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charts/chart2.xml" ContentType="application/vnd.openxmlformats-officedocument.drawingml.char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90" yWindow="-45" windowWidth="14010" windowHeight="9840" tabRatio="875" firstSheet="3" activeTab="5"/>
  </bookViews>
  <sheets>
    <sheet name="Title Page" sheetId="29" r:id="rId1"/>
    <sheet name="Graphical" sheetId="25" state="hidden" r:id="rId2"/>
    <sheet name="Table of Contents" sheetId="62" r:id="rId3"/>
    <sheet name="Instructions &amp; Assumptions" sheetId="61" r:id="rId4"/>
    <sheet name="Sheet5" sheetId="66" r:id="rId5"/>
    <sheet name="Results" sheetId="65" r:id="rId6"/>
    <sheet name="T1 Summary" sheetId="44" r:id="rId7"/>
    <sheet name="Input Prices" sheetId="28" r:id="rId8"/>
    <sheet name="Est. Calendar" sheetId="26" r:id="rId9"/>
    <sheet name="Est. Budget" sheetId="27" r:id="rId10"/>
    <sheet name="Full Burn Cal." sheetId="37" r:id="rId11"/>
    <sheet name="FB Year 1" sheetId="38" r:id="rId12"/>
    <sheet name="FB Year 2" sheetId="49" r:id="rId13"/>
    <sheet name="FB Year 3" sheetId="50" r:id="rId14"/>
    <sheet name="FB Year 4" sheetId="51" r:id="rId15"/>
    <sheet name="FB Year 5" sheetId="53" r:id="rId16"/>
    <sheet name="FB Year 6" sheetId="54" r:id="rId17"/>
    <sheet name="Bale &amp; Burn Cal." sheetId="45" r:id="rId18"/>
    <sheet name="BB Yr 1" sheetId="46" r:id="rId19"/>
    <sheet name="BB Yr 2" sheetId="55" r:id="rId20"/>
    <sheet name="BB Yr 3" sheetId="56" r:id="rId21"/>
    <sheet name="BB Yr 4" sheetId="57" r:id="rId22"/>
    <sheet name="BB Yr 5" sheetId="58" r:id="rId23"/>
    <sheet name="No Burn Calendar" sheetId="47" r:id="rId24"/>
    <sheet name="NB Yr 1" sheetId="48" r:id="rId25"/>
    <sheet name="NB Yr 2" sheetId="59" r:id="rId26"/>
    <sheet name="NB Yr 3" sheetId="60" r:id="rId27"/>
    <sheet name="Machinery Costs" sheetId="32" r:id="rId28"/>
    <sheet name="Machinery Complement" sheetId="31" r:id="rId29"/>
  </sheets>
  <externalReferences>
    <externalReference r:id="rId30"/>
  </externalReferences>
  <definedNames>
    <definedName name="Achieve" localSheetId="17">'Input Prices'!#REF!</definedName>
    <definedName name="Achieve" localSheetId="18">'Input Prices'!#REF!</definedName>
    <definedName name="Achieve" localSheetId="12">'Input Prices'!#REF!</definedName>
    <definedName name="Achieve" localSheetId="13">'Input Prices'!#REF!</definedName>
    <definedName name="Achieve" localSheetId="24">'Input Prices'!#REF!</definedName>
    <definedName name="Achieve" localSheetId="23">'Input Prices'!#REF!</definedName>
    <definedName name="Achieve">'Input Prices'!#REF!</definedName>
    <definedName name="AchieveSC">'Input Prices'!#REF!</definedName>
    <definedName name="Aerial">'Input Prices'!$D$34</definedName>
    <definedName name="alfSd" localSheetId="12">'Input Prices'!#REF!</definedName>
    <definedName name="alfSd" localSheetId="13">'Input Prices'!#REF!</definedName>
    <definedName name="alfSd">'Input Prices'!#REF!</definedName>
    <definedName name="Ally">'Input Prices'!#REF!</definedName>
    <definedName name="AmmoniaS" localSheetId="17">#REF!</definedName>
    <definedName name="AmmoniaS" localSheetId="18">#REF!</definedName>
    <definedName name="AmmoniaS" localSheetId="12">#REF!</definedName>
    <definedName name="AmmoniaS" localSheetId="13">#REF!</definedName>
    <definedName name="AmmoniaS" localSheetId="24">#REF!</definedName>
    <definedName name="AmmoniaS" localSheetId="23">#REF!</definedName>
    <definedName name="AmmoniaS">#REF!</definedName>
    <definedName name="AmmSulf" localSheetId="17">#REF!</definedName>
    <definedName name="AmmSulf" localSheetId="18">#REF!</definedName>
    <definedName name="AmmSulf" localSheetId="12">#REF!</definedName>
    <definedName name="AmmSulf" localSheetId="13">#REF!</definedName>
    <definedName name="AmmSulf" localSheetId="24">#REF!</definedName>
    <definedName name="AmmSulf" localSheetId="23">#REF!</definedName>
    <definedName name="AmmSulf">#REF!</definedName>
    <definedName name="AmmSulfLiq">'Input Prices'!$D$28</definedName>
    <definedName name="AmSulf">'Input Prices'!$D$27</definedName>
    <definedName name="AssureII">'Input Prices'!$D$39</definedName>
    <definedName name="Axial">'Input Prices'!#REF!</definedName>
    <definedName name="Barley" localSheetId="12">'Input Prices'!#REF!</definedName>
    <definedName name="Barley" localSheetId="13">'Input Prices'!#REF!</definedName>
    <definedName name="Barley">'Input Prices'!#REF!</definedName>
    <definedName name="BarleySeed" localSheetId="17">#REF!</definedName>
    <definedName name="BarleySeed" localSheetId="18">#REF!</definedName>
    <definedName name="BarleySeed" localSheetId="12">#REF!</definedName>
    <definedName name="BarleySeed" localSheetId="13">#REF!</definedName>
    <definedName name="BarleySeed" localSheetId="24">#REF!</definedName>
    <definedName name="BarleySeed" localSheetId="23">#REF!</definedName>
    <definedName name="BarleySeed">#REF!</definedName>
    <definedName name="bbyrs">'T1 Summary'!$B$32</definedName>
    <definedName name="beacon">'Input Prices'!$D$40</definedName>
    <definedName name="BGSD">'Input Prices'!$D$24</definedName>
    <definedName name="Bronate">'Input Prices'!#REF!</definedName>
    <definedName name="BroxM">'Input Prices'!#REF!</definedName>
    <definedName name="buctril">'Input Prices'!$D$41</definedName>
    <definedName name="camelina" localSheetId="17">'Input Prices'!#REF!</definedName>
    <definedName name="camelina" localSheetId="18">'Input Prices'!#REF!</definedName>
    <definedName name="camelina" localSheetId="12">'Input Prices'!#REF!</definedName>
    <definedName name="camelina" localSheetId="13">'Input Prices'!#REF!</definedName>
    <definedName name="camelina" localSheetId="24">'Input Prices'!#REF!</definedName>
    <definedName name="camelina" localSheetId="23">'Input Prices'!#REF!</definedName>
    <definedName name="camelina">'Input Prices'!#REF!</definedName>
    <definedName name="Canola" localSheetId="12">'Input Prices'!#REF!</definedName>
    <definedName name="Canola" localSheetId="13">'Input Prices'!#REF!</definedName>
    <definedName name="Canola">'Input Prices'!#REF!</definedName>
    <definedName name="Capture">'Input Prices'!#REF!</definedName>
    <definedName name="cashrent">'Input Prices'!$D$58</definedName>
    <definedName name="CBudget" localSheetId="17">#REF!</definedName>
    <definedName name="CBudget" localSheetId="18">#REF!</definedName>
    <definedName name="CBudget" localSheetId="12">#REF!</definedName>
    <definedName name="CBudget" localSheetId="13">#REF!</definedName>
    <definedName name="CBudget" localSheetId="24">#REF!</definedName>
    <definedName name="CBudget" localSheetId="23">#REF!</definedName>
    <definedName name="CBudget">#REF!</definedName>
    <definedName name="cifb" localSheetId="12">'Input Prices'!#REF!</definedName>
    <definedName name="cifb" localSheetId="13">'Input Prices'!#REF!</definedName>
    <definedName name="cifb">'Input Prices'!#REF!</definedName>
    <definedName name="cigarb" localSheetId="12">'Input Prices'!#REF!</definedName>
    <definedName name="cigarb" localSheetId="13">'Input Prices'!#REF!</definedName>
    <definedName name="cigarb">'Input Prices'!#REF!</definedName>
    <definedName name="cihrs" localSheetId="12">'Input Prices'!#REF!</definedName>
    <definedName name="cihrs" localSheetId="13">'Input Prices'!#REF!</definedName>
    <definedName name="cihrs">'Input Prices'!#REF!</definedName>
    <definedName name="cioa" localSheetId="12">'Input Prices'!#REF!</definedName>
    <definedName name="cioa" localSheetId="13">'Input Prices'!#REF!</definedName>
    <definedName name="cioa">'Input Prices'!#REF!</definedName>
    <definedName name="cisc" localSheetId="12">'Input Prices'!#REF!</definedName>
    <definedName name="cisc" localSheetId="13">'Input Prices'!#REF!</definedName>
    <definedName name="cisc">'Input Prices'!#REF!</definedName>
    <definedName name="cisl" localSheetId="12">'Input Prices'!#REF!</definedName>
    <definedName name="cisl" localSheetId="13">'Input Prices'!#REF!</definedName>
    <definedName name="cisl">'Input Prices'!#REF!</definedName>
    <definedName name="cisp" localSheetId="12">'Input Prices'!#REF!</definedName>
    <definedName name="cisp" localSheetId="13">'Input Prices'!#REF!</definedName>
    <definedName name="cisp">'Input Prices'!#REF!</definedName>
    <definedName name="cissw" localSheetId="12">'Input Prices'!#REF!</definedName>
    <definedName name="cissw" localSheetId="13">'Input Prices'!#REF!</definedName>
    <definedName name="cissw">'Input Prices'!#REF!</definedName>
    <definedName name="ciww" localSheetId="12">'Input Prices'!#REF!</definedName>
    <definedName name="ciww" localSheetId="13">'Input Prices'!#REF!</definedName>
    <definedName name="ciww">'Input Prices'!#REF!</definedName>
    <definedName name="ciym" localSheetId="12">'Input Prices'!#REF!</definedName>
    <definedName name="ciym" localSheetId="13">'Input Prices'!#REF!</definedName>
    <definedName name="ciym">'Input Prices'!#REF!</definedName>
    <definedName name="CMC" localSheetId="17">'Machinery Costs'!#REF!</definedName>
    <definedName name="CMC" localSheetId="18">'Machinery Costs'!#REF!</definedName>
    <definedName name="CMC" localSheetId="12">'Machinery Costs'!#REF!</definedName>
    <definedName name="CMC" localSheetId="13">'Machinery Costs'!#REF!</definedName>
    <definedName name="CMC" localSheetId="24">'Machinery Costs'!#REF!</definedName>
    <definedName name="CMC" localSheetId="23">'Machinery Costs'!#REF!</definedName>
    <definedName name="CMC">'Machinery Costs'!#REF!</definedName>
    <definedName name="COC">'Input Prices'!$D$30</definedName>
    <definedName name="comboyrs">'T1 Summary'!$B$48</definedName>
    <definedName name="comboyrslong">'T1 Summary'!$B$59</definedName>
    <definedName name="customaerial" localSheetId="17">#REF!</definedName>
    <definedName name="customaerial" localSheetId="18">#REF!</definedName>
    <definedName name="customaerial" localSheetId="12">#REF!</definedName>
    <definedName name="customaerial" localSheetId="13">#REF!</definedName>
    <definedName name="customaerial" localSheetId="24">#REF!</definedName>
    <definedName name="customaerial" localSheetId="23">#REF!</definedName>
    <definedName name="customaerial">#REF!</definedName>
    <definedName name="Diesel">'Input Prices'!$D$12</definedName>
    <definedName name="Dimethoate">'Input Prices'!#REF!</definedName>
    <definedName name="Discover">'Input Prices'!#REF!</definedName>
    <definedName name="diuron">'Input Prices'!$D$42</definedName>
    <definedName name="DPest">'Input Prices'!$D$38</definedName>
    <definedName name="DPesticide" localSheetId="17">#REF!</definedName>
    <definedName name="DPesticide" localSheetId="18">#REF!</definedName>
    <definedName name="DPesticide" localSheetId="12">#REF!</definedName>
    <definedName name="DPesticide" localSheetId="13">#REF!</definedName>
    <definedName name="DPesticide" localSheetId="24">#REF!</definedName>
    <definedName name="DPesticide" localSheetId="23">#REF!</definedName>
    <definedName name="DPesticide">#REF!</definedName>
    <definedName name="dr">'T1 Summary'!$B$61</definedName>
    <definedName name="everest">'Input Prices'!$D$43</definedName>
    <definedName name="Excel">'Input Prices'!#REF!</definedName>
    <definedName name="express">'Input Prices'!$D$44</definedName>
    <definedName name="Fargo">'Input Prices'!#REF!</definedName>
    <definedName name="fbyrs">'T1 Summary'!$B$22</definedName>
    <definedName name="FertApplicator">'Input Prices'!$D$35</definedName>
    <definedName name="FertilizerApplicator" localSheetId="17">#REF!</definedName>
    <definedName name="FertilizerApplicator" localSheetId="18">#REF!</definedName>
    <definedName name="FertilizerApplicator" localSheetId="12">#REF!</definedName>
    <definedName name="FertilizerApplicator" localSheetId="13">#REF!</definedName>
    <definedName name="FertilizerApplicator" localSheetId="24">#REF!</definedName>
    <definedName name="FertilizerApplicator" localSheetId="23">#REF!</definedName>
    <definedName name="FertilizerApplicator">#REF!</definedName>
    <definedName name="Finesse">'Input Prices'!#REF!</definedName>
    <definedName name="Garbanzo" localSheetId="12">'Input Prices'!#REF!</definedName>
    <definedName name="Garbanzo" localSheetId="13">'Input Prices'!#REF!</definedName>
    <definedName name="Garbanzo">'Input Prices'!#REF!</definedName>
    <definedName name="Gas">'Input Prices'!$D$13</definedName>
    <definedName name="GBudget" localSheetId="17">#REF!</definedName>
    <definedName name="GBudget" localSheetId="18">#REF!</definedName>
    <definedName name="GBudget" localSheetId="12">#REF!</definedName>
    <definedName name="GBudget" localSheetId="13">#REF!</definedName>
    <definedName name="GBudget" localSheetId="24">#REF!</definedName>
    <definedName name="GBudget" localSheetId="23">#REF!</definedName>
    <definedName name="GBudget">#REF!</definedName>
    <definedName name="Glyphosphate">'Input Prices'!#REF!</definedName>
    <definedName name="GMC" localSheetId="17">'Machinery Costs'!#REF!</definedName>
    <definedName name="GMC" localSheetId="18">'Machinery Costs'!#REF!</definedName>
    <definedName name="GMC" localSheetId="12">'Machinery Costs'!#REF!</definedName>
    <definedName name="GMC" localSheetId="13">'Machinery Costs'!#REF!</definedName>
    <definedName name="GMC" localSheetId="24">'Machinery Costs'!#REF!</definedName>
    <definedName name="GMC" localSheetId="23">'Machinery Costs'!#REF!</definedName>
    <definedName name="GMC">'Machinery Costs'!#REF!</definedName>
    <definedName name="Gypsum">'Input Prices'!$D$20</definedName>
    <definedName name="hardredspringwheat" localSheetId="17">#REF!</definedName>
    <definedName name="hardredspringwheat" localSheetId="18">#REF!</definedName>
    <definedName name="hardredspringwheat" localSheetId="12">#REF!</definedName>
    <definedName name="hardredspringwheat" localSheetId="13">#REF!</definedName>
    <definedName name="hardredspringwheat" localSheetId="24">#REF!</definedName>
    <definedName name="hardredspringwheat" localSheetId="23">#REF!</definedName>
    <definedName name="hardredspringwheat">#REF!</definedName>
    <definedName name="HourlyMachineLabor" localSheetId="17">#REF!</definedName>
    <definedName name="HourlyMachineLabor" localSheetId="18">#REF!</definedName>
    <definedName name="HourlyMachineLabor" localSheetId="12">#REF!</definedName>
    <definedName name="HourlyMachineLabor" localSheetId="13">#REF!</definedName>
    <definedName name="HourlyMachineLabor" localSheetId="24">#REF!</definedName>
    <definedName name="HourlyMachineLabor" localSheetId="23">#REF!</definedName>
    <definedName name="HourlyMachineLabor">#REF!</definedName>
    <definedName name="Imidan">'Input Prices'!#REF!</definedName>
    <definedName name="InPlace">'Input Prices'!#REF!</definedName>
    <definedName name="Labor">'Input Prices'!$D$48</definedName>
    <definedName name="Landtax">'Input Prices'!$D$61</definedName>
    <definedName name="Lentil" localSheetId="12">'Input Prices'!#REF!</definedName>
    <definedName name="Lentil" localSheetId="13">'Input Prices'!#REF!</definedName>
    <definedName name="Lentil">'Input Prices'!#REF!</definedName>
    <definedName name="M">'Input Prices'!#REF!</definedName>
    <definedName name="Maverick">'Input Prices'!#REF!</definedName>
    <definedName name="MF">'Input Prices'!$D$55</definedName>
    <definedName name="MustSd">'[1]Input Prices'!$D$23</definedName>
    <definedName name="nbyrs">'T1 Summary'!$B$40</definedName>
    <definedName name="Nitrogen">'Input Prices'!$D$16</definedName>
    <definedName name="NitrogenPriceAssumption" localSheetId="17">#REF!</definedName>
    <definedName name="NitrogenPriceAssumption" localSheetId="18">#REF!</definedName>
    <definedName name="NitrogenPriceAssumption" localSheetId="12">#REF!</definedName>
    <definedName name="NitrogenPriceAssumption" localSheetId="13">#REF!</definedName>
    <definedName name="NitrogenPriceAssumption" localSheetId="24">#REF!</definedName>
    <definedName name="NitrogenPriceAssumption" localSheetId="23">#REF!</definedName>
    <definedName name="NitrogenPriceAssumption">#REF!</definedName>
    <definedName name="oh">'Input Prices'!$D$52</definedName>
    <definedName name="OL">'Input Prices'!$D$49</definedName>
    <definedName name="operloan">'Input Prices'!$D$64</definedName>
    <definedName name="OperShare" localSheetId="17">#REF!</definedName>
    <definedName name="OperShare" localSheetId="18">#REF!</definedName>
    <definedName name="OperShare" localSheetId="12">#REF!</definedName>
    <definedName name="OperShare" localSheetId="13">#REF!</definedName>
    <definedName name="OperShare" localSheetId="24">#REF!</definedName>
    <definedName name="OperShare" localSheetId="23">#REF!</definedName>
    <definedName name="OperShare">#REF!</definedName>
    <definedName name="Osprey">'Input Prices'!#REF!</definedName>
    <definedName name="OwnerShare" localSheetId="17">#REF!</definedName>
    <definedName name="OwnerShare" localSheetId="18">#REF!</definedName>
    <definedName name="OwnerShare" localSheetId="12">#REF!</definedName>
    <definedName name="OwnerShare" localSheetId="13">#REF!</definedName>
    <definedName name="OwnerShare" localSheetId="24">#REF!</definedName>
    <definedName name="OwnerShare" localSheetId="23">#REF!</definedName>
    <definedName name="OwnerShare">#REF!</definedName>
    <definedName name="PBGH">'T1 Summary'!$H$12</definedName>
    <definedName name="PBGS">'T1 Summary'!$F$12</definedName>
    <definedName name="Pea" localSheetId="12">'Input Prices'!#REF!</definedName>
    <definedName name="Pea" localSheetId="13">'Input Prices'!#REF!</definedName>
    <definedName name="Pea">'Input Prices'!#REF!</definedName>
    <definedName name="Phosphorous">'Input Prices'!$D$17</definedName>
    <definedName name="poast">'Input Prices'!#REF!</definedName>
    <definedName name="Potassium">'Input Prices'!$D$19</definedName>
    <definedName name="_xlnm.Print_Area" localSheetId="17">'Bale &amp; Burn Cal.'!$B$2:$E$22</definedName>
    <definedName name="_xlnm.Print_Area" localSheetId="18">'BB Yr 1'!$B$7:$J$109</definedName>
    <definedName name="_xlnm.Print_Area" localSheetId="19">'BB Yr 2'!$B$7:$J$109</definedName>
    <definedName name="_xlnm.Print_Area" localSheetId="20">'BB Yr 3'!$B$7:$J$109</definedName>
    <definedName name="_xlnm.Print_Area" localSheetId="21">'BB Yr 4'!$B$7:$J$109</definedName>
    <definedName name="_xlnm.Print_Area" localSheetId="22">'BB Yr 5'!$B$7:$J$109</definedName>
    <definedName name="_xlnm.Print_Area" localSheetId="9">'Est. Budget'!$B$8:$J$73</definedName>
    <definedName name="_xlnm.Print_Area" localSheetId="8">'Est. Calendar'!$B$2:$E$22</definedName>
    <definedName name="_xlnm.Print_Area" localSheetId="11">'FB Year 1'!$B$8:$J$109</definedName>
    <definedName name="_xlnm.Print_Area" localSheetId="12">'FB Year 2'!$B$8:$J$109</definedName>
    <definedName name="_xlnm.Print_Area" localSheetId="13">'FB Year 3'!$B$7:$J$109</definedName>
    <definedName name="_xlnm.Print_Area" localSheetId="14">'FB Year 4'!$B$7:$J$109</definedName>
    <definedName name="_xlnm.Print_Area" localSheetId="15">'FB Year 5'!$B$7:$J$109</definedName>
    <definedName name="_xlnm.Print_Area" localSheetId="16">'FB Year 6'!$B$7:$J$109</definedName>
    <definedName name="_xlnm.Print_Area" localSheetId="10">'Full Burn Cal.'!$B$2:$E$18</definedName>
    <definedName name="_xlnm.Print_Area" localSheetId="1">Graphical!$A$1:$N$45</definedName>
    <definedName name="_xlnm.Print_Area" localSheetId="7">'Input Prices'!$B$8:$E$70</definedName>
    <definedName name="_xlnm.Print_Area" localSheetId="3">'Instructions &amp; Assumptions'!$B$1:$O$144</definedName>
    <definedName name="_xlnm.Print_Area" localSheetId="28">'Machinery Complement'!$B$2:$L$30</definedName>
    <definedName name="_xlnm.Print_Area" localSheetId="27">'Machinery Costs'!$B$2:$N$96</definedName>
    <definedName name="_xlnm.Print_Area" localSheetId="24">'NB Yr 1'!$B$7:$J$108</definedName>
    <definedName name="_xlnm.Print_Area" localSheetId="25">'NB Yr 2'!$B$7:$J$108</definedName>
    <definedName name="_xlnm.Print_Area" localSheetId="26">'NB Yr 3'!$B$7:$J$108</definedName>
    <definedName name="_xlnm.Print_Area" localSheetId="23">'No Burn Calendar'!$B$2:$E$15</definedName>
    <definedName name="_xlnm.Print_Area" localSheetId="5">Results!$B$1:$N$98</definedName>
    <definedName name="_xlnm.Print_Area" localSheetId="4">Sheet5!$A$1:$N$250</definedName>
    <definedName name="_xlnm.Print_Area" localSheetId="6">'T1 Summary'!$B$8:$P$61</definedName>
    <definedName name="_xlnm.Print_Area" localSheetId="0">'Title Page'!$A$1:$L$41</definedName>
    <definedName name="_xlnm.Print_Titles" localSheetId="18">'BB Yr 1'!$7:$12</definedName>
    <definedName name="_xlnm.Print_Titles" localSheetId="19">'BB Yr 2'!$8:$12</definedName>
    <definedName name="_xlnm.Print_Titles" localSheetId="20">'BB Yr 3'!$8:$12</definedName>
    <definedName name="_xlnm.Print_Titles" localSheetId="21">'BB Yr 4'!$8:$12</definedName>
    <definedName name="_xlnm.Print_Titles" localSheetId="22">'BB Yr 5'!$8:$12</definedName>
    <definedName name="_xlnm.Print_Titles" localSheetId="9">'Est. Budget'!$8:$13</definedName>
    <definedName name="_xlnm.Print_Titles" localSheetId="11">'FB Year 1'!$8:$12</definedName>
    <definedName name="_xlnm.Print_Titles" localSheetId="12">'FB Year 2'!$7:$12</definedName>
    <definedName name="_xlnm.Print_Titles" localSheetId="13">'FB Year 3'!$7:$12</definedName>
    <definedName name="_xlnm.Print_Titles" localSheetId="14">'FB Year 4'!$7:$12</definedName>
    <definedName name="_xlnm.Print_Titles" localSheetId="15">'FB Year 5'!$7:$12</definedName>
    <definedName name="_xlnm.Print_Titles" localSheetId="16">'FB Year 6'!$7:$12</definedName>
    <definedName name="_xlnm.Print_Titles" localSheetId="1">Graphical!$2:$2</definedName>
    <definedName name="_xlnm.Print_Titles" localSheetId="7">'Input Prices'!$8:$10</definedName>
    <definedName name="_xlnm.Print_Titles" localSheetId="24">'NB Yr 1'!$7:$12</definedName>
    <definedName name="_xlnm.Print_Titles" localSheetId="25">'NB Yr 2'!$7:$12</definedName>
    <definedName name="_xlnm.Print_Titles" localSheetId="26">'NB Yr 3'!$7:$12</definedName>
    <definedName name="Prowl">'Input Prices'!#REF!</definedName>
    <definedName name="Pursuit">'Input Prices'!#REF!</definedName>
    <definedName name="Quadris">'Input Prices'!#REF!</definedName>
    <definedName name="Quilt">'Input Prices'!#REF!</definedName>
    <definedName name="RedWheat" localSheetId="12">'Input Prices'!#REF!</definedName>
    <definedName name="RedWheat" localSheetId="13">'Input Prices'!#REF!</definedName>
    <definedName name="RedWheat">'Input Prices'!#REF!</definedName>
    <definedName name="RentalSprayer" localSheetId="17">#REF!</definedName>
    <definedName name="RentalSprayer" localSheetId="18">#REF!</definedName>
    <definedName name="RentalSprayer" localSheetId="12">#REF!</definedName>
    <definedName name="RentalSprayer" localSheetId="13">#REF!</definedName>
    <definedName name="RentalSprayer" localSheetId="24">#REF!</definedName>
    <definedName name="RentalSprayer" localSheetId="23">#REF!</definedName>
    <definedName name="RentalSprayer">#REF!</definedName>
    <definedName name="Roundup" localSheetId="17">#REF!</definedName>
    <definedName name="Roundup" localSheetId="18">#REF!</definedName>
    <definedName name="Roundup" localSheetId="12">#REF!</definedName>
    <definedName name="Roundup" localSheetId="13">#REF!</definedName>
    <definedName name="Roundup" localSheetId="24">#REF!</definedName>
    <definedName name="Roundup" localSheetId="23">#REF!</definedName>
    <definedName name="roundup">'Input Prices'!$D$45</definedName>
    <definedName name="RPest">'Input Prices'!#REF!</definedName>
    <definedName name="RSW" localSheetId="17">#REF!</definedName>
    <definedName name="RSW" localSheetId="18">#REF!</definedName>
    <definedName name="RSW" localSheetId="12">#REF!</definedName>
    <definedName name="RSW" localSheetId="13">#REF!</definedName>
    <definedName name="RSW" localSheetId="24">#REF!</definedName>
    <definedName name="RSW" localSheetId="23">#REF!</definedName>
    <definedName name="RSW">#REF!</definedName>
    <definedName name="RSWMC" localSheetId="17">'Machinery Costs'!#REF!</definedName>
    <definedName name="RSWMC" localSheetId="18">'Machinery Costs'!#REF!</definedName>
    <definedName name="RSWMC" localSheetId="12">'Machinery Costs'!#REF!</definedName>
    <definedName name="RSWMC" localSheetId="13">'Machinery Costs'!#REF!</definedName>
    <definedName name="RSWMC" localSheetId="24">'Machinery Costs'!#REF!</definedName>
    <definedName name="RSWMC" localSheetId="23">'Machinery Costs'!#REF!</definedName>
    <definedName name="RSWMC">'Machinery Costs'!#REF!</definedName>
    <definedName name="sample" localSheetId="12">'Input Prices'!#REF!</definedName>
    <definedName name="sample" localSheetId="13">'Input Prices'!#REF!</definedName>
    <definedName name="sample">'Input Prices'!#REF!</definedName>
    <definedName name="SB">'Est. Budget'!$A$7</definedName>
    <definedName name="SBMC" localSheetId="17">'Machinery Costs'!#REF!</definedName>
    <definedName name="SBMC" localSheetId="18">'Machinery Costs'!#REF!</definedName>
    <definedName name="SBMC" localSheetId="12">'Machinery Costs'!#REF!</definedName>
    <definedName name="SBMC" localSheetId="13">'Machinery Costs'!#REF!</definedName>
    <definedName name="SBMC" localSheetId="24">'Machinery Costs'!#REF!</definedName>
    <definedName name="SBMC" localSheetId="23">'Machinery Costs'!#REF!</definedName>
    <definedName name="SBMC">'Machinery Costs'!#REF!</definedName>
    <definedName name="SC" localSheetId="17">#REF!</definedName>
    <definedName name="SC" localSheetId="18">#REF!</definedName>
    <definedName name="SC" localSheetId="12">#REF!</definedName>
    <definedName name="SC" localSheetId="13">#REF!</definedName>
    <definedName name="SC" localSheetId="24">#REF!</definedName>
    <definedName name="SC" localSheetId="23">#REF!</definedName>
    <definedName name="SC">#REF!</definedName>
    <definedName name="SCMC" localSheetId="17">'Machinery Costs'!#REF!</definedName>
    <definedName name="SCMC" localSheetId="18">'Machinery Costs'!#REF!</definedName>
    <definedName name="SCMC" localSheetId="12">'Machinery Costs'!#REF!</definedName>
    <definedName name="SCMC" localSheetId="13">'Machinery Costs'!#REF!</definedName>
    <definedName name="SCMC" localSheetId="24">'Machinery Costs'!#REF!</definedName>
    <definedName name="SCMC" localSheetId="23">'Machinery Costs'!#REF!</definedName>
    <definedName name="SCMC">'Machinery Costs'!#REF!</definedName>
    <definedName name="Shooter">'Input Prices'!#REF!</definedName>
    <definedName name="Shredder">'Input Prices'!#REF!</definedName>
    <definedName name="SL" localSheetId="17">#REF!</definedName>
    <definedName name="SL" localSheetId="18">#REF!</definedName>
    <definedName name="SL" localSheetId="12">#REF!</definedName>
    <definedName name="SL" localSheetId="13">#REF!</definedName>
    <definedName name="SL" localSheetId="24">#REF!</definedName>
    <definedName name="SL" localSheetId="23">#REF!</definedName>
    <definedName name="SL">#REF!</definedName>
    <definedName name="SLMC" localSheetId="17">'Machinery Costs'!#REF!</definedName>
    <definedName name="SLMC" localSheetId="18">'Machinery Costs'!#REF!</definedName>
    <definedName name="SLMC" localSheetId="12">'Machinery Costs'!#REF!</definedName>
    <definedName name="SLMC" localSheetId="13">'Machinery Costs'!#REF!</definedName>
    <definedName name="SLMC" localSheetId="24">'Machinery Costs'!#REF!</definedName>
    <definedName name="SLMC" localSheetId="23">'Machinery Costs'!#REF!</definedName>
    <definedName name="SLMC">'Machinery Costs'!#REF!</definedName>
    <definedName name="SPeas" localSheetId="17">#REF!</definedName>
    <definedName name="SPeas" localSheetId="18">#REF!</definedName>
    <definedName name="SPeas" localSheetId="12">#REF!</definedName>
    <definedName name="SPeas" localSheetId="13">#REF!</definedName>
    <definedName name="SPeas" localSheetId="24">#REF!</definedName>
    <definedName name="SPeas" localSheetId="23">#REF!</definedName>
    <definedName name="SPeas">#REF!</definedName>
    <definedName name="SPMC" localSheetId="17">'Machinery Costs'!#REF!</definedName>
    <definedName name="SPMC" localSheetId="18">'Machinery Costs'!#REF!</definedName>
    <definedName name="SPMC" localSheetId="12">'Machinery Costs'!#REF!</definedName>
    <definedName name="SPMC" localSheetId="13">'Machinery Costs'!#REF!</definedName>
    <definedName name="SPMC" localSheetId="24">'Machinery Costs'!#REF!</definedName>
    <definedName name="SPMC" localSheetId="23">'Machinery Costs'!#REF!</definedName>
    <definedName name="SPMC">'Machinery Costs'!#REF!</definedName>
    <definedName name="Sprayer">'Input Prices'!#REF!</definedName>
    <definedName name="SpringPeaSeed" localSheetId="17">#REF!</definedName>
    <definedName name="SpringPeaSeed" localSheetId="18">#REF!</definedName>
    <definedName name="SpringPeaSeed" localSheetId="12">#REF!</definedName>
    <definedName name="SpringPeaSeed" localSheetId="13">#REF!</definedName>
    <definedName name="SpringPeaSeed" localSheetId="24">#REF!</definedName>
    <definedName name="SpringPeaSeed" localSheetId="23">#REF!</definedName>
    <definedName name="SpringPeaSeed">#REF!</definedName>
    <definedName name="Starane">'Input Prices'!#REF!</definedName>
    <definedName name="StaraneSalvo">'Input Prices'!#REF!</definedName>
    <definedName name="StaraneSword">'Input Prices'!#REF!</definedName>
    <definedName name="Sulfur">'Input Prices'!$D$18</definedName>
    <definedName name="Surfactant">'Input Prices'!#REF!</definedName>
    <definedName name="SW" localSheetId="17">#REF!</definedName>
    <definedName name="SW" localSheetId="18">#REF!</definedName>
    <definedName name="SW" localSheetId="12">#REF!</definedName>
    <definedName name="SW" localSheetId="13">#REF!</definedName>
    <definedName name="SW" localSheetId="24">#REF!</definedName>
    <definedName name="SW" localSheetId="23">#REF!</definedName>
    <definedName name="SW">#REF!</definedName>
    <definedName name="SWMC" localSheetId="17">'Machinery Costs'!#REF!</definedName>
    <definedName name="SWMC" localSheetId="18">'Machinery Costs'!#REF!</definedName>
    <definedName name="SWMC" localSheetId="12">'Machinery Costs'!#REF!</definedName>
    <definedName name="SWMC" localSheetId="13">'Machinery Costs'!#REF!</definedName>
    <definedName name="SWMC" localSheetId="24">'Machinery Costs'!#REF!</definedName>
    <definedName name="SWMC" localSheetId="23">'Machinery Costs'!#REF!</definedName>
    <definedName name="SWMC">'Machinery Costs'!#REF!</definedName>
    <definedName name="Syltac">'Input Prices'!#REF!</definedName>
    <definedName name="SyltacS" localSheetId="17">#REF!</definedName>
    <definedName name="SyltacS" localSheetId="18">#REF!</definedName>
    <definedName name="SyltacS" localSheetId="12">#REF!</definedName>
    <definedName name="SyltacS" localSheetId="13">#REF!</definedName>
    <definedName name="SyltacS" localSheetId="24">#REF!</definedName>
    <definedName name="SyltacS" localSheetId="23">#REF!</definedName>
    <definedName name="SyltacS">#REF!</definedName>
    <definedName name="UltraPest" localSheetId="17">'Input Prices'!#REF!</definedName>
    <definedName name="UltraPest" localSheetId="18">'Input Prices'!#REF!</definedName>
    <definedName name="UltraPest" localSheetId="12">'Input Prices'!#REF!</definedName>
    <definedName name="UltraPest" localSheetId="13">'Input Prices'!#REF!</definedName>
    <definedName name="UltraPest" localSheetId="24">'Input Prices'!#REF!</definedName>
    <definedName name="UltraPest" localSheetId="23">'Input Prices'!#REF!</definedName>
    <definedName name="UltraPest">'Input Prices'!#REF!</definedName>
    <definedName name="UltraPro">'Input Prices'!$D$31</definedName>
    <definedName name="UltraProPesticide" localSheetId="17">#REF!</definedName>
    <definedName name="UltraProPesticide" localSheetId="18">#REF!</definedName>
    <definedName name="UltraProPesticide" localSheetId="12">#REF!</definedName>
    <definedName name="UltraProPesticide" localSheetId="13">#REF!</definedName>
    <definedName name="UltraProPesticide" localSheetId="24">#REF!</definedName>
    <definedName name="UltraProPesticide" localSheetId="23">#REF!</definedName>
    <definedName name="UltraProPesticide">#REF!</definedName>
    <definedName name="Wheat" localSheetId="12">'Input Prices'!#REF!</definedName>
    <definedName name="Wheat" localSheetId="13">'Input Prices'!#REF!</definedName>
    <definedName name="Wheat">'Input Prices'!#REF!</definedName>
    <definedName name="WheatSeed" localSheetId="17">#REF!</definedName>
    <definedName name="WheatSeed" localSheetId="18">#REF!</definedName>
    <definedName name="WheatSeed" localSheetId="12">#REF!</definedName>
    <definedName name="WheatSeed" localSheetId="13">#REF!</definedName>
    <definedName name="WheatSeed" localSheetId="24">#REF!</definedName>
    <definedName name="WheatSeed" localSheetId="23">#REF!</definedName>
    <definedName name="WheatSeed">#REF!</definedName>
    <definedName name="WW" localSheetId="17">#REF!</definedName>
    <definedName name="WW" localSheetId="18">#REF!</definedName>
    <definedName name="WW" localSheetId="12">#REF!</definedName>
    <definedName name="WW" localSheetId="13">#REF!</definedName>
    <definedName name="WW" localSheetId="24">#REF!</definedName>
    <definedName name="WW" localSheetId="23">#REF!</definedName>
    <definedName name="WW">#REF!</definedName>
    <definedName name="WWMC">'Machinery Costs'!#REF!</definedName>
    <definedName name="ybb" localSheetId="12">'T1 Summary'!#REF!</definedName>
    <definedName name="ybb" localSheetId="13">'T1 Summary'!#REF!</definedName>
    <definedName name="ybb">'T1 Summary'!#REF!</definedName>
    <definedName name="ybbyr1">'T1 Summary'!$E$26</definedName>
    <definedName name="ybbyr2">'T1 Summary'!$E$27</definedName>
    <definedName name="ybbyr3">'T1 Summary'!$E$28</definedName>
    <definedName name="ybbyr4">'T1 Summary'!$E$29</definedName>
    <definedName name="ybbyr5">'T1 Summary'!$E$30</definedName>
    <definedName name="yfb" localSheetId="12">'T1 Summary'!#REF!</definedName>
    <definedName name="yfb" localSheetId="13">'T1 Summary'!#REF!</definedName>
    <definedName name="yfb">'T1 Summary'!#REF!</definedName>
    <definedName name="yfb1">'T1 Summary'!$E$15</definedName>
    <definedName name="yfb2">'T1 Summary'!$E$16</definedName>
    <definedName name="yfb3">'T1 Summary'!$E$17</definedName>
    <definedName name="yfb4">'T1 Summary'!$E$18</definedName>
    <definedName name="yfb5">'T1 Summary'!$E$19</definedName>
    <definedName name="yfb6">'T1 Summary'!$E$20</definedName>
    <definedName name="ynb" localSheetId="12">'T1 Summary'!#REF!</definedName>
    <definedName name="ynb" localSheetId="13">'T1 Summary'!#REF!</definedName>
    <definedName name="ynb">'T1 Summary'!#REF!</definedName>
    <definedName name="ynbyr1">'T1 Summary'!$E$36</definedName>
    <definedName name="ynbyr2">'T1 Summary'!$E$37</definedName>
    <definedName name="ynbyr3">'T1 Summary'!$E$38</definedName>
  </definedNames>
  <calcPr calcId="125725"/>
  <customWorkbookViews>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 name="Office 2004 User - Personal View" guid="{5519EDA0-AC19-11DC-BDFC-0017F2D6B148}" mergeInterval="0" personalView="1" xWindow="-1" yWindow="19" windowWidth="839" windowHeight="722" activeSheetId="6"/>
  </customWorkbookViews>
</workbook>
</file>

<file path=xl/calcChain.xml><?xml version="1.0" encoding="utf-8"?>
<calcChain xmlns="http://schemas.openxmlformats.org/spreadsheetml/2006/main">
  <c r="K54" i="44"/>
  <c r="J54"/>
  <c r="Q26"/>
  <c r="C75" i="32"/>
  <c r="D75"/>
  <c r="E75"/>
  <c r="G75"/>
  <c r="H75"/>
  <c r="I75"/>
  <c r="K75"/>
  <c r="B75"/>
  <c r="D90"/>
  <c r="E90"/>
  <c r="G90"/>
  <c r="H90"/>
  <c r="I90"/>
  <c r="K90"/>
  <c r="C90"/>
  <c r="C93"/>
  <c r="D93"/>
  <c r="E93"/>
  <c r="G93"/>
  <c r="H93"/>
  <c r="I93"/>
  <c r="K93"/>
  <c r="B93"/>
  <c r="D91"/>
  <c r="E91"/>
  <c r="G91"/>
  <c r="H91"/>
  <c r="I91"/>
  <c r="K91"/>
  <c r="C91"/>
  <c r="C89"/>
  <c r="D16" i="58"/>
  <c r="J16" s="1"/>
  <c r="D16" i="57"/>
  <c r="D53" s="1"/>
  <c r="J53" s="1"/>
  <c r="D16" i="56"/>
  <c r="D53" s="1"/>
  <c r="J53" s="1"/>
  <c r="D16" i="55"/>
  <c r="D53" s="1"/>
  <c r="J53" s="1"/>
  <c r="D16" i="46"/>
  <c r="D53" s="1"/>
  <c r="J53" s="1"/>
  <c r="D69" i="60"/>
  <c r="D69" i="59"/>
  <c r="D69" i="48"/>
  <c r="D70" i="58"/>
  <c r="D71"/>
  <c r="D70" i="57"/>
  <c r="D70" i="56"/>
  <c r="D70" i="55"/>
  <c r="D70" i="46"/>
  <c r="D70" i="54"/>
  <c r="D70" i="53"/>
  <c r="D70" i="51"/>
  <c r="D70" i="50"/>
  <c r="D70" i="49"/>
  <c r="D70" i="38"/>
  <c r="D15" i="50"/>
  <c r="F90" s="1"/>
  <c r="D15" i="59"/>
  <c r="J15" s="1"/>
  <c r="J14" s="1"/>
  <c r="J73" s="1"/>
  <c r="J68"/>
  <c r="H62"/>
  <c r="J62" s="1"/>
  <c r="D15" i="60"/>
  <c r="J15" s="1"/>
  <c r="J14" s="1"/>
  <c r="J73" s="1"/>
  <c r="J68"/>
  <c r="D43" i="46"/>
  <c r="D43" i="53"/>
  <c r="D43" i="54"/>
  <c r="D43" i="51"/>
  <c r="D43" i="50"/>
  <c r="D43" i="49"/>
  <c r="D43" i="38"/>
  <c r="H32" i="27"/>
  <c r="J32" s="1"/>
  <c r="H31"/>
  <c r="J31" s="1"/>
  <c r="H30"/>
  <c r="J30" s="1"/>
  <c r="D71" i="46"/>
  <c r="D71" i="55"/>
  <c r="D71" i="56"/>
  <c r="D71" i="57"/>
  <c r="D70" i="60"/>
  <c r="D70" i="59"/>
  <c r="D70" i="48"/>
  <c r="D44" i="46"/>
  <c r="J44" s="1"/>
  <c r="J42" s="1"/>
  <c r="D15" i="53"/>
  <c r="D15" i="51"/>
  <c r="J15" s="1"/>
  <c r="D15" i="49"/>
  <c r="J15" s="1"/>
  <c r="J69"/>
  <c r="H63"/>
  <c r="J63" s="1"/>
  <c r="D15" i="38"/>
  <c r="F101"/>
  <c r="H101"/>
  <c r="D101"/>
  <c r="D71"/>
  <c r="J69"/>
  <c r="J68"/>
  <c r="J52"/>
  <c r="J51"/>
  <c r="J50"/>
  <c r="J48"/>
  <c r="J47"/>
  <c r="J46"/>
  <c r="J43"/>
  <c r="J42"/>
  <c r="J34"/>
  <c r="D34"/>
  <c r="J33"/>
  <c r="J30"/>
  <c r="J31"/>
  <c r="J32"/>
  <c r="J26"/>
  <c r="F101" i="49"/>
  <c r="H101"/>
  <c r="D101"/>
  <c r="D71"/>
  <c r="J68"/>
  <c r="J52"/>
  <c r="J51"/>
  <c r="J50"/>
  <c r="J48"/>
  <c r="J47"/>
  <c r="J46"/>
  <c r="J43"/>
  <c r="J42"/>
  <c r="J34"/>
  <c r="D34"/>
  <c r="J33"/>
  <c r="J32"/>
  <c r="J31"/>
  <c r="J30"/>
  <c r="J26"/>
  <c r="F101" i="50"/>
  <c r="H101"/>
  <c r="D71"/>
  <c r="J69"/>
  <c r="H63" s="1"/>
  <c r="J63" s="1"/>
  <c r="J68"/>
  <c r="J52"/>
  <c r="J51"/>
  <c r="J50"/>
  <c r="J48"/>
  <c r="J47"/>
  <c r="J43"/>
  <c r="J42"/>
  <c r="D34"/>
  <c r="J34"/>
  <c r="J33"/>
  <c r="J32"/>
  <c r="J31"/>
  <c r="J30"/>
  <c r="F101" i="51"/>
  <c r="H101"/>
  <c r="D71"/>
  <c r="J69"/>
  <c r="J68"/>
  <c r="J52"/>
  <c r="J51"/>
  <c r="J50"/>
  <c r="J48"/>
  <c r="J47"/>
  <c r="J46"/>
  <c r="J43"/>
  <c r="J42"/>
  <c r="D34"/>
  <c r="J34"/>
  <c r="J33"/>
  <c r="J32"/>
  <c r="J31"/>
  <c r="J30"/>
  <c r="J26"/>
  <c r="F101" i="53"/>
  <c r="H101"/>
  <c r="D101"/>
  <c r="D71"/>
  <c r="J69"/>
  <c r="J68"/>
  <c r="J52"/>
  <c r="J51"/>
  <c r="J50"/>
  <c r="J48"/>
  <c r="J47"/>
  <c r="J46"/>
  <c r="J43"/>
  <c r="J42"/>
  <c r="J34"/>
  <c r="D34"/>
  <c r="J33"/>
  <c r="J32"/>
  <c r="J31"/>
  <c r="J30"/>
  <c r="J26"/>
  <c r="F101" i="58"/>
  <c r="D101"/>
  <c r="F100" i="48"/>
  <c r="H100"/>
  <c r="D100"/>
  <c r="F100" i="59"/>
  <c r="H100"/>
  <c r="D100"/>
  <c r="F100" i="60"/>
  <c r="F89" i="59"/>
  <c r="H89" s="1"/>
  <c r="D15" i="58"/>
  <c r="J15" s="1"/>
  <c r="J74" s="1"/>
  <c r="D15" i="57"/>
  <c r="J15" s="1"/>
  <c r="D15" i="56"/>
  <c r="J15" s="1"/>
  <c r="D15" i="55"/>
  <c r="F90" s="1"/>
  <c r="D15" i="54"/>
  <c r="F90" s="1"/>
  <c r="H90" s="1"/>
  <c r="H100" i="60"/>
  <c r="J67"/>
  <c r="D50"/>
  <c r="J50"/>
  <c r="J47"/>
  <c r="J49"/>
  <c r="J48"/>
  <c r="H45"/>
  <c r="J45" s="1"/>
  <c r="J43" s="1"/>
  <c r="D44"/>
  <c r="J44"/>
  <c r="J34"/>
  <c r="D34"/>
  <c r="J33"/>
  <c r="J32"/>
  <c r="J31"/>
  <c r="J30"/>
  <c r="J26"/>
  <c r="J16"/>
  <c r="J67" i="59"/>
  <c r="D50"/>
  <c r="J50"/>
  <c r="J47"/>
  <c r="J49"/>
  <c r="J48"/>
  <c r="H45"/>
  <c r="J45"/>
  <c r="D44"/>
  <c r="J44"/>
  <c r="D34"/>
  <c r="J34"/>
  <c r="J33"/>
  <c r="J32"/>
  <c r="J31"/>
  <c r="J30"/>
  <c r="J26"/>
  <c r="J16"/>
  <c r="D53" i="58"/>
  <c r="J53" s="1"/>
  <c r="J49" i="48"/>
  <c r="J48"/>
  <c r="D34"/>
  <c r="J34"/>
  <c r="J33"/>
  <c r="J32"/>
  <c r="J31"/>
  <c r="J30"/>
  <c r="J69" i="58"/>
  <c r="J68"/>
  <c r="J52"/>
  <c r="J51"/>
  <c r="J50"/>
  <c r="J48"/>
  <c r="J47"/>
  <c r="J46"/>
  <c r="J43"/>
  <c r="J42"/>
  <c r="D34"/>
  <c r="J34"/>
  <c r="J33"/>
  <c r="J32"/>
  <c r="J31"/>
  <c r="J30"/>
  <c r="J26"/>
  <c r="F101" i="57"/>
  <c r="H101"/>
  <c r="J69"/>
  <c r="J68"/>
  <c r="J52"/>
  <c r="J51"/>
  <c r="J50"/>
  <c r="J48"/>
  <c r="J47"/>
  <c r="J46"/>
  <c r="J43"/>
  <c r="D34"/>
  <c r="J34"/>
  <c r="J33"/>
  <c r="J32"/>
  <c r="J31"/>
  <c r="J30"/>
  <c r="J26"/>
  <c r="F101" i="56"/>
  <c r="H101"/>
  <c r="J69"/>
  <c r="J68"/>
  <c r="J52"/>
  <c r="J51"/>
  <c r="J50"/>
  <c r="J48"/>
  <c r="J47"/>
  <c r="J43"/>
  <c r="D34"/>
  <c r="J34"/>
  <c r="J33"/>
  <c r="J32"/>
  <c r="J31"/>
  <c r="J30"/>
  <c r="F101" i="55"/>
  <c r="H101"/>
  <c r="J69"/>
  <c r="J68"/>
  <c r="J52"/>
  <c r="J51"/>
  <c r="J50"/>
  <c r="J48"/>
  <c r="J47"/>
  <c r="J46"/>
  <c r="J43"/>
  <c r="D34"/>
  <c r="J34"/>
  <c r="J33"/>
  <c r="J32"/>
  <c r="J31"/>
  <c r="J30"/>
  <c r="J26"/>
  <c r="F101" i="46"/>
  <c r="H101"/>
  <c r="D101"/>
  <c r="J69"/>
  <c r="J68"/>
  <c r="J52"/>
  <c r="J51"/>
  <c r="J48"/>
  <c r="J47"/>
  <c r="J46"/>
  <c r="J43"/>
  <c r="J34"/>
  <c r="D34"/>
  <c r="J33"/>
  <c r="J32"/>
  <c r="J31"/>
  <c r="J30"/>
  <c r="J26"/>
  <c r="J16"/>
  <c r="D15"/>
  <c r="F90" s="1"/>
  <c r="F101" i="54"/>
  <c r="H101"/>
  <c r="D71"/>
  <c r="J69"/>
  <c r="J68"/>
  <c r="J52"/>
  <c r="J51"/>
  <c r="J50"/>
  <c r="J48"/>
  <c r="J47"/>
  <c r="J46"/>
  <c r="J43"/>
  <c r="J42"/>
  <c r="D34"/>
  <c r="J34"/>
  <c r="J33"/>
  <c r="J32"/>
  <c r="J31"/>
  <c r="J30"/>
  <c r="J26"/>
  <c r="J15" i="55"/>
  <c r="J74" s="1"/>
  <c r="H63" i="58"/>
  <c r="J63" s="1"/>
  <c r="J43" i="59"/>
  <c r="J26" i="50"/>
  <c r="J46"/>
  <c r="F90" i="38"/>
  <c r="H90" s="1"/>
  <c r="D101" i="50"/>
  <c r="D101" i="51"/>
  <c r="J15" i="53"/>
  <c r="J74" s="1"/>
  <c r="J50" i="46"/>
  <c r="J26" i="56"/>
  <c r="J46"/>
  <c r="H101" i="58"/>
  <c r="D100" i="60"/>
  <c r="D101" i="57"/>
  <c r="D101" i="56"/>
  <c r="D101" i="55"/>
  <c r="J15" i="46"/>
  <c r="D101" i="54"/>
  <c r="H33" i="27"/>
  <c r="J33" s="1"/>
  <c r="D15" i="48"/>
  <c r="F89" s="1"/>
  <c r="C10" i="32"/>
  <c r="D10"/>
  <c r="E10"/>
  <c r="G10"/>
  <c r="H10"/>
  <c r="I10"/>
  <c r="K10"/>
  <c r="K68"/>
  <c r="I68"/>
  <c r="H68"/>
  <c r="G68"/>
  <c r="E68"/>
  <c r="D68"/>
  <c r="C68"/>
  <c r="G46" i="44"/>
  <c r="E46"/>
  <c r="E45"/>
  <c r="G44"/>
  <c r="F44"/>
  <c r="E44"/>
  <c r="H57"/>
  <c r="F57"/>
  <c r="H56"/>
  <c r="F56"/>
  <c r="H55"/>
  <c r="F55"/>
  <c r="H54"/>
  <c r="F54"/>
  <c r="H53"/>
  <c r="F53"/>
  <c r="H52"/>
  <c r="F52"/>
  <c r="L51"/>
  <c r="I51"/>
  <c r="N51" s="1"/>
  <c r="K85" i="32"/>
  <c r="I85"/>
  <c r="H85"/>
  <c r="G85"/>
  <c r="E85"/>
  <c r="D85"/>
  <c r="C85"/>
  <c r="B85"/>
  <c r="B68" s="1"/>
  <c r="K53"/>
  <c r="I53"/>
  <c r="H53"/>
  <c r="G53"/>
  <c r="E53"/>
  <c r="D53"/>
  <c r="C53"/>
  <c r="B53"/>
  <c r="K33"/>
  <c r="I33"/>
  <c r="H33"/>
  <c r="G33"/>
  <c r="E33"/>
  <c r="D33"/>
  <c r="C33"/>
  <c r="B33"/>
  <c r="M9"/>
  <c r="M68" s="1"/>
  <c r="L9"/>
  <c r="L53" s="1"/>
  <c r="J9"/>
  <c r="J53" s="1"/>
  <c r="F9"/>
  <c r="F53" s="1"/>
  <c r="L43" i="44"/>
  <c r="M43" s="1"/>
  <c r="I43"/>
  <c r="N43"/>
  <c r="L35"/>
  <c r="I35"/>
  <c r="N35" s="1"/>
  <c r="I25"/>
  <c r="N25" s="1"/>
  <c r="D50" i="48"/>
  <c r="D44"/>
  <c r="J16"/>
  <c r="M51" i="44"/>
  <c r="J33" i="32"/>
  <c r="L33"/>
  <c r="M35" i="44"/>
  <c r="D92" i="32"/>
  <c r="E92"/>
  <c r="G92"/>
  <c r="H92"/>
  <c r="I92"/>
  <c r="K92"/>
  <c r="C92"/>
  <c r="C94"/>
  <c r="D94"/>
  <c r="E94"/>
  <c r="G94"/>
  <c r="H94"/>
  <c r="I94"/>
  <c r="K94"/>
  <c r="C95"/>
  <c r="D95"/>
  <c r="E95"/>
  <c r="G95"/>
  <c r="H95"/>
  <c r="I95"/>
  <c r="K95"/>
  <c r="B94"/>
  <c r="B95"/>
  <c r="H30" i="44"/>
  <c r="F30"/>
  <c r="H38"/>
  <c r="H37"/>
  <c r="H45" s="1"/>
  <c r="H36"/>
  <c r="H44" s="1"/>
  <c r="H29"/>
  <c r="H28"/>
  <c r="H27"/>
  <c r="H26"/>
  <c r="H20"/>
  <c r="H19"/>
  <c r="I19" s="1"/>
  <c r="H18"/>
  <c r="H17"/>
  <c r="H46" s="1"/>
  <c r="H16"/>
  <c r="H15"/>
  <c r="F46"/>
  <c r="F45"/>
  <c r="F38"/>
  <c r="F37"/>
  <c r="F36"/>
  <c r="F29"/>
  <c r="I29" s="1"/>
  <c r="F28"/>
  <c r="F27"/>
  <c r="F26"/>
  <c r="F20"/>
  <c r="F19"/>
  <c r="F18"/>
  <c r="F17"/>
  <c r="F16"/>
  <c r="I16" s="1"/>
  <c r="F15"/>
  <c r="D72" i="32"/>
  <c r="E72"/>
  <c r="G72"/>
  <c r="H72"/>
  <c r="I72"/>
  <c r="K72"/>
  <c r="D73"/>
  <c r="E73"/>
  <c r="G73"/>
  <c r="H73"/>
  <c r="I73"/>
  <c r="K73"/>
  <c r="C73"/>
  <c r="C72"/>
  <c r="D57"/>
  <c r="E57"/>
  <c r="G57"/>
  <c r="H57"/>
  <c r="I57"/>
  <c r="K57"/>
  <c r="D58"/>
  <c r="E58"/>
  <c r="G58"/>
  <c r="H58"/>
  <c r="I58"/>
  <c r="K58"/>
  <c r="C58"/>
  <c r="C57"/>
  <c r="D89"/>
  <c r="E89"/>
  <c r="G89"/>
  <c r="H89"/>
  <c r="I89"/>
  <c r="K89"/>
  <c r="C74"/>
  <c r="D74"/>
  <c r="E74"/>
  <c r="G74"/>
  <c r="H74"/>
  <c r="I74"/>
  <c r="K74"/>
  <c r="B74"/>
  <c r="C88"/>
  <c r="D88"/>
  <c r="E88"/>
  <c r="G88"/>
  <c r="H88"/>
  <c r="I88"/>
  <c r="K88"/>
  <c r="B88"/>
  <c r="C76"/>
  <c r="D76"/>
  <c r="E76"/>
  <c r="G76"/>
  <c r="H76"/>
  <c r="I76"/>
  <c r="K76"/>
  <c r="B76"/>
  <c r="D66"/>
  <c r="E66"/>
  <c r="G66"/>
  <c r="H66"/>
  <c r="I66"/>
  <c r="K66"/>
  <c r="D67"/>
  <c r="E67"/>
  <c r="G67"/>
  <c r="H67"/>
  <c r="I67"/>
  <c r="K67"/>
  <c r="C67"/>
  <c r="C66"/>
  <c r="C70"/>
  <c r="D70"/>
  <c r="E70"/>
  <c r="G70"/>
  <c r="H70"/>
  <c r="I70"/>
  <c r="K70"/>
  <c r="B70"/>
  <c r="C71"/>
  <c r="D71"/>
  <c r="E71"/>
  <c r="G71"/>
  <c r="H71"/>
  <c r="I71"/>
  <c r="K71"/>
  <c r="B71"/>
  <c r="C59"/>
  <c r="D59"/>
  <c r="E59"/>
  <c r="G59"/>
  <c r="H59"/>
  <c r="I59"/>
  <c r="K59"/>
  <c r="B59"/>
  <c r="C56"/>
  <c r="D56"/>
  <c r="E56"/>
  <c r="G56"/>
  <c r="H56"/>
  <c r="I56"/>
  <c r="K56"/>
  <c r="B56"/>
  <c r="C43"/>
  <c r="D43"/>
  <c r="E43"/>
  <c r="G43"/>
  <c r="H43"/>
  <c r="I43"/>
  <c r="K43"/>
  <c r="B43"/>
  <c r="D55"/>
  <c r="E55"/>
  <c r="G55"/>
  <c r="H55"/>
  <c r="I55"/>
  <c r="K55"/>
  <c r="C55"/>
  <c r="B55"/>
  <c r="C37"/>
  <c r="D37"/>
  <c r="E37"/>
  <c r="G37"/>
  <c r="H37"/>
  <c r="I37"/>
  <c r="K37"/>
  <c r="B37"/>
  <c r="C39"/>
  <c r="D39"/>
  <c r="E39"/>
  <c r="G39"/>
  <c r="H39"/>
  <c r="I39"/>
  <c r="K39"/>
  <c r="C40"/>
  <c r="D40"/>
  <c r="E40"/>
  <c r="G40"/>
  <c r="H40"/>
  <c r="I40"/>
  <c r="K40"/>
  <c r="B40"/>
  <c r="B39"/>
  <c r="L19"/>
  <c r="L39" s="1"/>
  <c r="J19"/>
  <c r="J39" s="1"/>
  <c r="M19"/>
  <c r="M39" s="1"/>
  <c r="F19"/>
  <c r="F39" s="1"/>
  <c r="I14" i="44"/>
  <c r="N14" s="1"/>
  <c r="C51" i="32"/>
  <c r="D51"/>
  <c r="E51"/>
  <c r="G51"/>
  <c r="H51"/>
  <c r="I51"/>
  <c r="K51"/>
  <c r="C52"/>
  <c r="D52"/>
  <c r="E52"/>
  <c r="G52"/>
  <c r="H52"/>
  <c r="I52"/>
  <c r="K52"/>
  <c r="B52"/>
  <c r="B51"/>
  <c r="J68" i="48"/>
  <c r="J67"/>
  <c r="J50"/>
  <c r="J47"/>
  <c r="H45"/>
  <c r="J45" s="1"/>
  <c r="J43" s="1"/>
  <c r="J44"/>
  <c r="J26"/>
  <c r="C42" i="32"/>
  <c r="D42"/>
  <c r="E42"/>
  <c r="G42"/>
  <c r="H42"/>
  <c r="I42"/>
  <c r="K42"/>
  <c r="B42"/>
  <c r="C41"/>
  <c r="D41"/>
  <c r="E41"/>
  <c r="G41"/>
  <c r="H41"/>
  <c r="I41"/>
  <c r="K41"/>
  <c r="M15"/>
  <c r="L15"/>
  <c r="J15"/>
  <c r="F15"/>
  <c r="J20"/>
  <c r="J92" s="1"/>
  <c r="M20"/>
  <c r="M92" s="1"/>
  <c r="L20"/>
  <c r="L92" s="1"/>
  <c r="F20"/>
  <c r="F92" s="1"/>
  <c r="M21"/>
  <c r="M90" s="1"/>
  <c r="L21"/>
  <c r="L90" s="1"/>
  <c r="J21"/>
  <c r="J72" s="1"/>
  <c r="F21"/>
  <c r="F72" s="1"/>
  <c r="L22"/>
  <c r="L91" s="1"/>
  <c r="J22"/>
  <c r="J91" s="1"/>
  <c r="M22"/>
  <c r="M73" s="1"/>
  <c r="F22"/>
  <c r="F73" s="1"/>
  <c r="B77"/>
  <c r="C87"/>
  <c r="D87"/>
  <c r="E87"/>
  <c r="G87"/>
  <c r="H87"/>
  <c r="I87"/>
  <c r="K87"/>
  <c r="B87"/>
  <c r="C83"/>
  <c r="D83"/>
  <c r="E83"/>
  <c r="G83"/>
  <c r="H83"/>
  <c r="I83"/>
  <c r="K83"/>
  <c r="C84"/>
  <c r="D84"/>
  <c r="E84"/>
  <c r="G84"/>
  <c r="H84"/>
  <c r="I84"/>
  <c r="K84"/>
  <c r="B84"/>
  <c r="B67" s="1"/>
  <c r="B83"/>
  <c r="B66" s="1"/>
  <c r="C38"/>
  <c r="D38"/>
  <c r="E38"/>
  <c r="G38"/>
  <c r="H38"/>
  <c r="I38"/>
  <c r="K38"/>
  <c r="B38"/>
  <c r="M18"/>
  <c r="M93" s="1"/>
  <c r="L18"/>
  <c r="L93" s="1"/>
  <c r="J18"/>
  <c r="J93" s="1"/>
  <c r="F18"/>
  <c r="F93" s="1"/>
  <c r="C36"/>
  <c r="D36"/>
  <c r="E36"/>
  <c r="G36"/>
  <c r="H36"/>
  <c r="I36"/>
  <c r="K36"/>
  <c r="B36"/>
  <c r="L23"/>
  <c r="L55" s="1"/>
  <c r="L17"/>
  <c r="L36" s="1"/>
  <c r="L16"/>
  <c r="L35" s="1"/>
  <c r="L14"/>
  <c r="L94" s="1"/>
  <c r="L13"/>
  <c r="L95" s="1"/>
  <c r="L12"/>
  <c r="L41" s="1"/>
  <c r="F23"/>
  <c r="F55" s="1"/>
  <c r="F17"/>
  <c r="F36" s="1"/>
  <c r="F16"/>
  <c r="F35" s="1"/>
  <c r="F14"/>
  <c r="F94" s="1"/>
  <c r="F13"/>
  <c r="F95" s="1"/>
  <c r="F12"/>
  <c r="F41" s="1"/>
  <c r="M8"/>
  <c r="M67" s="1"/>
  <c r="L8"/>
  <c r="L67" s="1"/>
  <c r="J8"/>
  <c r="J67" s="1"/>
  <c r="F8"/>
  <c r="F67" s="1"/>
  <c r="F7"/>
  <c r="F66" s="1"/>
  <c r="M7"/>
  <c r="M51" s="1"/>
  <c r="L7"/>
  <c r="L66" s="1"/>
  <c r="M66"/>
  <c r="F88"/>
  <c r="L74"/>
  <c r="J7"/>
  <c r="J66" s="1"/>
  <c r="I35"/>
  <c r="K35"/>
  <c r="G35"/>
  <c r="E35"/>
  <c r="D35"/>
  <c r="C35"/>
  <c r="B35"/>
  <c r="K32"/>
  <c r="I32"/>
  <c r="H32"/>
  <c r="G32"/>
  <c r="E32"/>
  <c r="D32"/>
  <c r="C32"/>
  <c r="K31"/>
  <c r="I31"/>
  <c r="H31"/>
  <c r="G31"/>
  <c r="E31"/>
  <c r="D31"/>
  <c r="C31"/>
  <c r="B32"/>
  <c r="B31"/>
  <c r="M12"/>
  <c r="M41" s="1"/>
  <c r="J12"/>
  <c r="J41" s="1"/>
  <c r="M16"/>
  <c r="J16"/>
  <c r="M17"/>
  <c r="M37" s="1"/>
  <c r="J17"/>
  <c r="J37" s="1"/>
  <c r="M13"/>
  <c r="M95" s="1"/>
  <c r="J13"/>
  <c r="J95" s="1"/>
  <c r="M14"/>
  <c r="M94" s="1"/>
  <c r="J14"/>
  <c r="J74" s="1"/>
  <c r="M23"/>
  <c r="M55" s="1"/>
  <c r="J23"/>
  <c r="J55" s="1"/>
  <c r="M35"/>
  <c r="H35"/>
  <c r="H34" i="27"/>
  <c r="J34" s="1"/>
  <c r="M19" i="25"/>
  <c r="M18"/>
  <c r="H40" i="38"/>
  <c r="H24" i="49"/>
  <c r="J24" s="1"/>
  <c r="H22" i="48"/>
  <c r="J22" s="1"/>
  <c r="J47" i="27"/>
  <c r="J48"/>
  <c r="J62"/>
  <c r="J43"/>
  <c r="H23" i="50"/>
  <c r="J23" s="1"/>
  <c r="H23" i="51"/>
  <c r="J23" s="1"/>
  <c r="H23" i="59"/>
  <c r="J23" s="1"/>
  <c r="H23" i="57"/>
  <c r="J23" s="1"/>
  <c r="H23" i="55"/>
  <c r="J23" s="1"/>
  <c r="H23" i="38"/>
  <c r="J23" s="1"/>
  <c r="H23" i="49"/>
  <c r="J23" s="1"/>
  <c r="H23" i="53"/>
  <c r="J23" s="1"/>
  <c r="H23" i="60"/>
  <c r="J23" s="1"/>
  <c r="H23" i="58"/>
  <c r="J23" s="1"/>
  <c r="H23" i="56"/>
  <c r="J23" s="1"/>
  <c r="H23" i="46"/>
  <c r="J23" s="1"/>
  <c r="H23" i="54"/>
  <c r="J23" s="1"/>
  <c r="H22" i="49"/>
  <c r="J22" s="1"/>
  <c r="H22" i="53"/>
  <c r="J22" s="1"/>
  <c r="H22" i="58"/>
  <c r="J22" s="1"/>
  <c r="H22" i="55"/>
  <c r="J22" s="1"/>
  <c r="H22" i="59"/>
  <c r="J22" s="1"/>
  <c r="H22" i="46"/>
  <c r="J22" s="1"/>
  <c r="H24" i="38"/>
  <c r="J24" s="1"/>
  <c r="H24" i="50"/>
  <c r="J24" s="1"/>
  <c r="H24" i="60"/>
  <c r="J24" s="1"/>
  <c r="H24" i="54"/>
  <c r="J24" s="1"/>
  <c r="H24" i="59"/>
  <c r="J24" s="1"/>
  <c r="H24" i="57"/>
  <c r="J24" s="1"/>
  <c r="H24" i="55"/>
  <c r="J24" s="1"/>
  <c r="H40" i="51"/>
  <c r="H40" i="56"/>
  <c r="H40" i="53"/>
  <c r="H23" i="48"/>
  <c r="J23" s="1"/>
  <c r="H23" i="27"/>
  <c r="J23" s="1"/>
  <c r="M15" i="25"/>
  <c r="J17" i="27"/>
  <c r="J16"/>
  <c r="M17" i="25"/>
  <c r="J46" i="27"/>
  <c r="M14" i="25"/>
  <c r="M12"/>
  <c r="M16"/>
  <c r="J42" i="27"/>
  <c r="M13" i="25"/>
  <c r="H37" i="27"/>
  <c r="D9" i="25"/>
  <c r="E9"/>
  <c r="D11"/>
  <c r="E11"/>
  <c r="D13"/>
  <c r="E13"/>
  <c r="D14"/>
  <c r="E14"/>
  <c r="D10"/>
  <c r="E10"/>
  <c r="D12"/>
  <c r="E12"/>
  <c r="D8"/>
  <c r="E8"/>
  <c r="D39"/>
  <c r="D7"/>
  <c r="E7"/>
  <c r="D31"/>
  <c r="D43"/>
  <c r="D41"/>
  <c r="D36"/>
  <c r="D34"/>
  <c r="D33"/>
  <c r="D30"/>
  <c r="D35"/>
  <c r="D37"/>
  <c r="D32"/>
  <c r="D40"/>
  <c r="D38"/>
  <c r="D29"/>
  <c r="D42"/>
  <c r="J14" i="53" l="1"/>
  <c r="F90" i="49"/>
  <c r="H90" s="1"/>
  <c r="F89" i="60"/>
  <c r="J15" i="50"/>
  <c r="D44" i="56"/>
  <c r="J44" s="1"/>
  <c r="J42" s="1"/>
  <c r="H62" i="60"/>
  <c r="J62" s="1"/>
  <c r="L37" i="32"/>
  <c r="L75"/>
  <c r="J75"/>
  <c r="F75"/>
  <c r="J87"/>
  <c r="J43"/>
  <c r="L68"/>
  <c r="J90"/>
  <c r="F90"/>
  <c r="M75"/>
  <c r="F91"/>
  <c r="F43"/>
  <c r="L85"/>
  <c r="M91"/>
  <c r="F38"/>
  <c r="J57"/>
  <c r="F84"/>
  <c r="J73"/>
  <c r="M85"/>
  <c r="J85"/>
  <c r="L31"/>
  <c r="N9"/>
  <c r="N33" s="1"/>
  <c r="M33"/>
  <c r="F68"/>
  <c r="F85"/>
  <c r="F33"/>
  <c r="M53"/>
  <c r="J68"/>
  <c r="M88"/>
  <c r="H44"/>
  <c r="J10"/>
  <c r="G44"/>
  <c r="H39" i="27" s="1"/>
  <c r="J39" s="1"/>
  <c r="I44" i="32"/>
  <c r="H38" i="27" s="1"/>
  <c r="J38" s="1"/>
  <c r="L32" i="32"/>
  <c r="L84"/>
  <c r="F57"/>
  <c r="K60"/>
  <c r="K77"/>
  <c r="N13"/>
  <c r="J76"/>
  <c r="J94"/>
  <c r="N18"/>
  <c r="N93" s="1"/>
  <c r="M52"/>
  <c r="L88"/>
  <c r="N21"/>
  <c r="L43"/>
  <c r="L73"/>
  <c r="J40"/>
  <c r="H63" i="46"/>
  <c r="J63" s="1"/>
  <c r="F90" i="58"/>
  <c r="D90" s="1"/>
  <c r="H63" i="54"/>
  <c r="J63" s="1"/>
  <c r="D44" i="55"/>
  <c r="J44" s="1"/>
  <c r="J42" s="1"/>
  <c r="D44" i="57"/>
  <c r="J44" s="1"/>
  <c r="J42" s="1"/>
  <c r="H77" i="32"/>
  <c r="N17"/>
  <c r="N37" s="1"/>
  <c r="N14"/>
  <c r="N94" s="1"/>
  <c r="J88"/>
  <c r="N7"/>
  <c r="L87"/>
  <c r="L38"/>
  <c r="F51"/>
  <c r="L76"/>
  <c r="F76"/>
  <c r="F10"/>
  <c r="M43"/>
  <c r="L72"/>
  <c r="F58"/>
  <c r="M36"/>
  <c r="N23"/>
  <c r="N59" s="1"/>
  <c r="M42"/>
  <c r="M74"/>
  <c r="M76"/>
  <c r="N16"/>
  <c r="N35" s="1"/>
  <c r="J51"/>
  <c r="C44"/>
  <c r="H57" i="27" s="1"/>
  <c r="J57" s="1"/>
  <c r="E44" i="32"/>
  <c r="H59" i="27" s="1"/>
  <c r="J59" s="1"/>
  <c r="N8" i="32"/>
  <c r="N84" s="1"/>
  <c r="F87"/>
  <c r="F42"/>
  <c r="J52"/>
  <c r="L51"/>
  <c r="F59"/>
  <c r="F70"/>
  <c r="L10"/>
  <c r="I96"/>
  <c r="H39" i="60" s="1"/>
  <c r="J39" s="1"/>
  <c r="G96" i="32"/>
  <c r="H40" i="60" s="1"/>
  <c r="J40" s="1"/>
  <c r="D96" i="32"/>
  <c r="H60" i="60" s="1"/>
  <c r="J60" s="1"/>
  <c r="K96" i="32"/>
  <c r="H96"/>
  <c r="E96"/>
  <c r="H61" i="60" s="1"/>
  <c r="J61" s="1"/>
  <c r="C96" i="32"/>
  <c r="H59" i="60" s="1"/>
  <c r="J59" s="1"/>
  <c r="N22" i="32"/>
  <c r="N91" s="1"/>
  <c r="M71"/>
  <c r="F89"/>
  <c r="L57"/>
  <c r="J58"/>
  <c r="N15"/>
  <c r="I60"/>
  <c r="H38" i="53" s="1"/>
  <c r="J38" s="1"/>
  <c r="G60" i="32"/>
  <c r="H39" i="38" s="1"/>
  <c r="J39" s="1"/>
  <c r="D60" i="32"/>
  <c r="H61" i="54" s="1"/>
  <c r="J61" s="1"/>
  <c r="H60" i="32"/>
  <c r="E60"/>
  <c r="H62" i="53" s="1"/>
  <c r="J62" s="1"/>
  <c r="C60" i="32"/>
  <c r="H60" i="54" s="1"/>
  <c r="J60" s="1"/>
  <c r="N19" i="32"/>
  <c r="G77"/>
  <c r="H39" i="58" s="1"/>
  <c r="J39" s="1"/>
  <c r="E77" i="32"/>
  <c r="H62" i="57" s="1"/>
  <c r="J62" s="1"/>
  <c r="C77" i="32"/>
  <c r="H60" i="58" s="1"/>
  <c r="J60" s="1"/>
  <c r="I77" i="32"/>
  <c r="H38" i="57" s="1"/>
  <c r="J38" s="1"/>
  <c r="D77" i="32"/>
  <c r="H61" i="57" s="1"/>
  <c r="J61" s="1"/>
  <c r="J35" i="32"/>
  <c r="J36"/>
  <c r="J38"/>
  <c r="J42"/>
  <c r="J59"/>
  <c r="J70"/>
  <c r="J31"/>
  <c r="J83"/>
  <c r="D44"/>
  <c r="H58" i="27" s="1"/>
  <c r="J58" s="1"/>
  <c r="F31" i="32"/>
  <c r="K44"/>
  <c r="M32"/>
  <c r="F32"/>
  <c r="J32"/>
  <c r="L42"/>
  <c r="F37"/>
  <c r="M84"/>
  <c r="J84"/>
  <c r="F83"/>
  <c r="L83"/>
  <c r="L52"/>
  <c r="F52"/>
  <c r="L59"/>
  <c r="L70"/>
  <c r="M10"/>
  <c r="J89"/>
  <c r="L89"/>
  <c r="M72"/>
  <c r="M58"/>
  <c r="M40"/>
  <c r="M38"/>
  <c r="N12"/>
  <c r="N41" s="1"/>
  <c r="M87"/>
  <c r="M70"/>
  <c r="M59"/>
  <c r="M31"/>
  <c r="M83"/>
  <c r="F74"/>
  <c r="N20"/>
  <c r="M56"/>
  <c r="M89"/>
  <c r="F71"/>
  <c r="F56"/>
  <c r="J71"/>
  <c r="J56"/>
  <c r="L71"/>
  <c r="L56"/>
  <c r="M57"/>
  <c r="L58"/>
  <c r="F40"/>
  <c r="L40"/>
  <c r="J19" i="55"/>
  <c r="H63" i="38"/>
  <c r="J63" s="1"/>
  <c r="H63" i="53"/>
  <c r="J63" s="1"/>
  <c r="J74" i="51"/>
  <c r="J14"/>
  <c r="J14" i="58"/>
  <c r="I36" i="44"/>
  <c r="I52" s="1"/>
  <c r="I55" s="1"/>
  <c r="I20"/>
  <c r="J15" i="48"/>
  <c r="J14" s="1"/>
  <c r="J73" s="1"/>
  <c r="D90" i="38"/>
  <c r="J14" i="46"/>
  <c r="F90" i="56"/>
  <c r="F90" i="51"/>
  <c r="J15" i="38"/>
  <c r="J15" i="54"/>
  <c r="H63" i="56"/>
  <c r="J63" s="1"/>
  <c r="J16"/>
  <c r="H63" i="51"/>
  <c r="J63" s="1"/>
  <c r="I44" i="44"/>
  <c r="J74" i="49"/>
  <c r="J14"/>
  <c r="I18" i="44"/>
  <c r="I27"/>
  <c r="I53" s="1"/>
  <c r="I56" s="1"/>
  <c r="I37"/>
  <c r="I15"/>
  <c r="I28"/>
  <c r="I54" s="1"/>
  <c r="I57" s="1"/>
  <c r="I38"/>
  <c r="J74" i="46"/>
  <c r="F90" i="53"/>
  <c r="H63" i="57"/>
  <c r="J63" s="1"/>
  <c r="J16" i="55"/>
  <c r="J14" s="1"/>
  <c r="J16" i="57"/>
  <c r="J14" s="1"/>
  <c r="I45" i="44"/>
  <c r="I46"/>
  <c r="H62" i="48"/>
  <c r="J62" s="1"/>
  <c r="D90" i="54"/>
  <c r="D89" i="59"/>
  <c r="F90" i="57"/>
  <c r="H63" i="55"/>
  <c r="J63" s="1"/>
  <c r="J74" i="56"/>
  <c r="J14"/>
  <c r="H90" i="50"/>
  <c r="D90"/>
  <c r="J74" i="57"/>
  <c r="D89" i="48"/>
  <c r="H89"/>
  <c r="D90" i="46"/>
  <c r="H90"/>
  <c r="H90" i="55"/>
  <c r="D90"/>
  <c r="I26" i="44"/>
  <c r="I30"/>
  <c r="I17"/>
  <c r="J26" i="27"/>
  <c r="H22"/>
  <c r="J22" s="1"/>
  <c r="H40"/>
  <c r="H40" i="54"/>
  <c r="H40" i="46"/>
  <c r="H40" i="58"/>
  <c r="H24" i="56"/>
  <c r="J24" s="1"/>
  <c r="H24" i="58"/>
  <c r="J24" s="1"/>
  <c r="J19" s="1"/>
  <c r="H24" i="51"/>
  <c r="J24" s="1"/>
  <c r="H24" i="46"/>
  <c r="J24" s="1"/>
  <c r="J19" s="1"/>
  <c r="H24" i="53"/>
  <c r="J24" s="1"/>
  <c r="J19" s="1"/>
  <c r="H22" i="54"/>
  <c r="J22" s="1"/>
  <c r="J19" s="1"/>
  <c r="H22" i="56"/>
  <c r="J22" s="1"/>
  <c r="J19" s="1"/>
  <c r="H22" i="51"/>
  <c r="J22" s="1"/>
  <c r="J19" s="1"/>
  <c r="H22" i="57"/>
  <c r="J22" s="1"/>
  <c r="J19" s="1"/>
  <c r="H22" i="60"/>
  <c r="J22" s="1"/>
  <c r="J19" s="1"/>
  <c r="H22" i="50"/>
  <c r="J22" s="1"/>
  <c r="J19" s="1"/>
  <c r="H22" i="38"/>
  <c r="J22" s="1"/>
  <c r="J19" s="1"/>
  <c r="H24" i="48"/>
  <c r="J24" s="1"/>
  <c r="J19" s="1"/>
  <c r="H24" i="27"/>
  <c r="J24" s="1"/>
  <c r="H40" i="50"/>
  <c r="H41" i="59"/>
  <c r="H40" i="57"/>
  <c r="H40" i="55"/>
  <c r="H40" i="49"/>
  <c r="H41" i="60"/>
  <c r="H41" i="48"/>
  <c r="H37" i="46"/>
  <c r="H37" i="38"/>
  <c r="H37" i="50"/>
  <c r="H37" i="51"/>
  <c r="H38" i="59"/>
  <c r="H37" i="58"/>
  <c r="H37" i="57"/>
  <c r="H37" i="56"/>
  <c r="H37" i="55"/>
  <c r="H37" i="49"/>
  <c r="H37" i="53"/>
  <c r="H38" i="60"/>
  <c r="H37" i="54"/>
  <c r="H38" i="48"/>
  <c r="J19" i="59"/>
  <c r="J19" i="49"/>
  <c r="D90" l="1"/>
  <c r="J14" i="50"/>
  <c r="J74"/>
  <c r="H89" i="60"/>
  <c r="D89"/>
  <c r="N85" i="32"/>
  <c r="N88"/>
  <c r="H39" i="51"/>
  <c r="J39" s="1"/>
  <c r="N42" i="32"/>
  <c r="N72"/>
  <c r="N90"/>
  <c r="N95"/>
  <c r="N75"/>
  <c r="H61" i="53"/>
  <c r="J61" s="1"/>
  <c r="H39" i="55"/>
  <c r="J39" s="1"/>
  <c r="H61" i="46"/>
  <c r="J61" s="1"/>
  <c r="H61" i="59"/>
  <c r="J61" s="1"/>
  <c r="N58" i="32"/>
  <c r="H39" i="57"/>
  <c r="J39" s="1"/>
  <c r="H60"/>
  <c r="J60" s="1"/>
  <c r="H60" i="53"/>
  <c r="J60" s="1"/>
  <c r="H39" i="49"/>
  <c r="J39" s="1"/>
  <c r="H39" i="59"/>
  <c r="J39" s="1"/>
  <c r="H60" i="48"/>
  <c r="J60" s="1"/>
  <c r="H39"/>
  <c r="J39" s="1"/>
  <c r="H61" i="58"/>
  <c r="J61" s="1"/>
  <c r="H60" i="49"/>
  <c r="J60" s="1"/>
  <c r="H60" i="51"/>
  <c r="J60" s="1"/>
  <c r="H39" i="53"/>
  <c r="J39" s="1"/>
  <c r="N68" i="32"/>
  <c r="N53"/>
  <c r="H61" i="56"/>
  <c r="J61" s="1"/>
  <c r="H60" i="55"/>
  <c r="J60" s="1"/>
  <c r="H38" i="50"/>
  <c r="J38" s="1"/>
  <c r="N10" i="32"/>
  <c r="H39" i="56"/>
  <c r="J39" s="1"/>
  <c r="H39" i="46"/>
  <c r="J39" s="1"/>
  <c r="H60" i="59"/>
  <c r="J60" s="1"/>
  <c r="H59"/>
  <c r="J59" s="1"/>
  <c r="H59" i="48"/>
  <c r="J59" s="1"/>
  <c r="J77" i="32"/>
  <c r="H61" i="55"/>
  <c r="J61" s="1"/>
  <c r="H60" i="46"/>
  <c r="J60" s="1"/>
  <c r="H60" i="56"/>
  <c r="J60" s="1"/>
  <c r="H60" i="50"/>
  <c r="J60" s="1"/>
  <c r="H60" i="38"/>
  <c r="J60" s="1"/>
  <c r="H39" i="54"/>
  <c r="J39" s="1"/>
  <c r="H39" i="50"/>
  <c r="J39" s="1"/>
  <c r="N32" i="32"/>
  <c r="H61" i="49"/>
  <c r="J61" s="1"/>
  <c r="N38" i="32"/>
  <c r="H38" i="58"/>
  <c r="J38" s="1"/>
  <c r="H62" i="46"/>
  <c r="J62" s="1"/>
  <c r="H38" i="49"/>
  <c r="J38" s="1"/>
  <c r="L96" i="32"/>
  <c r="D41" i="60" s="1"/>
  <c r="J41" s="1"/>
  <c r="N57" i="32"/>
  <c r="F96"/>
  <c r="N74"/>
  <c r="H90" i="58"/>
  <c r="N66" i="32"/>
  <c r="N83"/>
  <c r="N31"/>
  <c r="J44"/>
  <c r="H61" i="51"/>
  <c r="J61" s="1"/>
  <c r="H61" i="50"/>
  <c r="J61" s="1"/>
  <c r="H62" i="38"/>
  <c r="J62" s="1"/>
  <c r="H38" i="46"/>
  <c r="J38" s="1"/>
  <c r="H62" i="58"/>
  <c r="J62" s="1"/>
  <c r="H38" i="54"/>
  <c r="J38" s="1"/>
  <c r="N51" i="32"/>
  <c r="N36"/>
  <c r="N40"/>
  <c r="N39"/>
  <c r="N73"/>
  <c r="N70"/>
  <c r="N76"/>
  <c r="N87"/>
  <c r="N67"/>
  <c r="N52"/>
  <c r="J96"/>
  <c r="H61" i="38"/>
  <c r="J61" s="1"/>
  <c r="H61" i="48"/>
  <c r="J61" s="1"/>
  <c r="H62" i="54"/>
  <c r="J62" s="1"/>
  <c r="H62" i="51"/>
  <c r="J62" s="1"/>
  <c r="H62" i="50"/>
  <c r="J62" s="1"/>
  <c r="H62" i="49"/>
  <c r="J62" s="1"/>
  <c r="H40" i="59"/>
  <c r="J40" s="1"/>
  <c r="L44" i="32"/>
  <c r="D40" i="27" s="1"/>
  <c r="J40" s="1"/>
  <c r="J60" i="32"/>
  <c r="F60"/>
  <c r="M44"/>
  <c r="D37" i="27" s="1"/>
  <c r="J37" s="1"/>
  <c r="M77" i="32"/>
  <c r="D37" i="58" s="1"/>
  <c r="J37" s="1"/>
  <c r="H40" i="48"/>
  <c r="J40" s="1"/>
  <c r="N55" i="32"/>
  <c r="H38" i="56"/>
  <c r="J38" s="1"/>
  <c r="H62"/>
  <c r="J62" s="1"/>
  <c r="H38" i="51"/>
  <c r="J38" s="1"/>
  <c r="H38" i="38"/>
  <c r="J38" s="1"/>
  <c r="L60" i="32"/>
  <c r="D40" i="51" s="1"/>
  <c r="J40" s="1"/>
  <c r="F44" i="32"/>
  <c r="L77"/>
  <c r="D40" i="57" s="1"/>
  <c r="J40" s="1"/>
  <c r="F77" i="32"/>
  <c r="M60"/>
  <c r="D37" i="38" s="1"/>
  <c r="J37" s="1"/>
  <c r="M96" i="32"/>
  <c r="D38" i="59" s="1"/>
  <c r="J38" s="1"/>
  <c r="H38" i="55"/>
  <c r="J38" s="1"/>
  <c r="H62"/>
  <c r="J62" s="1"/>
  <c r="D40" i="58"/>
  <c r="J40" s="1"/>
  <c r="N43" i="32"/>
  <c r="N56"/>
  <c r="N92"/>
  <c r="N89"/>
  <c r="N71"/>
  <c r="J74" i="38"/>
  <c r="J14"/>
  <c r="H90" i="56"/>
  <c r="D90"/>
  <c r="J74" i="54"/>
  <c r="J14"/>
  <c r="H90" i="51"/>
  <c r="D90"/>
  <c r="H90" i="53"/>
  <c r="D90"/>
  <c r="H90" i="57"/>
  <c r="D90"/>
  <c r="J19" i="27"/>
  <c r="N77" i="32" l="1"/>
  <c r="N96"/>
  <c r="D40" i="38"/>
  <c r="J40" s="1"/>
  <c r="D40" i="46"/>
  <c r="J40" s="1"/>
  <c r="D40" i="56"/>
  <c r="J40" s="1"/>
  <c r="D41" i="59"/>
  <c r="J41" s="1"/>
  <c r="J37" s="1"/>
  <c r="J53" s="1"/>
  <c r="J55" s="1"/>
  <c r="D40" i="54"/>
  <c r="J40" s="1"/>
  <c r="D37" i="53"/>
  <c r="J37" s="1"/>
  <c r="D40" i="55"/>
  <c r="J40" s="1"/>
  <c r="D41" i="48"/>
  <c r="J41" s="1"/>
  <c r="D40" i="50"/>
  <c r="J40" s="1"/>
  <c r="D37" i="51"/>
  <c r="J37" s="1"/>
  <c r="J36" s="1"/>
  <c r="D37" i="49"/>
  <c r="J37" s="1"/>
  <c r="N60" i="32"/>
  <c r="D40" i="53"/>
  <c r="J40" s="1"/>
  <c r="D40" i="49"/>
  <c r="J40" s="1"/>
  <c r="D37" i="54"/>
  <c r="J37" s="1"/>
  <c r="D37" i="50"/>
  <c r="J37" s="1"/>
  <c r="N44" i="32"/>
  <c r="D38" i="60"/>
  <c r="J38" s="1"/>
  <c r="J37" s="1"/>
  <c r="J72" s="1"/>
  <c r="D37" i="55"/>
  <c r="J37" s="1"/>
  <c r="J36" i="38"/>
  <c r="J73" s="1"/>
  <c r="J36" i="58"/>
  <c r="J54" s="1"/>
  <c r="J56" s="1"/>
  <c r="J36" i="27"/>
  <c r="J51" s="1"/>
  <c r="D37" i="57"/>
  <c r="J37" s="1"/>
  <c r="J36" s="1"/>
  <c r="J54" s="1"/>
  <c r="J56" s="1"/>
  <c r="D38" i="48"/>
  <c r="J38" s="1"/>
  <c r="D37" i="46"/>
  <c r="J37" s="1"/>
  <c r="D37" i="56"/>
  <c r="J37" s="1"/>
  <c r="J36" i="46" l="1"/>
  <c r="J54" i="38"/>
  <c r="J56" s="1"/>
  <c r="J58" s="1"/>
  <c r="J37" i="48"/>
  <c r="J53" s="1"/>
  <c r="J55" s="1"/>
  <c r="J36" i="53"/>
  <c r="J54" s="1"/>
  <c r="J56" s="1"/>
  <c r="J36" i="56"/>
  <c r="J54" s="1"/>
  <c r="J56" s="1"/>
  <c r="J36" i="50"/>
  <c r="J54" s="1"/>
  <c r="J56" s="1"/>
  <c r="F103" s="1"/>
  <c r="J36" i="49"/>
  <c r="J73" s="1"/>
  <c r="J72" i="59"/>
  <c r="J36" i="54"/>
  <c r="J54" s="1"/>
  <c r="J56" s="1"/>
  <c r="J36" i="55"/>
  <c r="J54" s="1"/>
  <c r="J56" s="1"/>
  <c r="J73" i="58"/>
  <c r="J63" i="27"/>
  <c r="J66" s="1"/>
  <c r="J72" i="48"/>
  <c r="J53" i="27"/>
  <c r="L25" i="44" s="1"/>
  <c r="M25" s="1"/>
  <c r="J57" i="59"/>
  <c r="H91"/>
  <c r="D91"/>
  <c r="H102"/>
  <c r="F102"/>
  <c r="J73" i="56"/>
  <c r="J53" i="60"/>
  <c r="J55" s="1"/>
  <c r="H102" s="1"/>
  <c r="L15" i="44"/>
  <c r="M15" s="1"/>
  <c r="J73" i="57"/>
  <c r="J73" i="46"/>
  <c r="J54"/>
  <c r="J56" s="1"/>
  <c r="H103" i="57"/>
  <c r="D103"/>
  <c r="F92"/>
  <c r="D92"/>
  <c r="J58"/>
  <c r="F103"/>
  <c r="H92"/>
  <c r="J54" i="51"/>
  <c r="J56" s="1"/>
  <c r="J73"/>
  <c r="D102" i="59"/>
  <c r="F91"/>
  <c r="F103" i="38"/>
  <c r="J58" i="58"/>
  <c r="H103"/>
  <c r="F103"/>
  <c r="F92"/>
  <c r="H92"/>
  <c r="D92"/>
  <c r="D103"/>
  <c r="H92" i="50" l="1"/>
  <c r="F92"/>
  <c r="J73" i="53"/>
  <c r="J58" i="50"/>
  <c r="D103"/>
  <c r="H103" i="38"/>
  <c r="J73" i="50"/>
  <c r="D92" i="38"/>
  <c r="D103"/>
  <c r="D92" i="50"/>
  <c r="L17" i="44"/>
  <c r="L46" s="1"/>
  <c r="H103" i="50"/>
  <c r="H92" i="38"/>
  <c r="F92"/>
  <c r="L38" i="44"/>
  <c r="M38" s="1"/>
  <c r="H91" i="48"/>
  <c r="J54" i="49"/>
  <c r="J56" s="1"/>
  <c r="H103" s="1"/>
  <c r="J73" i="55"/>
  <c r="J73" i="54"/>
  <c r="F103"/>
  <c r="D103"/>
  <c r="L20" i="44"/>
  <c r="M20" s="1"/>
  <c r="J58" i="54"/>
  <c r="F92"/>
  <c r="H92"/>
  <c r="D92"/>
  <c r="H103"/>
  <c r="D91" i="60"/>
  <c r="F91"/>
  <c r="J57"/>
  <c r="F102"/>
  <c r="J57" i="48"/>
  <c r="L14" i="44"/>
  <c r="M14" s="1"/>
  <c r="F91" i="48"/>
  <c r="D102" i="60"/>
  <c r="H91"/>
  <c r="H102" i="48"/>
  <c r="F102"/>
  <c r="J68" i="27"/>
  <c r="H70" i="50" s="1"/>
  <c r="J70" s="1"/>
  <c r="J76" s="1"/>
  <c r="L36" i="44"/>
  <c r="D102" i="48"/>
  <c r="L37" i="44"/>
  <c r="M37" s="1"/>
  <c r="D91" i="48"/>
  <c r="L26" i="44"/>
  <c r="M26" s="1"/>
  <c r="L28"/>
  <c r="L27"/>
  <c r="F92" i="46"/>
  <c r="F103"/>
  <c r="H103"/>
  <c r="J58"/>
  <c r="L29" i="44"/>
  <c r="M29" s="1"/>
  <c r="H92" i="46"/>
  <c r="D103"/>
  <c r="L30" i="44"/>
  <c r="M30" s="1"/>
  <c r="D92" i="46"/>
  <c r="F92" i="56"/>
  <c r="H92"/>
  <c r="D92"/>
  <c r="H103"/>
  <c r="J58"/>
  <c r="F103"/>
  <c r="D103"/>
  <c r="D103" i="51"/>
  <c r="H92"/>
  <c r="J58"/>
  <c r="D92"/>
  <c r="L18" i="44"/>
  <c r="M18" s="1"/>
  <c r="H103" i="51"/>
  <c r="F92"/>
  <c r="F103"/>
  <c r="D92" i="53"/>
  <c r="F103"/>
  <c r="D103"/>
  <c r="J58"/>
  <c r="L19" i="44"/>
  <c r="M19" s="1"/>
  <c r="F92" i="53"/>
  <c r="H103"/>
  <c r="H92"/>
  <c r="H103" i="55"/>
  <c r="D92"/>
  <c r="F103"/>
  <c r="J58"/>
  <c r="F92"/>
  <c r="H92"/>
  <c r="D103"/>
  <c r="F103" i="49"/>
  <c r="H92"/>
  <c r="L16" i="44" l="1"/>
  <c r="M16" s="1"/>
  <c r="F92" i="49"/>
  <c r="D103"/>
  <c r="D92"/>
  <c r="J58"/>
  <c r="M17" i="44"/>
  <c r="M46" s="1"/>
  <c r="H70" i="54"/>
  <c r="J70" s="1"/>
  <c r="J76" s="1"/>
  <c r="F105" s="1"/>
  <c r="H70" i="38"/>
  <c r="J70" s="1"/>
  <c r="J76" s="1"/>
  <c r="H105" s="1"/>
  <c r="H69" i="59"/>
  <c r="J69" s="1"/>
  <c r="J75" s="1"/>
  <c r="H104" s="1"/>
  <c r="H69" i="48"/>
  <c r="J69" s="1"/>
  <c r="J75" s="1"/>
  <c r="D93" s="1"/>
  <c r="J25" i="44"/>
  <c r="K25" s="1"/>
  <c r="J43"/>
  <c r="K43" s="1"/>
  <c r="H70" i="55"/>
  <c r="J70" s="1"/>
  <c r="J76" s="1"/>
  <c r="H105" s="1"/>
  <c r="H70" i="53"/>
  <c r="J70" s="1"/>
  <c r="J76" s="1"/>
  <c r="H105" s="1"/>
  <c r="H69" i="60"/>
  <c r="J69" s="1"/>
  <c r="J75" s="1"/>
  <c r="F104" s="1"/>
  <c r="H70" i="58"/>
  <c r="J70" s="1"/>
  <c r="J76" s="1"/>
  <c r="F105" s="1"/>
  <c r="H70" i="51"/>
  <c r="J70" s="1"/>
  <c r="J76" s="1"/>
  <c r="H105" s="1"/>
  <c r="H70" i="57"/>
  <c r="J70" s="1"/>
  <c r="J76" s="1"/>
  <c r="H94" s="1"/>
  <c r="H70" i="49"/>
  <c r="J70" s="1"/>
  <c r="J76" s="1"/>
  <c r="D105" s="1"/>
  <c r="J14" i="44"/>
  <c r="K14" s="1"/>
  <c r="J35"/>
  <c r="K35" s="1"/>
  <c r="J51"/>
  <c r="K51" s="1"/>
  <c r="H70" i="56"/>
  <c r="J70" s="1"/>
  <c r="J76" s="1"/>
  <c r="F105" s="1"/>
  <c r="H70" i="46"/>
  <c r="J70" s="1"/>
  <c r="J76" s="1"/>
  <c r="D105" s="1"/>
  <c r="M36" i="44"/>
  <c r="L52"/>
  <c r="L55" s="1"/>
  <c r="L44"/>
  <c r="M27"/>
  <c r="L53"/>
  <c r="L56" s="1"/>
  <c r="L45"/>
  <c r="L54"/>
  <c r="L57" s="1"/>
  <c r="M28"/>
  <c r="M54" s="1"/>
  <c r="M57" s="1"/>
  <c r="D94" i="49"/>
  <c r="H105" i="56"/>
  <c r="F105" i="50"/>
  <c r="F94"/>
  <c r="H94"/>
  <c r="H105"/>
  <c r="D105"/>
  <c r="D94"/>
  <c r="J78"/>
  <c r="D94" i="54"/>
  <c r="J78"/>
  <c r="F93" i="59"/>
  <c r="H94" i="55"/>
  <c r="D93" i="60"/>
  <c r="F94" i="51" l="1"/>
  <c r="F94" i="56"/>
  <c r="D105" i="51"/>
  <c r="H94" i="38"/>
  <c r="D105" i="55"/>
  <c r="F105"/>
  <c r="H94" i="54"/>
  <c r="H105"/>
  <c r="J78" i="56"/>
  <c r="J80" s="1"/>
  <c r="D94"/>
  <c r="H105" i="49"/>
  <c r="F94"/>
  <c r="F105" i="51"/>
  <c r="J77" i="60"/>
  <c r="D106" s="1"/>
  <c r="F105" i="53"/>
  <c r="D94" i="38"/>
  <c r="J78" i="46"/>
  <c r="J80" s="1"/>
  <c r="F94" i="57"/>
  <c r="D105" i="58"/>
  <c r="J78" i="53"/>
  <c r="F96" s="1"/>
  <c r="H94" i="46"/>
  <c r="D105" i="57"/>
  <c r="D94"/>
  <c r="H94" i="58"/>
  <c r="H105"/>
  <c r="D104" i="60"/>
  <c r="H93"/>
  <c r="D104" i="59"/>
  <c r="D93"/>
  <c r="D104" i="48"/>
  <c r="H104"/>
  <c r="F93"/>
  <c r="J77"/>
  <c r="J38" i="44" s="1"/>
  <c r="K38" s="1"/>
  <c r="F104" i="48"/>
  <c r="H93"/>
  <c r="F105" i="46"/>
  <c r="H105"/>
  <c r="H94" i="53"/>
  <c r="D94"/>
  <c r="J78" i="38"/>
  <c r="F96" s="1"/>
  <c r="F105"/>
  <c r="F93" i="60"/>
  <c r="H104"/>
  <c r="J78" i="55"/>
  <c r="F107" s="1"/>
  <c r="F94"/>
  <c r="D94"/>
  <c r="J77" i="59"/>
  <c r="F95" s="1"/>
  <c r="F104"/>
  <c r="H93"/>
  <c r="F94" i="54"/>
  <c r="D105"/>
  <c r="H94" i="56"/>
  <c r="D105"/>
  <c r="J78" i="49"/>
  <c r="J80" s="1"/>
  <c r="F105"/>
  <c r="H94"/>
  <c r="J78" i="51"/>
  <c r="D107" s="1"/>
  <c r="H94"/>
  <c r="D94"/>
  <c r="F94" i="53"/>
  <c r="D105"/>
  <c r="F94" i="38"/>
  <c r="D105"/>
  <c r="F94" i="46"/>
  <c r="D94"/>
  <c r="J78" i="57"/>
  <c r="J80" s="1"/>
  <c r="H105"/>
  <c r="F105"/>
  <c r="J78" i="58"/>
  <c r="J80" s="1"/>
  <c r="F94"/>
  <c r="D94"/>
  <c r="M52" i="44"/>
  <c r="M55" s="1"/>
  <c r="M44"/>
  <c r="M45"/>
  <c r="M53"/>
  <c r="M56" s="1"/>
  <c r="J19"/>
  <c r="K19" s="1"/>
  <c r="J80" i="53"/>
  <c r="J15" i="44"/>
  <c r="K15" s="1"/>
  <c r="J80" i="38"/>
  <c r="H107" i="50"/>
  <c r="J80"/>
  <c r="D107"/>
  <c r="J17" i="44"/>
  <c r="F107" i="50"/>
  <c r="H96"/>
  <c r="F96"/>
  <c r="D96"/>
  <c r="F95" i="60"/>
  <c r="J80" i="55"/>
  <c r="F96" i="54"/>
  <c r="D96"/>
  <c r="H107"/>
  <c r="J20" i="44"/>
  <c r="K20" s="1"/>
  <c r="J80" i="54"/>
  <c r="D107"/>
  <c r="F107"/>
  <c r="H96"/>
  <c r="F96" i="49"/>
  <c r="J28" i="44" l="1"/>
  <c r="D107" i="58"/>
  <c r="F96" i="51"/>
  <c r="J27" i="44"/>
  <c r="J53" s="1"/>
  <c r="J56" s="1"/>
  <c r="J29"/>
  <c r="K29" s="1"/>
  <c r="D96" i="56"/>
  <c r="J18" i="44"/>
  <c r="K18" s="1"/>
  <c r="F107" i="46"/>
  <c r="J30" i="44"/>
  <c r="K30" s="1"/>
  <c r="F96" i="46"/>
  <c r="H96" i="58"/>
  <c r="H96" i="56"/>
  <c r="H107"/>
  <c r="H107" i="51"/>
  <c r="F107"/>
  <c r="H107" i="46"/>
  <c r="J26" i="44"/>
  <c r="K26" s="1"/>
  <c r="N26" s="1"/>
  <c r="O26" s="1"/>
  <c r="D96" i="46"/>
  <c r="H96"/>
  <c r="D107"/>
  <c r="H107" i="58"/>
  <c r="D107" i="56"/>
  <c r="F107"/>
  <c r="F96"/>
  <c r="J79" i="59"/>
  <c r="D107" i="49"/>
  <c r="H107" i="55"/>
  <c r="H106" i="60"/>
  <c r="F106"/>
  <c r="D96" i="57"/>
  <c r="F107" i="38"/>
  <c r="D96"/>
  <c r="F107" i="53"/>
  <c r="D96"/>
  <c r="J79" i="60"/>
  <c r="D95"/>
  <c r="H95"/>
  <c r="F107" i="49"/>
  <c r="H107"/>
  <c r="D96" i="55"/>
  <c r="D107"/>
  <c r="H96" i="57"/>
  <c r="H107"/>
  <c r="H96" i="38"/>
  <c r="D107"/>
  <c r="H107"/>
  <c r="H96" i="53"/>
  <c r="D107"/>
  <c r="H107"/>
  <c r="H106" i="48"/>
  <c r="D106" i="59"/>
  <c r="H95" i="48"/>
  <c r="F96" i="58"/>
  <c r="D96"/>
  <c r="F107"/>
  <c r="D95" i="59"/>
  <c r="J79" i="48"/>
  <c r="F95"/>
  <c r="J36" i="44"/>
  <c r="K36" s="1"/>
  <c r="H95" i="59"/>
  <c r="H106"/>
  <c r="F106"/>
  <c r="D106" i="48"/>
  <c r="F106"/>
  <c r="D95"/>
  <c r="J37" i="44"/>
  <c r="K37" s="1"/>
  <c r="J80" i="51"/>
  <c r="D96"/>
  <c r="H96"/>
  <c r="D96" i="49"/>
  <c r="H96"/>
  <c r="J16" i="44"/>
  <c r="K16" s="1"/>
  <c r="N16" s="1"/>
  <c r="O16" s="1"/>
  <c r="H96" i="55"/>
  <c r="F96"/>
  <c r="D107" i="57"/>
  <c r="F107"/>
  <c r="F96"/>
  <c r="N15" i="44"/>
  <c r="O15" s="1"/>
  <c r="J57"/>
  <c r="K28"/>
  <c r="K57" s="1"/>
  <c r="J46"/>
  <c r="K17"/>
  <c r="K46" s="1"/>
  <c r="J45" l="1"/>
  <c r="K27"/>
  <c r="N30" s="1"/>
  <c r="O30" s="1"/>
  <c r="J52"/>
  <c r="J55" s="1"/>
  <c r="J44"/>
  <c r="N37"/>
  <c r="O37" s="1"/>
  <c r="N36"/>
  <c r="O36" s="1"/>
  <c r="K52"/>
  <c r="N38"/>
  <c r="O38" s="1"/>
  <c r="K44"/>
  <c r="N17"/>
  <c r="O17" s="1"/>
  <c r="N18"/>
  <c r="O18" s="1"/>
  <c r="N28"/>
  <c r="O28" s="1"/>
  <c r="N20"/>
  <c r="O20" s="1"/>
  <c r="N19"/>
  <c r="O19" s="1"/>
  <c r="K53" l="1"/>
  <c r="K56" s="1"/>
  <c r="N29"/>
  <c r="O29" s="1"/>
  <c r="K45"/>
  <c r="N46" s="1"/>
  <c r="O46" s="1"/>
  <c r="N27"/>
  <c r="O27" s="1"/>
  <c r="N45"/>
  <c r="O45" s="1"/>
  <c r="N44"/>
  <c r="O44" s="1"/>
  <c r="N54"/>
  <c r="O54" s="1"/>
  <c r="N52"/>
  <c r="O52" s="1"/>
  <c r="N53"/>
  <c r="O53" s="1"/>
  <c r="K55"/>
  <c r="N56" l="1"/>
  <c r="O56" s="1"/>
  <c r="N55"/>
  <c r="O55" s="1"/>
  <c r="N57"/>
  <c r="O57" s="1"/>
</calcChain>
</file>

<file path=xl/sharedStrings.xml><?xml version="1.0" encoding="utf-8"?>
<sst xmlns="http://schemas.openxmlformats.org/spreadsheetml/2006/main" count="2204" uniqueCount="409">
  <si>
    <t>Crop Oil Concentrate</t>
  </si>
  <si>
    <t>Fuel Use</t>
  </si>
  <si>
    <t xml:space="preserve">(hr/acre) </t>
  </si>
  <si>
    <t>(gal/acre)</t>
  </si>
  <si>
    <t>Cost/Unit</t>
  </si>
  <si>
    <t>Total:</t>
  </si>
  <si>
    <t>Annual</t>
  </si>
  <si>
    <t>Taxes,</t>
  </si>
  <si>
    <t xml:space="preserve">Annual </t>
  </si>
  <si>
    <t>Repairs</t>
  </si>
  <si>
    <t>Gallons</t>
  </si>
  <si>
    <t>Housing,</t>
  </si>
  <si>
    <t>Type of</t>
  </si>
  <si>
    <t>Replacement</t>
  </si>
  <si>
    <t>Age When</t>
  </si>
  <si>
    <t>Years of</t>
  </si>
  <si>
    <t>Hours</t>
  </si>
  <si>
    <t>Salvage</t>
  </si>
  <si>
    <t>(Materials</t>
  </si>
  <si>
    <t>of</t>
  </si>
  <si>
    <t>Insur.,</t>
  </si>
  <si>
    <t>Labor</t>
  </si>
  <si>
    <t>Acres</t>
  </si>
  <si>
    <t>Machine</t>
  </si>
  <si>
    <t>Ownership Costs ($/acre):</t>
  </si>
  <si>
    <t>Land Tax:</t>
  </si>
  <si>
    <t>Land Tax</t>
  </si>
  <si>
    <t>Machinery:</t>
  </si>
  <si>
    <r>
      <t>Overhead</t>
    </r>
    <r>
      <rPr>
        <vertAlign val="superscript"/>
        <sz val="10"/>
        <rFont val="Arial"/>
        <family val="2"/>
      </rPr>
      <t>2</t>
    </r>
  </si>
  <si>
    <t>Value</t>
  </si>
  <si>
    <t>Purchased</t>
  </si>
  <si>
    <t>Life</t>
  </si>
  <si>
    <t>of Use</t>
  </si>
  <si>
    <t>&amp; Labor)</t>
  </si>
  <si>
    <t>Fuel/Hr.</t>
  </si>
  <si>
    <t>Licenses</t>
  </si>
  <si>
    <t>Multiplier</t>
  </si>
  <si>
    <t>per Hour</t>
  </si>
  <si>
    <t>$</t>
  </si>
  <si>
    <t>%</t>
  </si>
  <si>
    <t>10-Bottom Plow</t>
  </si>
  <si>
    <t>Trucks:</t>
  </si>
  <si>
    <t>Miles/year:</t>
  </si>
  <si>
    <t>MPG:</t>
  </si>
  <si>
    <t>3/4-Ton Pickup</t>
  </si>
  <si>
    <t xml:space="preserve">Machinery Repairs </t>
  </si>
  <si>
    <t>Total Costs per Acre</t>
  </si>
  <si>
    <t>Returns to Risk</t>
  </si>
  <si>
    <t>Notes:</t>
  </si>
  <si>
    <t>Breakeven Analysis:</t>
  </si>
  <si>
    <t>-</t>
  </si>
  <si>
    <t>Base</t>
  </si>
  <si>
    <t>+</t>
  </si>
  <si>
    <t>Yield</t>
  </si>
  <si>
    <t>Adjuvants:</t>
  </si>
  <si>
    <t xml:space="preserve">  Repairs </t>
  </si>
  <si>
    <t xml:space="preserve">  Fuel</t>
  </si>
  <si>
    <t>Operating Costs ($/acre):</t>
  </si>
  <si>
    <t>Total Cost</t>
  </si>
  <si>
    <t xml:space="preserve">  Interest</t>
  </si>
  <si>
    <t xml:space="preserve">  Total Ownership Costs</t>
  </si>
  <si>
    <t>Machinery Loan/investment</t>
  </si>
  <si>
    <t>Cash rent</t>
  </si>
  <si>
    <t>Cash rent:</t>
  </si>
  <si>
    <t>Gas (gal)</t>
  </si>
  <si>
    <t>Spring Barley (SB)</t>
  </si>
  <si>
    <t>Peas (P)</t>
  </si>
  <si>
    <t>Lentils (L)</t>
  </si>
  <si>
    <t>Garbanzos (G)</t>
  </si>
  <si>
    <t>Spring Canola (SC)</t>
  </si>
  <si>
    <t>By Rotation:</t>
  </si>
  <si>
    <t>WW, SWSW, P</t>
  </si>
  <si>
    <t>WW, SB, P</t>
  </si>
  <si>
    <t>WW, SWSW, L</t>
  </si>
  <si>
    <t>WW, SB, L</t>
  </si>
  <si>
    <t>WW, SWSW, G</t>
  </si>
  <si>
    <t>Custom &amp; Consultants:</t>
  </si>
  <si>
    <t>Other:</t>
  </si>
  <si>
    <t>April</t>
  </si>
  <si>
    <t>Per Acre</t>
  </si>
  <si>
    <t>Unit</t>
  </si>
  <si>
    <t>Assure II</t>
  </si>
  <si>
    <t>Fertilizer Applicator</t>
  </si>
  <si>
    <t>2,4-D</t>
  </si>
  <si>
    <t>Variable Costs</t>
  </si>
  <si>
    <t>Custom Rental:</t>
  </si>
  <si>
    <t>Price</t>
  </si>
  <si>
    <t>Operating Cost Breakeven</t>
  </si>
  <si>
    <t>Ownership Cost Breakeven</t>
  </si>
  <si>
    <t>Storage Facility &amp; Equip. Repairs</t>
  </si>
  <si>
    <t>Machinery Labor</t>
  </si>
  <si>
    <t>Fuel:</t>
  </si>
  <si>
    <t>Pesticides:</t>
  </si>
  <si>
    <t>Soft White Spring Wheat (SWSW)</t>
  </si>
  <si>
    <t>Diesel, offroad, bulk (gal)</t>
  </si>
  <si>
    <t>Price/unit</t>
  </si>
  <si>
    <t>hour</t>
  </si>
  <si>
    <t>Interest:</t>
  </si>
  <si>
    <t>Operating Loan</t>
  </si>
  <si>
    <t>percent</t>
  </si>
  <si>
    <t>Total Cost Breakeven</t>
  </si>
  <si>
    <t>lb</t>
  </si>
  <si>
    <t>acre</t>
  </si>
  <si>
    <t>oz</t>
  </si>
  <si>
    <t>Crop insurance</t>
  </si>
  <si>
    <t>Cost/Acre</t>
  </si>
  <si>
    <t>Gross Returns</t>
  </si>
  <si>
    <t>Seed:</t>
  </si>
  <si>
    <t>WW, SB, G</t>
  </si>
  <si>
    <t>WW, SWSW, SC</t>
  </si>
  <si>
    <t>WW, SB, SC</t>
  </si>
  <si>
    <t>Hard Red Spring Wheat (HRSW)</t>
  </si>
  <si>
    <t>WW</t>
  </si>
  <si>
    <t>SB</t>
  </si>
  <si>
    <t>P</t>
  </si>
  <si>
    <t>L</t>
  </si>
  <si>
    <t>G</t>
  </si>
  <si>
    <t>Custom Aerial</t>
  </si>
  <si>
    <t>Fertilizer:</t>
  </si>
  <si>
    <t>Total</t>
  </si>
  <si>
    <t>Returns</t>
  </si>
  <si>
    <t>over TC</t>
  </si>
  <si>
    <t>By Crop:</t>
  </si>
  <si>
    <t>($/acre)</t>
  </si>
  <si>
    <t>Winter Wheat (WW)</t>
  </si>
  <si>
    <t>Total Fixed Costs</t>
  </si>
  <si>
    <t>Total Variable Costs</t>
  </si>
  <si>
    <t>Net Returns Above Variable Costs</t>
  </si>
  <si>
    <t>ton</t>
  </si>
  <si>
    <t>Other Labor</t>
  </si>
  <si>
    <t>Plow</t>
  </si>
  <si>
    <t>Potassium (dry)</t>
  </si>
  <si>
    <t>Quantity</t>
  </si>
  <si>
    <t>Price or</t>
  </si>
  <si>
    <t>Value or</t>
  </si>
  <si>
    <t>Item</t>
  </si>
  <si>
    <t>Amm. Sulf. (20-0-0-24)</t>
  </si>
  <si>
    <t>Land Cost*</t>
  </si>
  <si>
    <t xml:space="preserve">  Landlord</t>
  </si>
  <si>
    <t xml:space="preserve">  Tenant</t>
  </si>
  <si>
    <t>Crop Prices:</t>
  </si>
  <si>
    <t>May</t>
  </si>
  <si>
    <t>pt</t>
  </si>
  <si>
    <t>Machinery depreciation</t>
  </si>
  <si>
    <t>Machinery interest</t>
  </si>
  <si>
    <t>Land taxes</t>
  </si>
  <si>
    <t xml:space="preserve">Fuel </t>
  </si>
  <si>
    <t>Lubricants</t>
  </si>
  <si>
    <t>gal</t>
  </si>
  <si>
    <t>Month</t>
  </si>
  <si>
    <t>Operation</t>
  </si>
  <si>
    <t>Tooling</t>
  </si>
  <si>
    <t>Materials/Service</t>
  </si>
  <si>
    <t>SC</t>
  </si>
  <si>
    <t>SWSW</t>
  </si>
  <si>
    <t>LEGEND:</t>
  </si>
  <si>
    <t>HRSW</t>
  </si>
  <si>
    <t>WW, HRSW, P</t>
  </si>
  <si>
    <t>WW, HRSW, L</t>
  </si>
  <si>
    <t>WW, HRSW, G</t>
  </si>
  <si>
    <t>WW, HRSW, SC</t>
  </si>
  <si>
    <t>Budget spreadsheets are available at the following link:</t>
  </si>
  <si>
    <t>Amm. Sulf. (liquid)</t>
  </si>
  <si>
    <t>Kathleen Painter, PhD</t>
  </si>
  <si>
    <t>Analyst, Agricultural Economics &amp; Rural Sociology</t>
  </si>
  <si>
    <t>University of Idaho</t>
  </si>
  <si>
    <t>PO Box 442334</t>
  </si>
  <si>
    <t>Moscow ID 83844-2334</t>
  </si>
  <si>
    <t>(208) 885-6041</t>
  </si>
  <si>
    <t>kpainter@uidaho.edu</t>
  </si>
  <si>
    <t>Graphical Summary of Returns by Crop and Rotation ($/acre)</t>
  </si>
  <si>
    <t xml:space="preserve">  Depre-ciation</t>
  </si>
  <si>
    <t>Overhead:</t>
  </si>
  <si>
    <t>Nitrogen*</t>
  </si>
  <si>
    <t>Phosphorous*</t>
  </si>
  <si>
    <t>*Average of dry and liquid formulations.</t>
  </si>
  <si>
    <t>Sulfur (liquid)</t>
  </si>
  <si>
    <t>Class Act (adjuvant, antifoam)</t>
  </si>
  <si>
    <t>Ownership Costs:</t>
  </si>
  <si>
    <r>
      <t>Operating Interest</t>
    </r>
    <r>
      <rPr>
        <vertAlign val="superscript"/>
        <sz val="10"/>
        <rFont val="Arial"/>
        <family val="2"/>
      </rPr>
      <t>1</t>
    </r>
  </si>
  <si>
    <r>
      <t>Management fee</t>
    </r>
    <r>
      <rPr>
        <vertAlign val="superscript"/>
        <sz val="10"/>
        <rFont val="Arial"/>
        <family val="2"/>
      </rPr>
      <t>3</t>
    </r>
  </si>
  <si>
    <t>Other labor</t>
  </si>
  <si>
    <t>Hourly machine labor</t>
  </si>
  <si>
    <t>Management fee:</t>
  </si>
  <si>
    <t xml:space="preserve">  Lubri-cants</t>
  </si>
  <si>
    <r>
      <t>2</t>
    </r>
    <r>
      <rPr>
        <sz val="10"/>
        <rFont val="Arial"/>
        <family val="2"/>
      </rPr>
      <t>Covers legal, accounting, and utility fees. Calculated as 2.5% of operating expenses.</t>
    </r>
  </si>
  <si>
    <r>
      <rPr>
        <vertAlign val="superscript"/>
        <sz val="10"/>
        <rFont val="Arial"/>
        <family val="2"/>
      </rPr>
      <t>3</t>
    </r>
    <r>
      <rPr>
        <sz val="10"/>
        <rFont val="Arial"/>
        <family val="2"/>
      </rPr>
      <t xml:space="preserve">The management fee is calculated as a 5% of gross revenue. </t>
    </r>
  </si>
  <si>
    <t xml:space="preserve">Base your rate on your soil test results. </t>
  </si>
  <si>
    <t>A typical recommendation might include the following:</t>
  </si>
  <si>
    <t>Rates &amp; chemicals will depend on the pests in your crop.</t>
  </si>
  <si>
    <t>Consult a certified pesticide applicator or the PNW Pest Control Management Guides.</t>
  </si>
  <si>
    <t>The following cost estimates are typical:</t>
  </si>
  <si>
    <t xml:space="preserve">  Taxes, Housing, Insurance, Licenses</t>
  </si>
  <si>
    <t>Custom</t>
  </si>
  <si>
    <t>http://www.cals.uidaho.edu/aers/r_crops.htm</t>
  </si>
  <si>
    <t>Cash Rent</t>
  </si>
  <si>
    <t>Gypsum</t>
  </si>
  <si>
    <r>
      <t>1</t>
    </r>
    <r>
      <rPr>
        <sz val="10"/>
        <rFont val="Arial"/>
        <family val="2"/>
      </rPr>
      <t>Calculated as 6.75% interest on operating capital for 6 months.</t>
    </r>
  </si>
  <si>
    <t>http://www.cals.uidaho.edu/aers/PDF/AEES/2009/AEES09-04.pdf</t>
  </si>
  <si>
    <t>Fixed Costs ($/acre):</t>
  </si>
  <si>
    <t>Variable Costs ($/acre):</t>
  </si>
  <si>
    <t>Interest</t>
  </si>
  <si>
    <t>Total Fixed  Costs</t>
  </si>
  <si>
    <t xml:space="preserve">  Lubricants</t>
  </si>
  <si>
    <t>Machinery costs for these implements are spread across every acre of the farm, regardless of crops produced:</t>
  </si>
  <si>
    <t>Subtotal:</t>
  </si>
  <si>
    <t>Machinery costs for these implements are specific to the operations for each crop:</t>
  </si>
  <si>
    <t>Fertilize</t>
  </si>
  <si>
    <t>Custom Fertilize</t>
  </si>
  <si>
    <t>Apr</t>
  </si>
  <si>
    <t>Swath</t>
  </si>
  <si>
    <t>Bale</t>
  </si>
  <si>
    <t>Mower/Conditioner</t>
  </si>
  <si>
    <t>Baler (16 x 18)</t>
  </si>
  <si>
    <t>Hay baler 16 x 18</t>
  </si>
  <si>
    <t>Baling twine</t>
  </si>
  <si>
    <t>Rake</t>
  </si>
  <si>
    <t>Side delivery rake</t>
  </si>
  <si>
    <t>Amortization of establishment costs**</t>
  </si>
  <si>
    <t>**Based on years of production:</t>
  </si>
  <si>
    <t>Note: Farm size is assumed to be 2000 acres for the purposes of machinery cost calculations.</t>
  </si>
  <si>
    <t>Photo: woollydesigns.com</t>
  </si>
  <si>
    <t>Sulfur</t>
  </si>
  <si>
    <t>350HP-WT, 36' Drill</t>
  </si>
  <si>
    <t>Pickup 3/4 ton 4WD, newer</t>
  </si>
  <si>
    <t>Pickup 3/4 ton 4WD, older</t>
  </si>
  <si>
    <t>Tractors:</t>
  </si>
  <si>
    <t>Depreci-ation</t>
  </si>
  <si>
    <t>hours</t>
  </si>
  <si>
    <t>Custom Haul &amp; Stack</t>
  </si>
  <si>
    <t>Fertilizer Rental</t>
  </si>
  <si>
    <t>Haul &amp; Stack</t>
  </si>
  <si>
    <t>$9 per ton</t>
  </si>
  <si>
    <t>July</t>
  </si>
  <si>
    <t xml:space="preserve">25 lb N, 70lb P, 10 lb S, </t>
  </si>
  <si>
    <t>rented fertilizer spreader</t>
  </si>
  <si>
    <t>350HP-WT, fertilizer spreader</t>
  </si>
  <si>
    <t>105HP-CT,</t>
  </si>
  <si>
    <t>Nitrogen</t>
  </si>
  <si>
    <t>Phosphorus</t>
  </si>
  <si>
    <t>The following fertilizer estimates are typical:</t>
  </si>
  <si>
    <t>Oct</t>
  </si>
  <si>
    <t>Spray</t>
  </si>
  <si>
    <t>25 oz Roundup</t>
  </si>
  <si>
    <t>Jun</t>
  </si>
  <si>
    <t>1 qt Buctril 2 lb ai</t>
  </si>
  <si>
    <t>1.2 oz Everest and 2 qt COC</t>
  </si>
  <si>
    <t>Plant/Fertilize</t>
  </si>
  <si>
    <t>Phosphorus (liquid)</t>
  </si>
  <si>
    <t>Nitrogen (liquid)</t>
  </si>
  <si>
    <t>Buctril Advanced (2.5 lb)</t>
  </si>
  <si>
    <t>Express</t>
  </si>
  <si>
    <t>Non-ionic surfactant (NIS)</t>
  </si>
  <si>
    <t>Roundup Ultra Max RT (6 lb)</t>
  </si>
  <si>
    <t>Ammonium Sulfate (AMS)</t>
  </si>
  <si>
    <t>100' self-propelled sprayer</t>
  </si>
  <si>
    <t>rogator</t>
  </si>
  <si>
    <t>15' self-propelled swather</t>
  </si>
  <si>
    <t>Combine, newer</t>
  </si>
  <si>
    <t>Combine, older</t>
  </si>
  <si>
    <t>15' Swather, self-propelled</t>
  </si>
  <si>
    <t>30' side-delivery rake</t>
  </si>
  <si>
    <t>255HP-WT</t>
  </si>
  <si>
    <t>Equipment, used with tractors above:</t>
  </si>
  <si>
    <t>Self-propelled equipment</t>
  </si>
  <si>
    <t>255HP-WT + 30' Rake</t>
  </si>
  <si>
    <t>26' Mower</t>
  </si>
  <si>
    <t>255HP-WT + 26' Mower</t>
  </si>
  <si>
    <t>255HP-WT + 16 x 18 Baler</t>
  </si>
  <si>
    <t>255HP-WT + 10-B Plow</t>
  </si>
  <si>
    <t>255HP-WT + 40' Harrow</t>
  </si>
  <si>
    <t>24' Drill</t>
  </si>
  <si>
    <t>255HP-WT + 24' Drill</t>
  </si>
  <si>
    <t>255HP-WT + 36' Cultivator</t>
  </si>
  <si>
    <t xml:space="preserve">36' Cultivator </t>
  </si>
  <si>
    <t>Sprayer, 100', self-propelled</t>
  </si>
  <si>
    <t>255HP-WT + 24' Drill &amp; Fertilize</t>
  </si>
  <si>
    <t xml:space="preserve">Returns </t>
  </si>
  <si>
    <t>Revenue</t>
  </si>
  <si>
    <t>Variable</t>
  </si>
  <si>
    <t xml:space="preserve">Yield </t>
  </si>
  <si>
    <t>per acre</t>
  </si>
  <si>
    <t>Costs (TC)</t>
  </si>
  <si>
    <t>Costs (VC)</t>
  </si>
  <si>
    <t>over VC</t>
  </si>
  <si>
    <t>Bluegrass Seed</t>
  </si>
  <si>
    <t>Beacon</t>
  </si>
  <si>
    <t>Banvel</t>
  </si>
  <si>
    <t>100 lb N, 20 lb P, 30 lb S</t>
  </si>
  <si>
    <t>5.5 lb bluegrass seed</t>
  </si>
  <si>
    <t>255HP-WT, 10-Bottom Plow</t>
  </si>
  <si>
    <t>Self-propelled sprayer</t>
  </si>
  <si>
    <t>Harrow</t>
  </si>
  <si>
    <t>255HP-WT, 60' spike harrow</t>
  </si>
  <si>
    <t>Cultivate</t>
  </si>
  <si>
    <t>255HP-WT, 36' cultivator</t>
  </si>
  <si>
    <t>40' Spring-tooth harrow</t>
  </si>
  <si>
    <t>60' Spike harrow</t>
  </si>
  <si>
    <t>255HP-WT + 60' Spike-tooth harrow</t>
  </si>
  <si>
    <t>Bluegrass</t>
  </si>
  <si>
    <t>Seed</t>
  </si>
  <si>
    <t>Straw</t>
  </si>
  <si>
    <t>Burn permit</t>
  </si>
  <si>
    <t>Bluegrass seed</t>
  </si>
  <si>
    <t>Bluegrass hay</t>
  </si>
  <si>
    <t>cwt</t>
  </si>
  <si>
    <t>Bags, tags, cleaning, etc.</t>
  </si>
  <si>
    <t>Field Green Fire Insurance</t>
  </si>
  <si>
    <t>Burn Costs:</t>
  </si>
  <si>
    <t>Burning variable costs</t>
  </si>
  <si>
    <t>Fungicide (3 out of 7 years)</t>
  </si>
  <si>
    <t>Custom Fungicide Application</t>
  </si>
  <si>
    <t>Diuron</t>
  </si>
  <si>
    <t>Adjuvants, as needed</t>
  </si>
  <si>
    <t xml:space="preserve">Swathing is 20% slower than </t>
  </si>
  <si>
    <t>under the bale &amp; burn scenario</t>
  </si>
  <si>
    <t>15' Swather, 20% slower than above</t>
  </si>
  <si>
    <t>Combine, newer, 60% of acreage</t>
  </si>
  <si>
    <t>Combine, older, 40% of acreage</t>
  </si>
  <si>
    <t>(lb)</t>
  </si>
  <si>
    <t>($/lb)</t>
  </si>
  <si>
    <t>(ton)</t>
  </si>
  <si>
    <t>($/ton)</t>
  </si>
  <si>
    <t xml:space="preserve">Establishment </t>
  </si>
  <si>
    <t>Year</t>
  </si>
  <si>
    <t>Machanical Residue Removal (NB):</t>
  </si>
  <si>
    <t>Bale then Burn (BB):</t>
  </si>
  <si>
    <t>Full Burn (FB):</t>
  </si>
  <si>
    <t>Combination (NB, BB, FB):</t>
  </si>
  <si>
    <t>15' Swather, 20% faster than typical</t>
  </si>
  <si>
    <t>*Based on crop share percentage:</t>
  </si>
  <si>
    <t>Net</t>
  </si>
  <si>
    <t>Present</t>
  </si>
  <si>
    <t>255HP-WT, fertilizer spreader</t>
  </si>
  <si>
    <t>Harvest</t>
  </si>
  <si>
    <t>Haul seed</t>
  </si>
  <si>
    <t>Newer combine, about 60% of acreage</t>
  </si>
  <si>
    <t>Older combine, about 40% of acreage</t>
  </si>
  <si>
    <t>Burn stubble</t>
  </si>
  <si>
    <t>Spray weeds</t>
  </si>
  <si>
    <t>Rogator</t>
  </si>
  <si>
    <t>2-Ton Truck</t>
  </si>
  <si>
    <t>2-Ton Truck, used</t>
  </si>
  <si>
    <t>2-ton truck</t>
  </si>
  <si>
    <t>Amortization of establishment costs based on a stand life of:</t>
  </si>
  <si>
    <t>years</t>
  </si>
  <si>
    <t>Sept</t>
  </si>
  <si>
    <t>Aug</t>
  </si>
  <si>
    <t>Everest</t>
  </si>
  <si>
    <t>Non-ionic surfactact</t>
  </si>
  <si>
    <t>Buctril 2 EC</t>
  </si>
  <si>
    <t>Diuron 80 DF</t>
  </si>
  <si>
    <t>Express XP</t>
  </si>
  <si>
    <r>
      <t>Table 2. Input Prices from the 2009 Input Price Survey</t>
    </r>
    <r>
      <rPr>
        <b/>
        <vertAlign val="superscript"/>
        <sz val="12"/>
        <rFont val="Arial"/>
        <family val="2"/>
      </rPr>
      <t>1</t>
    </r>
  </si>
  <si>
    <r>
      <t>Labor</t>
    </r>
    <r>
      <rPr>
        <b/>
        <vertAlign val="superscript"/>
        <sz val="10"/>
        <rFont val="Arial"/>
        <family val="2"/>
      </rPr>
      <t>2</t>
    </r>
    <r>
      <rPr>
        <b/>
        <sz val="10"/>
        <rFont val="Arial"/>
        <family val="2"/>
      </rPr>
      <t>:</t>
    </r>
  </si>
  <si>
    <r>
      <t>Overhead</t>
    </r>
    <r>
      <rPr>
        <vertAlign val="superscript"/>
        <sz val="10"/>
        <rFont val="Arial"/>
        <family val="2"/>
      </rPr>
      <t>3</t>
    </r>
  </si>
  <si>
    <r>
      <t>Management fee</t>
    </r>
    <r>
      <rPr>
        <vertAlign val="superscript"/>
        <sz val="10"/>
        <rFont val="Arial"/>
        <family val="2"/>
      </rPr>
      <t>4</t>
    </r>
  </si>
  <si>
    <r>
      <rPr>
        <vertAlign val="superscript"/>
        <sz val="10"/>
        <rFont val="Arial"/>
        <family val="2"/>
      </rPr>
      <t>1</t>
    </r>
    <r>
      <rPr>
        <sz val="10"/>
        <rFont val="Arial"/>
        <family val="2"/>
      </rPr>
      <t>Input costs are based on a survey of input suppliers for each region, available online at:</t>
    </r>
  </si>
  <si>
    <r>
      <rPr>
        <vertAlign val="superscript"/>
        <sz val="10"/>
        <rFont val="Arial"/>
        <family val="2"/>
      </rPr>
      <t>3</t>
    </r>
    <r>
      <rPr>
        <sz val="10"/>
        <rFont val="Arial"/>
        <family val="2"/>
      </rPr>
      <t>Covers legal, accounting, and utility fees. Calculated as percentage of operating expenses.</t>
    </r>
  </si>
  <si>
    <r>
      <rPr>
        <vertAlign val="superscript"/>
        <sz val="10"/>
        <rFont val="Arial"/>
        <family val="2"/>
      </rPr>
      <t>4</t>
    </r>
    <r>
      <rPr>
        <sz val="10"/>
        <rFont val="Arial"/>
        <family val="2"/>
      </rPr>
      <t>Calculated as a percentage of gross revenue.</t>
    </r>
  </si>
  <si>
    <r>
      <rPr>
        <vertAlign val="superscript"/>
        <sz val="10"/>
        <rFont val="Arial"/>
        <family val="2"/>
      </rPr>
      <t>2</t>
    </r>
    <r>
      <rPr>
        <sz val="10"/>
        <rFont val="Arial"/>
        <family val="2"/>
      </rPr>
      <t>Covers all applicable state and federal taxes.</t>
    </r>
  </si>
  <si>
    <t>(Bluegrass seed only)</t>
  </si>
  <si>
    <t>NB</t>
  </si>
  <si>
    <t>BB</t>
  </si>
  <si>
    <t>FB</t>
  </si>
  <si>
    <t>Table 1. Summary of Returns for Bluegrass Production, District 1 ($/acre)</t>
  </si>
  <si>
    <t>Purple: Data are from Summary page (purple tab).</t>
  </si>
  <si>
    <t>Orange Type: You may adjust data in orange type. All other data will adjust automatically to these changes.</t>
  </si>
  <si>
    <t>Green: Data are from Input Costs page (green tab).</t>
  </si>
  <si>
    <t>Blue: Data are from the Machinery page (blue tab).</t>
  </si>
  <si>
    <r>
      <t>Legend:</t>
    </r>
    <r>
      <rPr>
        <b/>
        <i/>
        <sz val="10"/>
        <rFont val="Arial"/>
        <family val="2"/>
      </rPr>
      <t xml:space="preserve"> Follow directions below to preserve equations in this spreadsheet.</t>
    </r>
  </si>
  <si>
    <t>Machinery insur., housing, licenses</t>
  </si>
  <si>
    <t>Adjust yield and price information in red type to see sensitivity results.</t>
  </si>
  <si>
    <t>Discount rate:</t>
  </si>
  <si>
    <t>($/acre/yr)</t>
  </si>
  <si>
    <t>*</t>
  </si>
  <si>
    <t>*Net returns maximized with a 4-year stand.</t>
  </si>
  <si>
    <t>*Net returns maximized with a 3-year stand.</t>
  </si>
  <si>
    <t>*Net returns maximized with a 6-year stand.</t>
  </si>
  <si>
    <t>Table 3. Schedule of Operations for Establishing Bluegrass, District 1</t>
  </si>
  <si>
    <t>Table 4. Production Costs for Establishing Bluegrass, District 1</t>
  </si>
  <si>
    <t>Table 5. Schedule of Operations for Bluegrass Production, Full Burn, District 1</t>
  </si>
  <si>
    <t>Table 6. Production Costs for Bluegrass Production, Full Burn, District 1, Year 1</t>
  </si>
  <si>
    <t>Table 7. Production Costs for Bluegrass Production, Full Burn, District 1, Year 2</t>
  </si>
  <si>
    <t>Table 8. Production Costs for Bluegrass Production, Full Burn, District 1, Year 3</t>
  </si>
  <si>
    <t>Table 9. Production Costs for Bluegrass Production, Full Burn, District 1, Year 4</t>
  </si>
  <si>
    <t>Table 10. Production Costs for Bluegrass Production, Full Burn, District 1, Year 5</t>
  </si>
  <si>
    <t>Table 11. Production Costs for Bluegrass Production, Full Burn, District 1, Year 6</t>
  </si>
  <si>
    <t>Table 12. Schedule of Operations for Bluegrass Production, Bale &amp; Burn, District 1</t>
  </si>
  <si>
    <t>Table 13. Production Costs for Bluegrass Production, Bale &amp; Burn, District 1, Year 1</t>
  </si>
  <si>
    <t>Table 14. Production Costs for Bluegrass Production, Bale &amp; Burn, District 1, Year 2</t>
  </si>
  <si>
    <t>Table 16. Production Costs for Bluegrass Production, Bale &amp; Burn, District 1, Year 4</t>
  </si>
  <si>
    <t>Table 17. Production Costs for Bluegrass Production, Bale &amp; Burn, District 1, Year 5</t>
  </si>
  <si>
    <t>Table 18. Schedule of Operations for Bluegrass Production, No Burn, District 1</t>
  </si>
  <si>
    <t>Table 19. Production Costs for Bluegrass Production, No Burn, District 1</t>
  </si>
  <si>
    <t>Table 20. Production Costs for Bluegrass Production, No Burn, District 1</t>
  </si>
  <si>
    <t>Table 21. Production Costs for Bluegrass Production, No Burn, District 1, Year 3</t>
  </si>
  <si>
    <r>
      <t>Table 22. Machinery Costs ($/acre) for Bluegrass Production in District 1 by Implement</t>
    </r>
    <r>
      <rPr>
        <b/>
        <vertAlign val="superscript"/>
        <sz val="12"/>
        <rFont val="Arial"/>
        <family val="2"/>
      </rPr>
      <t>1</t>
    </r>
  </si>
  <si>
    <r>
      <rPr>
        <vertAlign val="superscript"/>
        <sz val="10"/>
        <rFont val="Arial"/>
        <family val="2"/>
      </rPr>
      <t>1</t>
    </r>
    <r>
      <rPr>
        <sz val="10"/>
        <rFont val="Arial"/>
        <family val="2"/>
      </rPr>
      <t>Per hour machinery costs can be changed in this master table and they will update throughout. Costs are estimated by the University of Idaho Machinery Cost Calculator, available online at http://www.cals.uidaho.edu/aers/r_crops.htm. Data files are available upon request. Per acre costs are calculated based on the values listed in the Machinery Complement tab. Farm size is assumed to be 2000 acres for the purposes of machinery cost calculations.</t>
    </r>
  </si>
  <si>
    <t xml:space="preserve">Table 23. Machinery Costs for District 1 Bluegrass Establishment ($/acre) </t>
  </si>
  <si>
    <t xml:space="preserve">Table 24. Machinery Costs for District 1 Bluegrass Production, Full Burn Residue Removal ($/acre) </t>
  </si>
  <si>
    <r>
      <t>Table 25. Machinery Costs for District 1 Bluegrass Production, Bale &amp; Burn Residue Removal ($/acre)</t>
    </r>
    <r>
      <rPr>
        <b/>
        <sz val="9"/>
        <rFont val="Arial"/>
        <family val="2"/>
      </rPr>
      <t xml:space="preserve"> </t>
    </r>
  </si>
  <si>
    <t>Table 26. Machinery Costs for District 1 Bluegrass Production, Mechanical Residue Removal ($/acre)</t>
  </si>
  <si>
    <t>Table 15. Production Costs for Bluegrass Production, Bale &amp; Burn, District 1, Year 3</t>
  </si>
  <si>
    <t>Mach. insur., housing, licenses</t>
  </si>
  <si>
    <t xml:space="preserve">2009 Enterprise Budgets: District 1 Bluegrass       </t>
  </si>
  <si>
    <t xml:space="preserve">Table of Contents  </t>
  </si>
  <si>
    <t>Table 27. Machinery Complement for Dryland Bluegrass Production, District 1</t>
  </si>
  <si>
    <t>Instructions and Assumptions</t>
  </si>
</sst>
</file>

<file path=xl/styles.xml><?xml version="1.0" encoding="utf-8"?>
<styleSheet xmlns="http://schemas.openxmlformats.org/spreadsheetml/2006/main">
  <numFmts count="7">
    <numFmt numFmtId="7" formatCode="&quot;$&quot;#,##0.00_);\(&quot;$&quot;#,##0.00\)"/>
    <numFmt numFmtId="8" formatCode="&quot;$&quot;#,##0.00_);[Red]\(&quot;$&quot;#,##0.00\)"/>
    <numFmt numFmtId="44" formatCode="_(&quot;$&quot;* #,##0.00_);_(&quot;$&quot;* \(#,##0.00\);_(&quot;$&quot;* &quot;-&quot;??_);_(@_)"/>
    <numFmt numFmtId="164" formatCode="&quot;$&quot;#,##0.00"/>
    <numFmt numFmtId="165" formatCode="0.0"/>
    <numFmt numFmtId="166" formatCode="&quot;$&quot;#,##0"/>
    <numFmt numFmtId="167" formatCode="0.0%"/>
  </numFmts>
  <fonts count="46">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b/>
      <sz val="10"/>
      <name val="Arial"/>
      <family val="2"/>
    </font>
    <font>
      <i/>
      <sz val="10"/>
      <name val="Arial"/>
      <family val="2"/>
    </font>
    <font>
      <sz val="10"/>
      <name val="Arial"/>
      <family val="2"/>
    </font>
    <font>
      <b/>
      <sz val="12"/>
      <name val="Arial"/>
      <family val="2"/>
    </font>
    <font>
      <sz val="12"/>
      <name val="Arial"/>
      <family val="2"/>
    </font>
    <font>
      <b/>
      <sz val="12"/>
      <color indexed="8"/>
      <name val="Times New Roman"/>
      <family val="1"/>
    </font>
    <font>
      <b/>
      <sz val="10"/>
      <name val="Arial"/>
      <family val="2"/>
    </font>
    <font>
      <sz val="10"/>
      <color indexed="10"/>
      <name val="Arial"/>
      <family val="2"/>
    </font>
    <font>
      <sz val="9"/>
      <name val="Arial"/>
      <family val="2"/>
    </font>
    <font>
      <sz val="9"/>
      <name val="Times New Roman"/>
      <family val="1"/>
    </font>
    <font>
      <b/>
      <sz val="10"/>
      <name val="Arial"/>
      <family val="2"/>
    </font>
    <font>
      <sz val="10"/>
      <name val="Arial"/>
      <family val="2"/>
    </font>
    <font>
      <b/>
      <sz val="10"/>
      <name val="Arial"/>
      <family val="2"/>
    </font>
    <font>
      <b/>
      <i/>
      <sz val="10"/>
      <name val="Arial"/>
      <family val="2"/>
    </font>
    <font>
      <vertAlign val="superscript"/>
      <sz val="10"/>
      <name val="Arial"/>
      <family val="2"/>
    </font>
    <font>
      <b/>
      <sz val="10"/>
      <name val="Arial"/>
      <family val="2"/>
    </font>
    <font>
      <b/>
      <sz val="9"/>
      <name val="Arial"/>
      <family val="2"/>
    </font>
    <font>
      <b/>
      <vertAlign val="superscript"/>
      <sz val="10"/>
      <name val="Arial"/>
      <family val="2"/>
    </font>
    <font>
      <sz val="10"/>
      <name val="Arial"/>
      <family val="2"/>
    </font>
    <font>
      <sz val="10"/>
      <color theme="3" tint="-0.249977111117893"/>
      <name val="Arial"/>
      <family val="2"/>
    </font>
    <font>
      <b/>
      <sz val="10"/>
      <color theme="3" tint="-0.249977111117893"/>
      <name val="Arial"/>
      <family val="2"/>
    </font>
    <font>
      <b/>
      <vertAlign val="superscript"/>
      <sz val="12"/>
      <name val="Arial"/>
      <family val="2"/>
    </font>
    <font>
      <b/>
      <sz val="10"/>
      <color rgb="FF7030A0"/>
      <name val="Arial"/>
      <family val="2"/>
    </font>
    <font>
      <b/>
      <sz val="10"/>
      <color rgb="FFFF3300"/>
      <name val="Arial"/>
      <family val="2"/>
    </font>
    <font>
      <sz val="10"/>
      <color rgb="FFFF3300"/>
      <name val="Arial"/>
      <family val="2"/>
    </font>
    <font>
      <b/>
      <sz val="10"/>
      <color rgb="FF006600"/>
      <name val="Arial"/>
      <family val="2"/>
    </font>
    <font>
      <b/>
      <sz val="10"/>
      <color rgb="FF0000FF"/>
      <name val="Arial"/>
      <family val="2"/>
    </font>
    <font>
      <sz val="10"/>
      <color rgb="FF0000FF"/>
      <name val="Arial"/>
      <family val="2"/>
    </font>
    <font>
      <sz val="10"/>
      <name val="Arial"/>
      <family val="2"/>
    </font>
    <font>
      <b/>
      <sz val="10"/>
      <color rgb="FFFF0000"/>
      <name val="Arial"/>
      <family val="2"/>
    </font>
    <font>
      <b/>
      <sz val="10"/>
      <color rgb="FF0650A2"/>
      <name val="Arial"/>
      <family val="2"/>
    </font>
    <font>
      <b/>
      <sz val="16"/>
      <color indexed="8"/>
      <name val="Calibri"/>
      <family val="2"/>
    </font>
    <font>
      <sz val="10"/>
      <name val="Gill Sans MT"/>
      <family val="2"/>
      <scheme val="minor"/>
    </font>
    <font>
      <u/>
      <sz val="10"/>
      <color indexed="12"/>
      <name val="Gill Sans MT"/>
      <family val="2"/>
      <scheme val="minor"/>
    </font>
    <font>
      <b/>
      <sz val="14"/>
      <color indexed="8"/>
      <name val="Calibri"/>
      <family val="2"/>
    </font>
  </fonts>
  <fills count="11">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s>
  <borders count="1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4">
    <xf numFmtId="0" fontId="0" fillId="0" borderId="0"/>
    <xf numFmtId="0" fontId="7" fillId="0" borderId="0" applyNumberFormat="0" applyFill="0" applyBorder="0" applyAlignment="0" applyProtection="0">
      <alignment vertical="top"/>
      <protection locked="0"/>
    </xf>
    <xf numFmtId="9" fontId="29" fillId="0" borderId="0" applyFont="0" applyFill="0" applyBorder="0" applyAlignment="0" applyProtection="0"/>
    <xf numFmtId="44" fontId="39" fillId="0" borderId="0" applyFont="0" applyFill="0" applyBorder="0" applyAlignment="0" applyProtection="0"/>
  </cellStyleXfs>
  <cellXfs count="431">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3"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4" fillId="2" borderId="0" xfId="0" applyFont="1" applyFill="1" applyAlignment="1">
      <alignment horizontal="center"/>
    </xf>
    <xf numFmtId="0" fontId="0" fillId="2" borderId="2" xfId="0" applyFill="1" applyBorder="1"/>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0" fontId="0" fillId="0" borderId="0" xfId="0" applyFill="1"/>
    <xf numFmtId="0" fontId="0" fillId="6" borderId="0" xfId="0" applyFill="1"/>
    <xf numFmtId="0" fontId="0" fillId="6" borderId="0" xfId="0" applyFill="1" applyAlignment="1">
      <alignment horizontal="center" vertical="center"/>
    </xf>
    <xf numFmtId="164" fontId="0" fillId="6" borderId="0" xfId="0" applyNumberFormat="1" applyFill="1"/>
    <xf numFmtId="0" fontId="0" fillId="0" borderId="0" xfId="0" applyAlignment="1" applyProtection="1">
      <protection locked="0"/>
    </xf>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6" fillId="6" borderId="0" xfId="0" applyFont="1" applyFill="1"/>
    <xf numFmtId="0" fontId="6" fillId="0" borderId="0" xfId="0" applyFont="1"/>
    <xf numFmtId="0" fontId="2" fillId="4" borderId="0" xfId="0" applyFont="1" applyFill="1" applyAlignment="1" applyProtection="1">
      <alignment wrapText="1"/>
      <protection locked="0"/>
    </xf>
    <xf numFmtId="0" fontId="1" fillId="0" borderId="0" xfId="0" applyFont="1"/>
    <xf numFmtId="0" fontId="6" fillId="5" borderId="0" xfId="0" applyFont="1" applyFill="1" applyAlignme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Protection="1">
      <protection locked="0"/>
    </xf>
    <xf numFmtId="0" fontId="0" fillId="6" borderId="0" xfId="0" applyFill="1" applyBorder="1"/>
    <xf numFmtId="0" fontId="0" fillId="6" borderId="0" xfId="0" applyFill="1" applyBorder="1" applyAlignment="1">
      <alignment horizontal="center" vertical="center"/>
    </xf>
    <xf numFmtId="0" fontId="0" fillId="6"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6" fillId="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9" fillId="2" borderId="0" xfId="0" applyFont="1" applyFill="1" applyAlignment="1">
      <alignment horizontal="center"/>
    </xf>
    <xf numFmtId="0" fontId="1" fillId="6" borderId="0" xfId="0" applyFont="1" applyFill="1"/>
    <xf numFmtId="0" fontId="1" fillId="2" borderId="0" xfId="0" applyFont="1" applyFill="1"/>
    <xf numFmtId="0" fontId="1" fillId="2" borderId="0" xfId="0" applyFont="1" applyFill="1" applyAlignment="1">
      <alignment horizontal="center" vertical="center"/>
    </xf>
    <xf numFmtId="0" fontId="0" fillId="2" borderId="0" xfId="0" applyFill="1" applyBorder="1" applyAlignment="1">
      <alignment horizontal="center"/>
    </xf>
    <xf numFmtId="16" fontId="0" fillId="2" borderId="0" xfId="0" applyNumberFormat="1" applyFill="1" applyAlignment="1">
      <alignment horizontal="center"/>
    </xf>
    <xf numFmtId="0" fontId="6" fillId="5" borderId="0" xfId="0" applyFont="1" applyFill="1" applyAlignment="1" applyProtection="1">
      <alignment horizontal="center"/>
      <protection locked="0"/>
    </xf>
    <xf numFmtId="0" fontId="1" fillId="2" borderId="0" xfId="0" applyFont="1" applyFill="1" applyAlignment="1">
      <alignment horizontal="center"/>
    </xf>
    <xf numFmtId="0" fontId="0" fillId="6" borderId="0" xfId="0" applyFill="1" applyBorder="1" applyAlignment="1">
      <alignment horizontal="center"/>
    </xf>
    <xf numFmtId="164" fontId="0" fillId="2" borderId="0" xfId="0" applyNumberFormat="1" applyFill="1" applyBorder="1" applyAlignment="1">
      <alignment horizontal="center"/>
    </xf>
    <xf numFmtId="164" fontId="0" fillId="0" borderId="0" xfId="0" applyNumberFormat="1" applyAlignment="1" applyProtection="1">
      <alignment horizontal="center"/>
    </xf>
    <xf numFmtId="0" fontId="10" fillId="6" borderId="0" xfId="0" applyFont="1" applyFill="1"/>
    <xf numFmtId="0" fontId="10" fillId="0" borderId="0" xfId="0" applyFont="1"/>
    <xf numFmtId="0" fontId="10" fillId="4" borderId="1" xfId="0" applyFont="1" applyFill="1" applyBorder="1"/>
    <xf numFmtId="0" fontId="10" fillId="4" borderId="0" xfId="0" applyFont="1" applyFill="1"/>
    <xf numFmtId="0" fontId="2" fillId="6" borderId="0" xfId="0" applyFont="1" applyFill="1"/>
    <xf numFmtId="0" fontId="2"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6" fillId="3" borderId="1" xfId="0" applyNumberFormat="1" applyFont="1" applyFill="1" applyBorder="1"/>
    <xf numFmtId="0" fontId="16" fillId="6" borderId="0" xfId="0" applyFont="1" applyFill="1" applyAlignment="1">
      <alignment horizontal="center"/>
    </xf>
    <xf numFmtId="164" fontId="0" fillId="6" borderId="0" xfId="0" applyNumberFormat="1" applyFill="1" applyAlignment="1">
      <alignment horizontal="center"/>
    </xf>
    <xf numFmtId="0" fontId="1" fillId="6" borderId="0" xfId="0" applyFont="1" applyFill="1" applyBorder="1"/>
    <xf numFmtId="3" fontId="0" fillId="6" borderId="0" xfId="0" applyNumberFormat="1" applyFill="1" applyBorder="1" applyAlignment="1">
      <alignment horizontal="center"/>
    </xf>
    <xf numFmtId="0" fontId="19" fillId="6" borderId="0" xfId="0" applyFont="1" applyFill="1" applyBorder="1" applyAlignment="1">
      <alignment horizontal="center"/>
    </xf>
    <xf numFmtId="0" fontId="20" fillId="6" borderId="0" xfId="0" applyFont="1" applyFill="1" applyBorder="1"/>
    <xf numFmtId="0" fontId="1" fillId="2" borderId="4" xfId="0" applyFont="1" applyFill="1" applyBorder="1"/>
    <xf numFmtId="0" fontId="1" fillId="2" borderId="5" xfId="0" applyFont="1" applyFill="1" applyBorder="1"/>
    <xf numFmtId="0" fontId="6" fillId="2" borderId="5" xfId="0" applyFont="1" applyFill="1" applyBorder="1" applyAlignment="1">
      <alignment horizontal="center"/>
    </xf>
    <xf numFmtId="0" fontId="1" fillId="2" borderId="6" xfId="0" applyFont="1" applyFill="1" applyBorder="1"/>
    <xf numFmtId="0" fontId="1" fillId="2" borderId="7" xfId="0" applyFont="1" applyFill="1" applyBorder="1"/>
    <xf numFmtId="0" fontId="1" fillId="2" borderId="8" xfId="0" applyFont="1" applyFill="1" applyBorder="1"/>
    <xf numFmtId="0" fontId="6" fillId="2" borderId="8" xfId="0" applyFont="1" applyFill="1" applyBorder="1" applyAlignment="1">
      <alignment horizontal="center"/>
    </xf>
    <xf numFmtId="0" fontId="1" fillId="2" borderId="9" xfId="0" applyFont="1" applyFill="1" applyBorder="1"/>
    <xf numFmtId="3" fontId="1" fillId="2" borderId="7" xfId="0" applyNumberFormat="1" applyFont="1" applyFill="1" applyBorder="1" applyAlignment="1">
      <alignment horizontal="center"/>
    </xf>
    <xf numFmtId="3" fontId="1" fillId="2" borderId="8" xfId="0" applyNumberFormat="1" applyFont="1" applyFill="1" applyBorder="1" applyAlignment="1">
      <alignment horizontal="center"/>
    </xf>
    <xf numFmtId="3" fontId="6" fillId="2" borderId="8" xfId="0" applyNumberFormat="1" applyFont="1" applyFill="1" applyBorder="1" applyAlignment="1">
      <alignment horizontal="center"/>
    </xf>
    <xf numFmtId="3" fontId="6" fillId="2" borderId="9" xfId="0" applyNumberFormat="1"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9" xfId="0" applyFont="1" applyFill="1" applyBorder="1" applyAlignment="1">
      <alignment horizontal="center"/>
    </xf>
    <xf numFmtId="0" fontId="6" fillId="2" borderId="9" xfId="0" applyFont="1" applyFill="1" applyBorder="1" applyAlignment="1">
      <alignment horizontal="center"/>
    </xf>
    <xf numFmtId="0" fontId="6" fillId="2" borderId="7" xfId="0" applyFont="1" applyFill="1" applyBorder="1" applyAlignment="1">
      <alignment horizontal="center"/>
    </xf>
    <xf numFmtId="0" fontId="6" fillId="2" borderId="7" xfId="0" applyFont="1" applyFill="1" applyBorder="1"/>
    <xf numFmtId="0" fontId="22" fillId="0" borderId="0" xfId="0" applyFont="1" applyFill="1" applyAlignment="1" applyProtection="1">
      <protection locked="0"/>
    </xf>
    <xf numFmtId="0" fontId="1" fillId="0" borderId="0" xfId="0" applyFont="1" applyFill="1" applyProtection="1">
      <protection locked="0"/>
    </xf>
    <xf numFmtId="165" fontId="0" fillId="2" borderId="2" xfId="0" applyNumberFormat="1" applyFill="1" applyBorder="1" applyAlignment="1">
      <alignment horizontal="center"/>
    </xf>
    <xf numFmtId="0" fontId="10" fillId="6" borderId="1" xfId="0" applyFont="1" applyFill="1" applyBorder="1"/>
    <xf numFmtId="0" fontId="10" fillId="6" borderId="1" xfId="0" applyFont="1" applyFill="1" applyBorder="1" applyAlignment="1">
      <alignment horizontal="center"/>
    </xf>
    <xf numFmtId="0" fontId="10" fillId="6" borderId="1" xfId="0" applyFont="1" applyFill="1" applyBorder="1" applyAlignment="1">
      <alignment horizontal="center" vertical="center"/>
    </xf>
    <xf numFmtId="0" fontId="0" fillId="6" borderId="1" xfId="0" applyFill="1" applyBorder="1" applyAlignment="1"/>
    <xf numFmtId="0" fontId="8" fillId="6" borderId="1" xfId="0" applyFont="1" applyFill="1" applyBorder="1" applyAlignment="1">
      <alignment wrapText="1"/>
    </xf>
    <xf numFmtId="0" fontId="2" fillId="7" borderId="0" xfId="0" applyFont="1" applyFill="1"/>
    <xf numFmtId="0" fontId="8" fillId="6" borderId="1" xfId="0" applyFont="1" applyFill="1" applyBorder="1" applyAlignment="1" applyProtection="1">
      <protection locked="0"/>
    </xf>
    <xf numFmtId="0" fontId="2" fillId="6" borderId="1" xfId="0" applyFont="1" applyFill="1" applyBorder="1" applyAlignment="1" applyProtection="1">
      <alignment wrapText="1"/>
      <protection locked="0"/>
    </xf>
    <xf numFmtId="0" fontId="2" fillId="6" borderId="1" xfId="0" applyFont="1" applyFill="1" applyBorder="1" applyAlignment="1" applyProtection="1">
      <alignment horizontal="center" wrapText="1"/>
      <protection locked="0"/>
    </xf>
    <xf numFmtId="0" fontId="12" fillId="6" borderId="0" xfId="0" applyFont="1" applyFill="1" applyBorder="1"/>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39" fontId="0" fillId="0" borderId="0" xfId="0" applyNumberFormat="1" applyFill="1" applyAlignment="1" applyProtection="1">
      <alignment horizontal="center"/>
    </xf>
    <xf numFmtId="164" fontId="0" fillId="0" borderId="0" xfId="0" applyNumberFormat="1" applyFill="1" applyAlignment="1" applyProtection="1">
      <alignment horizontal="center"/>
      <protection locked="0"/>
    </xf>
    <xf numFmtId="0" fontId="0" fillId="6" borderId="0" xfId="0" applyFill="1"/>
    <xf numFmtId="0" fontId="1" fillId="6" borderId="0" xfId="0" applyFont="1" applyFill="1" applyAlignment="1">
      <alignment horizontal="center"/>
    </xf>
    <xf numFmtId="0" fontId="0" fillId="8" borderId="0" xfId="0" applyFill="1"/>
    <xf numFmtId="0" fontId="1" fillId="8" borderId="0" xfId="0" applyFont="1" applyFill="1"/>
    <xf numFmtId="1" fontId="0" fillId="8" borderId="0" xfId="0" applyNumberFormat="1" applyFill="1" applyAlignment="1">
      <alignment horizontal="center"/>
    </xf>
    <xf numFmtId="2" fontId="0" fillId="8" borderId="0" xfId="0" applyNumberFormat="1" applyFill="1"/>
    <xf numFmtId="0" fontId="0" fillId="8" borderId="0" xfId="0" applyFill="1" applyAlignment="1">
      <alignment vertical="center"/>
    </xf>
    <xf numFmtId="0" fontId="11" fillId="8" borderId="0" xfId="0" applyFont="1" applyFill="1" applyBorder="1" applyAlignment="1">
      <alignment horizontal="left"/>
    </xf>
    <xf numFmtId="2" fontId="11" fillId="8" borderId="0" xfId="0" applyNumberFormat="1" applyFont="1" applyFill="1"/>
    <xf numFmtId="0" fontId="3" fillId="8" borderId="0" xfId="0" applyFont="1" applyFill="1" applyAlignment="1">
      <alignment horizontal="center"/>
    </xf>
    <xf numFmtId="0" fontId="0" fillId="8" borderId="0" xfId="0" applyFill="1" applyAlignment="1" applyProtection="1">
      <alignment horizontal="center"/>
      <protection locked="0"/>
    </xf>
    <xf numFmtId="166" fontId="0" fillId="8" borderId="0" xfId="0" applyNumberFormat="1" applyFill="1"/>
    <xf numFmtId="0" fontId="14" fillId="8" borderId="0" xfId="0" applyFont="1" applyFill="1"/>
    <xf numFmtId="0" fontId="15" fillId="8" borderId="0" xfId="0" applyFont="1" applyFill="1"/>
    <xf numFmtId="0" fontId="0" fillId="8" borderId="0" xfId="0" applyFill="1" applyAlignment="1">
      <alignment horizontal="center"/>
    </xf>
    <xf numFmtId="164" fontId="0" fillId="8" borderId="0" xfId="0" applyNumberFormat="1" applyFill="1" applyAlignment="1"/>
    <xf numFmtId="0" fontId="11" fillId="8" borderId="0" xfId="0" applyFont="1" applyFill="1"/>
    <xf numFmtId="0" fontId="6" fillId="8" borderId="0" xfId="0" applyFont="1" applyFill="1" applyAlignment="1">
      <alignment horizontal="center"/>
    </xf>
    <xf numFmtId="0" fontId="11" fillId="8" borderId="0" xfId="0" applyFont="1" applyFill="1" applyProtection="1">
      <protection locked="0"/>
    </xf>
    <xf numFmtId="164" fontId="0" fillId="8" borderId="0" xfId="0" applyNumberFormat="1" applyFill="1" applyAlignment="1">
      <alignment horizontal="center"/>
    </xf>
    <xf numFmtId="0" fontId="13" fillId="8" borderId="0" xfId="0" applyFont="1" applyFill="1" applyAlignment="1">
      <alignment horizontal="center"/>
    </xf>
    <xf numFmtId="0" fontId="23" fillId="8" borderId="0" xfId="0" applyFont="1" applyFill="1"/>
    <xf numFmtId="166" fontId="11" fillId="8" borderId="0" xfId="0" applyNumberFormat="1" applyFont="1" applyFill="1"/>
    <xf numFmtId="0" fontId="0" fillId="8" borderId="0" xfId="0" applyFill="1" applyAlignment="1">
      <alignment vertical="center"/>
    </xf>
    <xf numFmtId="0" fontId="8" fillId="8" borderId="0" xfId="0" applyFont="1" applyFill="1" applyBorder="1" applyAlignment="1">
      <alignment vertical="center"/>
    </xf>
    <xf numFmtId="0" fontId="19" fillId="6" borderId="0" xfId="0" applyFont="1" applyFill="1"/>
    <xf numFmtId="0" fontId="19" fillId="2" borderId="7" xfId="0" applyFont="1" applyFill="1" applyBorder="1"/>
    <xf numFmtId="0" fontId="19" fillId="2" borderId="8" xfId="0" applyFont="1" applyFill="1" applyBorder="1"/>
    <xf numFmtId="0" fontId="19" fillId="3" borderId="7" xfId="0" applyFont="1" applyFill="1" applyBorder="1" applyAlignment="1">
      <alignment horizontal="center"/>
    </xf>
    <xf numFmtId="0" fontId="19" fillId="2" borderId="9" xfId="0" applyFont="1" applyFill="1" applyBorder="1"/>
    <xf numFmtId="0" fontId="19" fillId="2" borderId="9" xfId="0" applyFont="1" applyFill="1" applyBorder="1" applyAlignment="1">
      <alignment wrapText="1"/>
    </xf>
    <xf numFmtId="0" fontId="19" fillId="3" borderId="9" xfId="0" applyFont="1" applyFill="1" applyBorder="1"/>
    <xf numFmtId="2" fontId="19" fillId="2" borderId="9" xfId="0" applyNumberFormat="1" applyFont="1" applyFill="1" applyBorder="1" applyAlignment="1">
      <alignment horizontal="center" wrapText="1"/>
    </xf>
    <xf numFmtId="0" fontId="19" fillId="3" borderId="8" xfId="0" applyFont="1" applyFill="1" applyBorder="1" applyAlignment="1">
      <alignment horizontal="center"/>
    </xf>
    <xf numFmtId="0" fontId="19" fillId="7" borderId="10" xfId="0" applyFont="1" applyFill="1" applyBorder="1"/>
    <xf numFmtId="0" fontId="19" fillId="2" borderId="7" xfId="0" applyFont="1" applyFill="1" applyBorder="1" applyAlignment="1">
      <alignment horizontal="center"/>
    </xf>
    <xf numFmtId="0" fontId="0" fillId="6" borderId="0" xfId="0" applyFill="1"/>
    <xf numFmtId="0" fontId="0" fillId="6" borderId="0" xfId="0" applyFill="1"/>
    <xf numFmtId="0" fontId="1" fillId="0" borderId="0" xfId="0" applyFont="1" applyAlignment="1" applyProtection="1">
      <alignment horizontal="center" vertical="center"/>
      <protection locked="0"/>
    </xf>
    <xf numFmtId="0" fontId="0" fillId="6" borderId="0" xfId="0" applyFill="1"/>
    <xf numFmtId="0" fontId="0" fillId="6" borderId="0" xfId="0" applyFill="1"/>
    <xf numFmtId="0" fontId="0" fillId="6" borderId="0" xfId="0" applyFill="1"/>
    <xf numFmtId="0" fontId="12" fillId="2" borderId="0" xfId="0" applyFont="1" applyFill="1"/>
    <xf numFmtId="164" fontId="1" fillId="2" borderId="0" xfId="0" applyNumberFormat="1" applyFont="1" applyFill="1" applyAlignment="1">
      <alignment horizontal="center"/>
    </xf>
    <xf numFmtId="164" fontId="1" fillId="3" borderId="0" xfId="0" applyNumberFormat="1" applyFont="1" applyFill="1" applyAlignment="1" applyProtection="1">
      <alignment horizontal="left"/>
    </xf>
    <xf numFmtId="164" fontId="1" fillId="6" borderId="0" xfId="0" applyNumberFormat="1" applyFont="1" applyFill="1"/>
    <xf numFmtId="164" fontId="1" fillId="3" borderId="0" xfId="0" applyNumberFormat="1" applyFont="1" applyFill="1" applyAlignment="1">
      <alignment horizontal="left"/>
    </xf>
    <xf numFmtId="0" fontId="7" fillId="6" borderId="0" xfId="1" applyFill="1" applyAlignment="1" applyProtection="1">
      <alignment horizontal="left"/>
    </xf>
    <xf numFmtId="0" fontId="7" fillId="6" borderId="0" xfId="1" applyFill="1" applyAlignment="1" applyProtection="1"/>
    <xf numFmtId="0" fontId="19" fillId="9" borderId="7" xfId="0" applyFont="1" applyFill="1" applyBorder="1" applyAlignment="1">
      <alignment horizontal="center" wrapText="1"/>
    </xf>
    <xf numFmtId="2" fontId="19" fillId="9" borderId="9" xfId="0" applyNumberFormat="1" applyFont="1" applyFill="1" applyBorder="1" applyAlignment="1">
      <alignment horizontal="center" wrapText="1"/>
    </xf>
    <xf numFmtId="164" fontId="6" fillId="3" borderId="0" xfId="0" applyNumberFormat="1" applyFont="1" applyFill="1" applyAlignment="1">
      <alignment horizontal="left"/>
    </xf>
    <xf numFmtId="164" fontId="6" fillId="3" borderId="0" xfId="0" applyNumberFormat="1" applyFont="1" applyFill="1" applyAlignment="1" applyProtection="1">
      <alignment horizontal="left"/>
    </xf>
    <xf numFmtId="0" fontId="1" fillId="0" borderId="0" xfId="0" applyFont="1" applyBorder="1" applyProtection="1">
      <protection locked="0"/>
    </xf>
    <xf numFmtId="0" fontId="8" fillId="6" borderId="0" xfId="0" applyFont="1" applyFill="1" applyBorder="1"/>
    <xf numFmtId="0" fontId="6" fillId="6" borderId="0" xfId="0" applyFont="1" applyFill="1" applyBorder="1"/>
    <xf numFmtId="0" fontId="8" fillId="6" borderId="1" xfId="0" applyFont="1" applyFill="1" applyBorder="1"/>
    <xf numFmtId="0" fontId="6" fillId="6" borderId="1" xfId="0" applyFont="1" applyFill="1" applyBorder="1"/>
    <xf numFmtId="0" fontId="1" fillId="0" borderId="0" xfId="0" applyFont="1" applyFill="1" applyAlignment="1" applyProtection="1">
      <protection locked="0"/>
    </xf>
    <xf numFmtId="0" fontId="0" fillId="6" borderId="0" xfId="0" applyFill="1"/>
    <xf numFmtId="164" fontId="0" fillId="0" borderId="0" xfId="0" applyNumberFormat="1" applyFill="1" applyBorder="1" applyAlignment="1" applyProtection="1">
      <alignment horizontal="center"/>
    </xf>
    <xf numFmtId="0" fontId="2" fillId="7" borderId="0" xfId="0" applyFont="1" applyFill="1" applyBorder="1"/>
    <xf numFmtId="0" fontId="2" fillId="7" borderId="3" xfId="0" applyFont="1" applyFill="1" applyBorder="1"/>
    <xf numFmtId="0" fontId="2" fillId="7" borderId="1" xfId="0" applyFont="1" applyFill="1" applyBorder="1"/>
    <xf numFmtId="0" fontId="2" fillId="7" borderId="0" xfId="0" applyFont="1" applyFill="1" applyBorder="1" applyAlignment="1">
      <alignment horizontal="center"/>
    </xf>
    <xf numFmtId="0" fontId="2" fillId="7" borderId="3" xfId="0" applyFont="1" applyFill="1" applyBorder="1" applyAlignment="1">
      <alignment horizontal="center"/>
    </xf>
    <xf numFmtId="0" fontId="2" fillId="7" borderId="0" xfId="0" applyFont="1" applyFill="1" applyBorder="1" applyAlignment="1">
      <alignment horizontal="left" indent="1"/>
    </xf>
    <xf numFmtId="0" fontId="0" fillId="6" borderId="0" xfId="0" applyFill="1"/>
    <xf numFmtId="0" fontId="19" fillId="2" borderId="7" xfId="0" applyFont="1" applyFill="1" applyBorder="1" applyAlignment="1">
      <alignment horizontal="center" wrapText="1"/>
    </xf>
    <xf numFmtId="0" fontId="19" fillId="2" borderId="4" xfId="0" applyFont="1" applyFill="1" applyBorder="1" applyAlignment="1">
      <alignment horizontal="center"/>
    </xf>
    <xf numFmtId="0" fontId="19" fillId="3" borderId="7" xfId="0" applyFont="1" applyFill="1" applyBorder="1" applyAlignment="1">
      <alignment horizontal="center" wrapText="1"/>
    </xf>
    <xf numFmtId="0" fontId="0" fillId="6" borderId="0" xfId="0" applyFill="1"/>
    <xf numFmtId="0" fontId="0" fillId="6" borderId="0" xfId="0" applyFill="1" applyAlignment="1"/>
    <xf numFmtId="2" fontId="0" fillId="0" borderId="0" xfId="0" applyNumberFormat="1" applyFill="1" applyBorder="1" applyAlignment="1" applyProtection="1">
      <alignment horizontal="center"/>
    </xf>
    <xf numFmtId="0" fontId="12" fillId="6" borderId="0" xfId="0" applyFont="1" applyFill="1"/>
    <xf numFmtId="0" fontId="6" fillId="2" borderId="3" xfId="0" applyFont="1" applyFill="1" applyBorder="1" applyAlignment="1">
      <alignment horizontal="center"/>
    </xf>
    <xf numFmtId="0" fontId="6" fillId="2" borderId="4" xfId="0" applyFont="1" applyFill="1" applyBorder="1" applyAlignment="1">
      <alignment horizontal="center"/>
    </xf>
    <xf numFmtId="0" fontId="1" fillId="2" borderId="7" xfId="0" applyFont="1" applyFill="1" applyBorder="1" applyAlignment="1">
      <alignment horizontal="center" wrapText="1"/>
    </xf>
    <xf numFmtId="0" fontId="1" fillId="2" borderId="8" xfId="0" applyFont="1" applyFill="1" applyBorder="1" applyAlignment="1">
      <alignment horizontal="center" wrapText="1"/>
    </xf>
    <xf numFmtId="2" fontId="1" fillId="2" borderId="9" xfId="0" applyNumberFormat="1" applyFont="1" applyFill="1" applyBorder="1" applyAlignment="1">
      <alignment horizontal="center" wrapText="1"/>
    </xf>
    <xf numFmtId="0" fontId="1" fillId="3" borderId="8" xfId="0" applyFont="1" applyFill="1" applyBorder="1" applyAlignment="1">
      <alignment horizontal="center"/>
    </xf>
    <xf numFmtId="2" fontId="0" fillId="0" borderId="0" xfId="0" applyNumberFormat="1" applyAlignment="1" applyProtection="1">
      <alignment horizontal="center"/>
      <protection locked="0"/>
    </xf>
    <xf numFmtId="8" fontId="0" fillId="0" borderId="0" xfId="0" applyNumberFormat="1" applyFill="1" applyAlignment="1">
      <alignment horizontal="center"/>
    </xf>
    <xf numFmtId="2" fontId="0" fillId="2" borderId="2" xfId="0" applyNumberFormat="1" applyFill="1" applyBorder="1" applyAlignment="1">
      <alignment horizontal="center" vertical="center"/>
    </xf>
    <xf numFmtId="2" fontId="0" fillId="2" borderId="0" xfId="0" applyNumberFormat="1" applyFill="1" applyAlignment="1">
      <alignment horizontal="center" vertical="center"/>
    </xf>
    <xf numFmtId="2" fontId="0" fillId="2" borderId="0" xfId="0" applyNumberFormat="1" applyFill="1"/>
    <xf numFmtId="2" fontId="0" fillId="2" borderId="0" xfId="0" applyNumberFormat="1" applyFill="1" applyAlignment="1">
      <alignment horizontal="center"/>
    </xf>
    <xf numFmtId="2" fontId="0" fillId="0" borderId="0" xfId="0" applyNumberFormat="1" applyFill="1" applyAlignment="1" applyProtection="1">
      <alignment horizontal="center"/>
      <protection locked="0"/>
    </xf>
    <xf numFmtId="0" fontId="0" fillId="0" borderId="0" xfId="0" applyAlignment="1">
      <alignment horizontal="center"/>
    </xf>
    <xf numFmtId="0" fontId="19" fillId="2" borderId="11" xfId="0" applyFont="1" applyFill="1" applyBorder="1" applyAlignment="1">
      <alignment horizontal="center"/>
    </xf>
    <xf numFmtId="0" fontId="19" fillId="2" borderId="2" xfId="0" applyFont="1" applyFill="1" applyBorder="1" applyAlignment="1">
      <alignment horizontal="center"/>
    </xf>
    <xf numFmtId="0" fontId="19" fillId="2" borderId="12" xfId="0" applyFont="1" applyFill="1" applyBorder="1" applyAlignment="1">
      <alignment horizontal="center"/>
    </xf>
    <xf numFmtId="0" fontId="19" fillId="3" borderId="11" xfId="0" applyFont="1" applyFill="1" applyBorder="1" applyAlignment="1">
      <alignment horizontal="center"/>
    </xf>
    <xf numFmtId="0" fontId="19" fillId="3" borderId="2" xfId="0" applyFont="1" applyFill="1" applyBorder="1" applyAlignment="1">
      <alignment horizontal="center"/>
    </xf>
    <xf numFmtId="0" fontId="19" fillId="3" borderId="12" xfId="0" applyFont="1" applyFill="1" applyBorder="1" applyAlignment="1">
      <alignment horizontal="center"/>
    </xf>
    <xf numFmtId="0" fontId="19" fillId="9" borderId="11" xfId="0" applyFont="1" applyFill="1" applyBorder="1" applyAlignment="1">
      <alignment horizontal="center"/>
    </xf>
    <xf numFmtId="0" fontId="19" fillId="9" borderId="12" xfId="0" applyFont="1" applyFill="1" applyBorder="1" applyAlignment="1">
      <alignment horizontal="center"/>
    </xf>
    <xf numFmtId="0" fontId="19" fillId="3" borderId="7" xfId="0" applyFont="1" applyFill="1" applyBorder="1" applyAlignment="1"/>
    <xf numFmtId="0" fontId="19" fillId="3" borderId="8" xfId="0" applyFont="1" applyFill="1" applyBorder="1" applyAlignment="1"/>
    <xf numFmtId="0" fontId="19" fillId="2" borderId="7" xfId="0" applyFont="1" applyFill="1" applyBorder="1" applyAlignment="1">
      <alignment horizontal="center" wrapText="1"/>
    </xf>
    <xf numFmtId="0" fontId="19" fillId="2" borderId="9" xfId="0" applyFont="1" applyFill="1" applyBorder="1" applyAlignment="1">
      <alignment horizontal="center" wrapText="1"/>
    </xf>
    <xf numFmtId="0" fontId="0" fillId="0" borderId="0" xfId="0" applyAlignment="1">
      <alignment horizontal="center"/>
    </xf>
    <xf numFmtId="0" fontId="2" fillId="6" borderId="0" xfId="0" applyFont="1" applyFill="1" applyBorder="1"/>
    <xf numFmtId="0" fontId="8" fillId="6" borderId="0" xfId="0" applyFont="1" applyFill="1" applyBorder="1" applyAlignment="1">
      <alignment horizontal="left"/>
    </xf>
    <xf numFmtId="0" fontId="2" fillId="6" borderId="0" xfId="0" applyFont="1" applyFill="1" applyBorder="1" applyAlignment="1">
      <alignment horizontal="center"/>
    </xf>
    <xf numFmtId="1" fontId="2" fillId="6" borderId="0" xfId="0" applyNumberFormat="1" applyFont="1" applyFill="1" applyBorder="1" applyAlignment="1">
      <alignment horizontal="center"/>
    </xf>
    <xf numFmtId="44" fontId="2" fillId="6" borderId="0" xfId="0" applyNumberFormat="1" applyFont="1" applyFill="1" applyBorder="1"/>
    <xf numFmtId="0" fontId="2" fillId="6" borderId="0" xfId="0" applyFont="1" applyFill="1" applyBorder="1" applyAlignment="1">
      <alignment horizontal="left"/>
    </xf>
    <xf numFmtId="44" fontId="8" fillId="6" borderId="0" xfId="0" applyNumberFormat="1" applyFont="1" applyFill="1" applyBorder="1"/>
    <xf numFmtId="1" fontId="1" fillId="6" borderId="0" xfId="0" applyNumberFormat="1" applyFont="1" applyFill="1" applyAlignment="1">
      <alignment horizontal="center"/>
    </xf>
    <xf numFmtId="44" fontId="1" fillId="6" borderId="0" xfId="0" applyNumberFormat="1" applyFont="1" applyFill="1"/>
    <xf numFmtId="166" fontId="6" fillId="2" borderId="0" xfId="0" applyNumberFormat="1" applyFont="1" applyFill="1" applyAlignment="1">
      <alignment horizontal="center"/>
    </xf>
    <xf numFmtId="166" fontId="1" fillId="2" borderId="0" xfId="0" applyNumberFormat="1" applyFont="1" applyFill="1" applyAlignment="1">
      <alignment horizontal="center"/>
    </xf>
    <xf numFmtId="1" fontId="1" fillId="0" borderId="0" xfId="0" applyNumberFormat="1" applyFont="1" applyAlignment="1">
      <alignment horizontal="center"/>
    </xf>
    <xf numFmtId="44" fontId="1" fillId="0" borderId="0" xfId="0" applyNumberFormat="1" applyFont="1"/>
    <xf numFmtId="44" fontId="6" fillId="0" borderId="0" xfId="0" applyNumberFormat="1" applyFont="1"/>
    <xf numFmtId="0" fontId="1" fillId="5" borderId="0" xfId="0" applyFont="1" applyFill="1" applyAlignment="1">
      <alignment horizontal="center"/>
    </xf>
    <xf numFmtId="0" fontId="1" fillId="0" borderId="0" xfId="0" applyFont="1" applyBorder="1" applyAlignment="1" applyProtection="1">
      <alignment horizontal="center" vertical="center"/>
      <protection locked="0"/>
    </xf>
    <xf numFmtId="9" fontId="0" fillId="0" borderId="0" xfId="0" applyNumberFormat="1" applyFill="1" applyAlignment="1" applyProtection="1">
      <alignment horizontal="center"/>
      <protection locked="0"/>
    </xf>
    <xf numFmtId="0" fontId="24" fillId="2" borderId="0" xfId="0" applyFont="1" applyFill="1"/>
    <xf numFmtId="0" fontId="1" fillId="2" borderId="0" xfId="0" applyFont="1" applyFill="1" applyAlignment="1">
      <alignment horizontal="left"/>
    </xf>
    <xf numFmtId="0" fontId="24" fillId="2" borderId="0" xfId="0" applyFont="1" applyFill="1" applyAlignment="1">
      <alignment horizontal="left"/>
    </xf>
    <xf numFmtId="0" fontId="30" fillId="6" borderId="0" xfId="0" applyFont="1" applyFill="1"/>
    <xf numFmtId="0" fontId="30" fillId="2" borderId="0" xfId="0" applyFont="1" applyFill="1" applyProtection="1">
      <protection locked="0"/>
    </xf>
    <xf numFmtId="1" fontId="30" fillId="2" borderId="0" xfId="0" applyNumberFormat="1" applyFont="1" applyFill="1" applyAlignment="1">
      <alignment horizontal="center"/>
    </xf>
    <xf numFmtId="166" fontId="30" fillId="2" borderId="0" xfId="0" applyNumberFormat="1" applyFont="1" applyFill="1" applyAlignment="1">
      <alignment horizontal="center"/>
    </xf>
    <xf numFmtId="166" fontId="30" fillId="2" borderId="0" xfId="0" applyNumberFormat="1" applyFont="1" applyFill="1" applyAlignment="1" applyProtection="1">
      <alignment horizontal="center"/>
    </xf>
    <xf numFmtId="166" fontId="31" fillId="2" borderId="0" xfId="0" applyNumberFormat="1" applyFont="1" applyFill="1" applyAlignment="1">
      <alignment horizontal="center"/>
    </xf>
    <xf numFmtId="0" fontId="30" fillId="0" borderId="0" xfId="0" applyFont="1"/>
    <xf numFmtId="1" fontId="1" fillId="9" borderId="0" xfId="0" applyNumberFormat="1" applyFont="1" applyFill="1" applyAlignment="1">
      <alignment horizontal="center"/>
    </xf>
    <xf numFmtId="164" fontId="1" fillId="9" borderId="0" xfId="0" applyNumberFormat="1" applyFont="1" applyFill="1" applyAlignment="1">
      <alignment horizontal="center"/>
    </xf>
    <xf numFmtId="2" fontId="1" fillId="9" borderId="0" xfId="0" applyNumberFormat="1" applyFont="1" applyFill="1" applyAlignment="1">
      <alignment horizontal="center"/>
    </xf>
    <xf numFmtId="166" fontId="1" fillId="9" borderId="0" xfId="0" applyNumberFormat="1" applyFont="1" applyFill="1" applyAlignment="1">
      <alignment horizontal="center"/>
    </xf>
    <xf numFmtId="0" fontId="3" fillId="9" borderId="0" xfId="0" applyFont="1" applyFill="1"/>
    <xf numFmtId="0" fontId="12" fillId="2" borderId="0" xfId="0" applyFont="1" applyFill="1" applyAlignment="1">
      <alignment horizontal="left"/>
    </xf>
    <xf numFmtId="166" fontId="30" fillId="9" borderId="0" xfId="0" applyNumberFormat="1" applyFont="1" applyFill="1" applyAlignment="1">
      <alignment horizontal="center"/>
    </xf>
    <xf numFmtId="0" fontId="1" fillId="9" borderId="0" xfId="0" applyFont="1" applyFill="1"/>
    <xf numFmtId="0" fontId="0" fillId="10" borderId="0" xfId="0" applyFill="1" applyBorder="1"/>
    <xf numFmtId="164" fontId="0" fillId="10" borderId="0" xfId="0" applyNumberFormat="1" applyFill="1" applyBorder="1" applyAlignment="1">
      <alignment horizontal="center"/>
    </xf>
    <xf numFmtId="10" fontId="0" fillId="10" borderId="0" xfId="2" applyNumberFormat="1" applyFont="1" applyFill="1" applyBorder="1" applyAlignment="1">
      <alignment horizontal="center"/>
    </xf>
    <xf numFmtId="10" fontId="0" fillId="10" borderId="1" xfId="2" applyNumberFormat="1" applyFont="1" applyFill="1" applyBorder="1" applyAlignment="1">
      <alignment horizontal="center"/>
    </xf>
    <xf numFmtId="164" fontId="21" fillId="9" borderId="1" xfId="0" applyNumberFormat="1" applyFont="1" applyFill="1" applyBorder="1" applyAlignment="1">
      <alignment horizontal="center"/>
    </xf>
    <xf numFmtId="0" fontId="0" fillId="10" borderId="0" xfId="0" applyFill="1" applyBorder="1" applyAlignment="1">
      <alignment horizontal="center"/>
    </xf>
    <xf numFmtId="0" fontId="1" fillId="10" borderId="0" xfId="0" applyFont="1" applyFill="1" applyBorder="1" applyAlignment="1">
      <alignment horizontal="center"/>
    </xf>
    <xf numFmtId="0" fontId="0" fillId="10" borderId="1" xfId="0" applyFill="1" applyBorder="1" applyAlignment="1">
      <alignment horizontal="center"/>
    </xf>
    <xf numFmtId="164" fontId="1" fillId="9" borderId="0" xfId="0" applyNumberFormat="1" applyFont="1" applyFill="1"/>
    <xf numFmtId="164" fontId="6" fillId="3" borderId="1" xfId="0" applyNumberFormat="1" applyFont="1" applyFill="1" applyBorder="1" applyAlignment="1">
      <alignment horizontal="right"/>
    </xf>
    <xf numFmtId="0" fontId="6" fillId="2" borderId="3" xfId="0" applyFont="1" applyFill="1" applyBorder="1" applyAlignment="1">
      <alignment horizontal="center"/>
    </xf>
    <xf numFmtId="166" fontId="6" fillId="9" borderId="0" xfId="0" applyNumberFormat="1" applyFont="1" applyFill="1" applyAlignment="1">
      <alignment horizontal="center"/>
    </xf>
    <xf numFmtId="164" fontId="6" fillId="9" borderId="0" xfId="0" applyNumberFormat="1" applyFont="1" applyFill="1"/>
    <xf numFmtId="0" fontId="40" fillId="0" borderId="0" xfId="0" applyFont="1" applyFill="1" applyAlignment="1" applyProtection="1">
      <alignment horizontal="center"/>
      <protection locked="0"/>
    </xf>
    <xf numFmtId="164" fontId="36" fillId="0" borderId="0" xfId="3" applyNumberFormat="1" applyFont="1" applyFill="1" applyAlignment="1" applyProtection="1">
      <alignment horizontal="center"/>
      <protection locked="0"/>
    </xf>
    <xf numFmtId="164" fontId="36" fillId="0" borderId="0" xfId="0" applyNumberFormat="1" applyFont="1" applyFill="1" applyAlignment="1" applyProtection="1">
      <alignment horizontal="center"/>
    </xf>
    <xf numFmtId="2" fontId="41" fillId="0" borderId="0" xfId="0" applyNumberFormat="1" applyFont="1" applyFill="1" applyAlignment="1" applyProtection="1">
      <alignment horizontal="center"/>
    </xf>
    <xf numFmtId="164" fontId="41" fillId="0" borderId="0" xfId="0" applyNumberFormat="1" applyFont="1" applyFill="1" applyAlignment="1" applyProtection="1">
      <alignment horizontal="center"/>
    </xf>
    <xf numFmtId="0" fontId="6" fillId="2" borderId="3" xfId="0" applyFont="1" applyFill="1" applyBorder="1"/>
    <xf numFmtId="1" fontId="6" fillId="2" borderId="3" xfId="0" applyNumberFormat="1" applyFont="1" applyFill="1" applyBorder="1" applyAlignment="1">
      <alignment horizontal="center"/>
    </xf>
    <xf numFmtId="166" fontId="6" fillId="2" borderId="3" xfId="0" applyNumberFormat="1" applyFont="1" applyFill="1" applyBorder="1" applyAlignment="1">
      <alignment horizontal="center"/>
    </xf>
    <xf numFmtId="0" fontId="6" fillId="2" borderId="3" xfId="0" applyFont="1" applyFill="1" applyBorder="1" applyAlignment="1">
      <alignment horizontal="left"/>
    </xf>
    <xf numFmtId="0" fontId="6" fillId="2" borderId="0" xfId="0" applyFont="1" applyFill="1" applyBorder="1"/>
    <xf numFmtId="1" fontId="6" fillId="2" borderId="0" xfId="0" applyNumberFormat="1" applyFont="1" applyFill="1" applyBorder="1" applyAlignment="1">
      <alignment horizontal="center"/>
    </xf>
    <xf numFmtId="0" fontId="6" fillId="2" borderId="0" xfId="0" applyFont="1" applyFill="1" applyBorder="1" applyAlignment="1">
      <alignment horizontal="center"/>
    </xf>
    <xf numFmtId="166" fontId="6" fillId="2" borderId="0" xfId="0" applyNumberFormat="1" applyFont="1" applyFill="1" applyBorder="1" applyAlignment="1">
      <alignment horizontal="center"/>
    </xf>
    <xf numFmtId="44" fontId="6" fillId="2" borderId="0" xfId="0" applyNumberFormat="1" applyFont="1" applyFill="1" applyBorder="1" applyAlignment="1">
      <alignment horizontal="center"/>
    </xf>
    <xf numFmtId="0" fontId="1" fillId="2" borderId="0" xfId="0" applyFont="1" applyFill="1" applyBorder="1"/>
    <xf numFmtId="164" fontId="40" fillId="0" borderId="0" xfId="0" applyNumberFormat="1" applyFont="1" applyFill="1" applyBorder="1" applyAlignment="1" applyProtection="1">
      <alignment horizontal="center"/>
      <protection locked="0"/>
    </xf>
    <xf numFmtId="1" fontId="6" fillId="2" borderId="1" xfId="0" applyNumberFormat="1" applyFont="1" applyFill="1" applyBorder="1" applyAlignment="1">
      <alignment horizontal="center"/>
    </xf>
    <xf numFmtId="44" fontId="6" fillId="2" borderId="1" xfId="0" applyNumberFormat="1" applyFont="1" applyFill="1" applyBorder="1" applyAlignment="1">
      <alignment horizontal="center"/>
    </xf>
    <xf numFmtId="10" fontId="40" fillId="0" borderId="1" xfId="2" applyNumberFormat="1" applyFont="1" applyFill="1" applyBorder="1" applyAlignment="1" applyProtection="1">
      <alignment horizontal="center"/>
      <protection locked="0"/>
    </xf>
    <xf numFmtId="0" fontId="1" fillId="2" borderId="0" xfId="0" applyFont="1" applyFill="1" applyBorder="1" applyAlignment="1">
      <alignment horizontal="left"/>
    </xf>
    <xf numFmtId="0" fontId="40" fillId="0" borderId="0" xfId="0" applyFont="1" applyFill="1" applyBorder="1" applyAlignment="1" applyProtection="1">
      <alignment horizontal="center"/>
      <protection locked="0"/>
    </xf>
    <xf numFmtId="164" fontId="1" fillId="2" borderId="0" xfId="0" applyNumberFormat="1" applyFont="1" applyFill="1" applyBorder="1" applyAlignment="1">
      <alignment horizontal="center"/>
    </xf>
    <xf numFmtId="166" fontId="1" fillId="2" borderId="0" xfId="0" applyNumberFormat="1" applyFont="1" applyFill="1" applyBorder="1" applyAlignment="1">
      <alignment horizontal="center"/>
    </xf>
    <xf numFmtId="164" fontId="6" fillId="9" borderId="0" xfId="0" applyNumberFormat="1" applyFont="1" applyFill="1" applyBorder="1"/>
    <xf numFmtId="0" fontId="12" fillId="2" borderId="0" xfId="0" applyFont="1" applyFill="1" applyBorder="1" applyAlignment="1">
      <alignment horizontal="left"/>
    </xf>
    <xf numFmtId="1" fontId="1" fillId="9" borderId="0" xfId="0" applyNumberFormat="1" applyFont="1" applyFill="1" applyBorder="1" applyAlignment="1">
      <alignment horizontal="center"/>
    </xf>
    <xf numFmtId="164" fontId="1" fillId="9" borderId="0" xfId="0" applyNumberFormat="1" applyFont="1" applyFill="1" applyBorder="1" applyAlignment="1">
      <alignment horizontal="center"/>
    </xf>
    <xf numFmtId="2" fontId="1" fillId="9" borderId="0" xfId="0" applyNumberFormat="1" applyFont="1" applyFill="1" applyBorder="1" applyAlignment="1">
      <alignment horizontal="center"/>
    </xf>
    <xf numFmtId="166" fontId="1" fillId="9" borderId="0" xfId="0" applyNumberFormat="1" applyFont="1" applyFill="1" applyBorder="1" applyAlignment="1">
      <alignment horizontal="center"/>
    </xf>
    <xf numFmtId="9" fontId="40" fillId="0" borderId="0" xfId="0" applyNumberFormat="1" applyFont="1" applyFill="1" applyAlignment="1" applyProtection="1">
      <alignment horizontal="center"/>
      <protection locked="0"/>
    </xf>
    <xf numFmtId="9" fontId="0" fillId="0" borderId="0" xfId="0" applyNumberFormat="1" applyFill="1" applyAlignment="1" applyProtection="1">
      <alignment horizontal="center"/>
    </xf>
    <xf numFmtId="164" fontId="6" fillId="0" borderId="0" xfId="3" applyNumberFormat="1" applyFont="1" applyFill="1" applyAlignment="1" applyProtection="1">
      <alignment horizontal="center"/>
      <protection locked="0"/>
    </xf>
    <xf numFmtId="164" fontId="1" fillId="0" borderId="0" xfId="0" applyNumberFormat="1" applyFont="1" applyFill="1" applyAlignment="1" applyProtection="1">
      <alignment horizontal="center"/>
    </xf>
    <xf numFmtId="0" fontId="34" fillId="8" borderId="0" xfId="0" applyFont="1" applyFill="1" applyBorder="1" applyAlignment="1">
      <alignment horizontal="left"/>
    </xf>
    <xf numFmtId="0" fontId="35" fillId="8" borderId="0" xfId="0" applyFont="1" applyFill="1" applyBorder="1" applyAlignment="1">
      <alignment horizontal="left"/>
    </xf>
    <xf numFmtId="0" fontId="1" fillId="6" borderId="0" xfId="0" applyFont="1" applyFill="1" applyAlignment="1">
      <alignment horizontal="left"/>
    </xf>
    <xf numFmtId="0" fontId="1" fillId="0" borderId="0" xfId="0" applyFont="1" applyAlignment="1" applyProtection="1">
      <alignment horizontal="left"/>
      <protection locked="0"/>
    </xf>
    <xf numFmtId="9" fontId="1" fillId="0" borderId="0" xfId="0" applyNumberFormat="1" applyFont="1" applyFill="1" applyAlignment="1" applyProtection="1">
      <alignment horizontal="center"/>
      <protection locked="0"/>
    </xf>
    <xf numFmtId="164" fontId="1" fillId="0" borderId="0" xfId="3" applyNumberFormat="1" applyFont="1" applyFill="1" applyAlignment="1" applyProtection="1">
      <alignment horizontal="center"/>
      <protection locked="0"/>
    </xf>
    <xf numFmtId="0" fontId="33" fillId="0" borderId="0" xfId="0" applyFont="1" applyFill="1" applyAlignment="1">
      <alignment horizontal="center"/>
    </xf>
    <xf numFmtId="164" fontId="33" fillId="0" borderId="0" xfId="3" applyNumberFormat="1" applyFont="1" applyFill="1" applyAlignment="1" applyProtection="1">
      <alignment horizontal="center"/>
      <protection locked="0"/>
    </xf>
    <xf numFmtId="167" fontId="33" fillId="0" borderId="0" xfId="2" applyNumberFormat="1" applyFont="1" applyFill="1" applyAlignment="1" applyProtection="1">
      <alignment horizontal="center"/>
      <protection locked="0"/>
    </xf>
    <xf numFmtId="164" fontId="1" fillId="9" borderId="0" xfId="0" applyNumberFormat="1" applyFont="1" applyFill="1" applyAlignment="1">
      <alignment horizontal="left"/>
    </xf>
    <xf numFmtId="0" fontId="12" fillId="9" borderId="0" xfId="0" applyFont="1" applyFill="1"/>
    <xf numFmtId="0" fontId="1" fillId="9" borderId="1" xfId="0" applyFont="1" applyFill="1" applyBorder="1"/>
    <xf numFmtId="0" fontId="40" fillId="0" borderId="0" xfId="0" applyFont="1" applyFill="1" applyAlignment="1" applyProtection="1">
      <alignment horizontal="right" indent="2"/>
      <protection locked="0"/>
    </xf>
    <xf numFmtId="0" fontId="40" fillId="0" borderId="0" xfId="0" applyFont="1" applyFill="1" applyBorder="1" applyAlignment="1" applyProtection="1">
      <alignment horizontal="right" indent="2"/>
      <protection locked="0"/>
    </xf>
    <xf numFmtId="0" fontId="6" fillId="2" borderId="10" xfId="0" applyFont="1" applyFill="1" applyBorder="1"/>
    <xf numFmtId="7" fontId="6" fillId="2" borderId="10" xfId="0" applyNumberFormat="1" applyFont="1" applyFill="1" applyBorder="1" applyAlignment="1">
      <alignment horizontal="center"/>
    </xf>
    <xf numFmtId="0" fontId="1" fillId="10" borderId="10" xfId="0" applyFont="1" applyFill="1" applyBorder="1"/>
    <xf numFmtId="7" fontId="1" fillId="10" borderId="11" xfId="0" applyNumberFormat="1" applyFont="1" applyFill="1" applyBorder="1" applyAlignment="1">
      <alignment horizontal="center"/>
    </xf>
    <xf numFmtId="7" fontId="1" fillId="10" borderId="10" xfId="0" applyNumberFormat="1" applyFont="1" applyFill="1" applyBorder="1" applyAlignment="1">
      <alignment horizontal="center"/>
    </xf>
    <xf numFmtId="39" fontId="1" fillId="10" borderId="10" xfId="0" applyNumberFormat="1" applyFont="1" applyFill="1" applyBorder="1" applyAlignment="1">
      <alignment horizontal="center"/>
    </xf>
    <xf numFmtId="0" fontId="12" fillId="10" borderId="10" xfId="0" applyFont="1" applyFill="1" applyBorder="1" applyAlignment="1"/>
    <xf numFmtId="0" fontId="1" fillId="10" borderId="10" xfId="0" applyFont="1" applyFill="1" applyBorder="1" applyAlignment="1"/>
    <xf numFmtId="7" fontId="1" fillId="10" borderId="7" xfId="0" applyNumberFormat="1" applyFont="1" applyFill="1" applyBorder="1" applyAlignment="1">
      <alignment horizontal="center"/>
    </xf>
    <xf numFmtId="39" fontId="1" fillId="10" borderId="7" xfId="0" applyNumberFormat="1" applyFont="1" applyFill="1" applyBorder="1" applyAlignment="1">
      <alignment horizontal="center"/>
    </xf>
    <xf numFmtId="7" fontId="1" fillId="10" borderId="9" xfId="0" applyNumberFormat="1" applyFont="1" applyFill="1" applyBorder="1" applyAlignment="1">
      <alignment horizontal="center"/>
    </xf>
    <xf numFmtId="7" fontId="1" fillId="10" borderId="2" xfId="0" applyNumberFormat="1" applyFont="1" applyFill="1" applyBorder="1" applyAlignment="1">
      <alignment horizontal="center"/>
    </xf>
    <xf numFmtId="7" fontId="1" fillId="10" borderId="12" xfId="0" applyNumberFormat="1" applyFont="1" applyFill="1" applyBorder="1" applyAlignment="1">
      <alignment horizontal="center"/>
    </xf>
    <xf numFmtId="0" fontId="12" fillId="10" borderId="10" xfId="0" applyFont="1" applyFill="1" applyBorder="1"/>
    <xf numFmtId="3" fontId="1" fillId="10" borderId="10" xfId="0" applyNumberFormat="1" applyFont="1" applyFill="1" applyBorder="1" applyAlignment="1">
      <alignment horizontal="center"/>
    </xf>
    <xf numFmtId="0" fontId="1" fillId="10" borderId="10" xfId="0" applyFont="1" applyFill="1" applyBorder="1" applyAlignment="1">
      <alignment horizontal="center"/>
    </xf>
    <xf numFmtId="3" fontId="1" fillId="10" borderId="10" xfId="0" applyNumberFormat="1" applyFont="1" applyFill="1" applyBorder="1" applyAlignment="1">
      <alignment horizontal="right"/>
    </xf>
    <xf numFmtId="0" fontId="1" fillId="10" borderId="10" xfId="0" applyFont="1" applyFill="1" applyBorder="1" applyAlignment="1">
      <alignment horizontal="right"/>
    </xf>
    <xf numFmtId="2" fontId="1" fillId="10" borderId="10" xfId="0" applyNumberFormat="1" applyFont="1" applyFill="1" applyBorder="1" applyAlignment="1">
      <alignment horizontal="center"/>
    </xf>
    <xf numFmtId="0" fontId="1" fillId="10" borderId="11" xfId="0" applyFont="1" applyFill="1" applyBorder="1"/>
    <xf numFmtId="3" fontId="1" fillId="10" borderId="2" xfId="0" applyNumberFormat="1" applyFont="1" applyFill="1" applyBorder="1" applyAlignment="1">
      <alignment horizontal="center"/>
    </xf>
    <xf numFmtId="0" fontId="1" fillId="10" borderId="2" xfId="0" applyFont="1" applyFill="1" applyBorder="1" applyAlignment="1">
      <alignment horizontal="center"/>
    </xf>
    <xf numFmtId="0" fontId="1" fillId="10" borderId="2" xfId="0" applyFont="1" applyFill="1" applyBorder="1" applyAlignment="1">
      <alignment horizontal="right"/>
    </xf>
    <xf numFmtId="0" fontId="1" fillId="10" borderId="12" xfId="0" applyFont="1" applyFill="1" applyBorder="1" applyAlignment="1">
      <alignment horizontal="right"/>
    </xf>
    <xf numFmtId="0" fontId="24" fillId="10" borderId="11" xfId="0" applyFont="1" applyFill="1" applyBorder="1"/>
    <xf numFmtId="0" fontId="6" fillId="10" borderId="2" xfId="0" applyFont="1" applyFill="1" applyBorder="1" applyAlignment="1">
      <alignment horizontal="center"/>
    </xf>
    <xf numFmtId="0" fontId="6" fillId="10" borderId="2" xfId="0" applyFont="1" applyFill="1" applyBorder="1" applyAlignment="1">
      <alignment horizontal="right"/>
    </xf>
    <xf numFmtId="164" fontId="26" fillId="9" borderId="3" xfId="0" applyNumberFormat="1" applyFont="1" applyFill="1" applyBorder="1" applyAlignment="1">
      <alignment horizontal="left"/>
    </xf>
    <xf numFmtId="164" fontId="21" fillId="9" borderId="3" xfId="0" applyNumberFormat="1" applyFont="1" applyFill="1" applyBorder="1" applyAlignment="1">
      <alignment horizontal="center"/>
    </xf>
    <xf numFmtId="1" fontId="21" fillId="9" borderId="3" xfId="0" applyNumberFormat="1" applyFont="1" applyFill="1" applyBorder="1" applyAlignment="1">
      <alignment horizontal="center"/>
    </xf>
    <xf numFmtId="164" fontId="18" fillId="9" borderId="3" xfId="0" applyNumberFormat="1" applyFont="1" applyFill="1" applyBorder="1" applyAlignment="1">
      <alignment horizontal="center"/>
    </xf>
    <xf numFmtId="164" fontId="26" fillId="9" borderId="1" xfId="0" applyNumberFormat="1" applyFont="1" applyFill="1" applyBorder="1" applyAlignment="1">
      <alignment horizontal="left"/>
    </xf>
    <xf numFmtId="164" fontId="18" fillId="9" borderId="1" xfId="0" applyNumberFormat="1" applyFont="1" applyFill="1" applyBorder="1" applyAlignment="1">
      <alignment horizontal="center"/>
    </xf>
    <xf numFmtId="0" fontId="17" fillId="10" borderId="0" xfId="0" applyFont="1" applyFill="1" applyBorder="1"/>
    <xf numFmtId="164" fontId="18" fillId="10" borderId="0" xfId="0" applyNumberFormat="1" applyFont="1" applyFill="1" applyBorder="1" applyAlignment="1">
      <alignment horizontal="center"/>
    </xf>
    <xf numFmtId="164" fontId="1" fillId="10" borderId="0" xfId="0" applyNumberFormat="1" applyFont="1" applyFill="1" applyBorder="1" applyAlignment="1">
      <alignment horizontal="center"/>
    </xf>
    <xf numFmtId="0" fontId="1" fillId="10" borderId="0" xfId="0" applyFont="1" applyFill="1" applyBorder="1"/>
    <xf numFmtId="0" fontId="6" fillId="10" borderId="0" xfId="0" applyFont="1" applyFill="1" applyBorder="1"/>
    <xf numFmtId="0" fontId="0" fillId="10" borderId="1" xfId="0" applyFill="1" applyBorder="1"/>
    <xf numFmtId="164" fontId="1" fillId="10" borderId="1" xfId="0" applyNumberFormat="1" applyFont="1" applyFill="1" applyBorder="1" applyAlignment="1">
      <alignment horizontal="center"/>
    </xf>
    <xf numFmtId="0" fontId="0" fillId="6" borderId="0" xfId="0" applyFill="1" applyAlignment="1">
      <alignment textRotation="90"/>
    </xf>
    <xf numFmtId="0" fontId="0" fillId="0" borderId="0" xfId="0" applyAlignment="1"/>
    <xf numFmtId="0" fontId="1" fillId="6" borderId="0" xfId="0" applyFont="1" applyFill="1" applyAlignment="1">
      <alignment textRotation="90"/>
    </xf>
    <xf numFmtId="0" fontId="6" fillId="8" borderId="0" xfId="0" applyFont="1" applyFill="1" applyBorder="1" applyAlignment="1"/>
    <xf numFmtId="0" fontId="1" fillId="8" borderId="0" xfId="0" applyFont="1" applyFill="1" applyBorder="1" applyAlignment="1"/>
    <xf numFmtId="0" fontId="33" fillId="8" borderId="0" xfId="0" applyFont="1" applyFill="1" applyBorder="1" applyAlignment="1"/>
    <xf numFmtId="0" fontId="36" fillId="8" borderId="0" xfId="0" applyFont="1" applyFill="1" applyBorder="1" applyAlignment="1"/>
    <xf numFmtId="0" fontId="37" fillId="8" borderId="0" xfId="0" applyFont="1" applyFill="1" applyBorder="1" applyAlignment="1"/>
    <xf numFmtId="0" fontId="38" fillId="8" borderId="0" xfId="0" applyFont="1" applyFill="1" applyBorder="1" applyAlignment="1"/>
    <xf numFmtId="0" fontId="8" fillId="6" borderId="1" xfId="0" applyFont="1" applyFill="1" applyBorder="1" applyAlignment="1">
      <alignment horizontal="left" vertical="center"/>
    </xf>
    <xf numFmtId="0" fontId="0" fillId="0" borderId="1" xfId="0" applyBorder="1"/>
    <xf numFmtId="0" fontId="1" fillId="6" borderId="3" xfId="0" applyFont="1" applyFill="1" applyBorder="1" applyAlignment="1">
      <alignment horizontal="left" wrapText="1"/>
    </xf>
    <xf numFmtId="0" fontId="7" fillId="6" borderId="0" xfId="1" applyFill="1" applyBorder="1" applyAlignment="1" applyProtection="1">
      <alignment horizontal="left" wrapText="1"/>
    </xf>
    <xf numFmtId="0" fontId="34" fillId="8" borderId="0" xfId="0" applyFont="1" applyFill="1" applyBorder="1" applyAlignment="1"/>
    <xf numFmtId="0" fontId="35" fillId="8" borderId="0" xfId="0" applyFont="1" applyFill="1" applyBorder="1" applyAlignment="1"/>
    <xf numFmtId="0" fontId="8" fillId="6" borderId="0" xfId="0" applyFont="1" applyFill="1" applyBorder="1" applyAlignment="1">
      <alignment wrapText="1"/>
    </xf>
    <xf numFmtId="0" fontId="0" fillId="6" borderId="0" xfId="0" applyFill="1" applyBorder="1" applyAlignment="1"/>
    <xf numFmtId="0" fontId="1" fillId="6" borderId="0" xfId="0" applyFont="1" applyFill="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8" fillId="6" borderId="0" xfId="0" applyFont="1" applyFill="1" applyBorder="1" applyAlignment="1" applyProtection="1">
      <alignment wrapText="1"/>
      <protection locked="0"/>
    </xf>
    <xf numFmtId="0" fontId="0" fillId="6" borderId="0" xfId="0" applyFill="1" applyBorder="1" applyAlignment="1">
      <alignment wrapText="1"/>
    </xf>
    <xf numFmtId="0" fontId="25" fillId="6" borderId="0" xfId="0" applyFont="1" applyFill="1" applyAlignment="1" applyProtection="1">
      <alignment horizontal="left" vertical="top" wrapText="1"/>
      <protection locked="0"/>
    </xf>
    <xf numFmtId="0" fontId="12" fillId="10" borderId="11" xfId="0" applyFont="1" applyFill="1" applyBorder="1" applyAlignment="1"/>
    <xf numFmtId="0" fontId="12" fillId="10" borderId="2" xfId="0" applyFont="1" applyFill="1" applyBorder="1" applyAlignment="1"/>
    <xf numFmtId="0" fontId="12" fillId="10" borderId="12" xfId="0" applyFont="1" applyFill="1" applyBorder="1" applyAlignment="1"/>
    <xf numFmtId="0" fontId="8" fillId="8" borderId="1" xfId="0" applyFont="1" applyFill="1" applyBorder="1" applyAlignment="1">
      <alignment horizontal="left" wrapText="1"/>
    </xf>
    <xf numFmtId="0" fontId="0" fillId="8" borderId="1" xfId="0" applyFill="1" applyBorder="1" applyAlignment="1">
      <alignment wrapText="1"/>
    </xf>
    <xf numFmtId="0" fontId="8" fillId="8" borderId="1" xfId="0" applyFont="1" applyFill="1" applyBorder="1" applyAlignment="1">
      <alignment horizontal="left"/>
    </xf>
    <xf numFmtId="0" fontId="0" fillId="8" borderId="1" xfId="0" applyFill="1" applyBorder="1" applyAlignment="1"/>
    <xf numFmtId="0" fontId="6" fillId="2" borderId="14" xfId="0" applyFont="1" applyFill="1" applyBorder="1" applyAlignment="1">
      <alignment horizontal="center"/>
    </xf>
    <xf numFmtId="0" fontId="6" fillId="2" borderId="3" xfId="0" applyFont="1" applyFill="1" applyBorder="1" applyAlignment="1">
      <alignment horizontal="center"/>
    </xf>
    <xf numFmtId="0" fontId="6" fillId="2" borderId="4" xfId="0" applyFont="1" applyFill="1" applyBorder="1" applyAlignment="1">
      <alignment horizontal="center"/>
    </xf>
    <xf numFmtId="0" fontId="6" fillId="3" borderId="14" xfId="0" applyFont="1" applyFill="1" applyBorder="1" applyAlignment="1">
      <alignment horizontal="center"/>
    </xf>
    <xf numFmtId="0" fontId="6" fillId="3" borderId="3" xfId="0" applyFont="1" applyFill="1" applyBorder="1" applyAlignment="1">
      <alignment horizontal="center"/>
    </xf>
    <xf numFmtId="0" fontId="6" fillId="3" borderId="4" xfId="0" applyFont="1" applyFill="1" applyBorder="1" applyAlignment="1">
      <alignment horizontal="center"/>
    </xf>
    <xf numFmtId="0" fontId="6" fillId="2" borderId="11" xfId="0" applyFont="1" applyFill="1" applyBorder="1" applyAlignment="1">
      <alignment horizontal="center" wrapText="1"/>
    </xf>
    <xf numFmtId="0" fontId="6" fillId="2" borderId="12" xfId="0" applyFont="1" applyFill="1" applyBorder="1" applyAlignment="1">
      <alignment horizontal="center" wrapText="1"/>
    </xf>
    <xf numFmtId="0" fontId="19" fillId="2" borderId="7" xfId="0" applyFont="1" applyFill="1" applyBorder="1" applyAlignment="1">
      <alignment horizontal="center" wrapText="1"/>
    </xf>
    <xf numFmtId="0" fontId="19" fillId="2" borderId="9" xfId="0" applyFont="1" applyFill="1" applyBorder="1" applyAlignment="1">
      <alignment horizontal="center" wrapText="1"/>
    </xf>
    <xf numFmtId="0" fontId="6" fillId="3" borderId="7" xfId="0" applyFont="1" applyFill="1" applyBorder="1" applyAlignment="1">
      <alignment horizontal="center" vertical="center" wrapText="1"/>
    </xf>
    <xf numFmtId="0" fontId="6" fillId="0" borderId="8" xfId="0" applyFont="1" applyBorder="1" applyAlignment="1">
      <alignment vertical="center"/>
    </xf>
    <xf numFmtId="0" fontId="1" fillId="2" borderId="14" xfId="0" applyFont="1" applyFill="1" applyBorder="1" applyAlignment="1">
      <alignment horizontal="center" wrapText="1"/>
    </xf>
    <xf numFmtId="0" fontId="0" fillId="0" borderId="13" xfId="0" applyBorder="1" applyAlignment="1">
      <alignment horizontal="center" wrapText="1"/>
    </xf>
    <xf numFmtId="0" fontId="1" fillId="2" borderId="7" xfId="0" applyFont="1" applyFill="1" applyBorder="1" applyAlignment="1">
      <alignment horizontal="center" wrapText="1"/>
    </xf>
    <xf numFmtId="0" fontId="0" fillId="0" borderId="9" xfId="0" applyBorder="1" applyAlignment="1">
      <alignment horizontal="center" wrapText="1"/>
    </xf>
    <xf numFmtId="0" fontId="1" fillId="3" borderId="7" xfId="0" applyFont="1" applyFill="1" applyBorder="1" applyAlignment="1">
      <alignment horizontal="center" wrapText="1"/>
    </xf>
    <xf numFmtId="0" fontId="19" fillId="2" borderId="11" xfId="0" applyFont="1" applyFill="1" applyBorder="1" applyAlignment="1">
      <alignment horizontal="center"/>
    </xf>
    <xf numFmtId="0" fontId="19" fillId="2" borderId="2" xfId="0" applyFont="1" applyFill="1" applyBorder="1" applyAlignment="1">
      <alignment horizontal="center"/>
    </xf>
    <xf numFmtId="0" fontId="19" fillId="2" borderId="12" xfId="0" applyFont="1" applyFill="1" applyBorder="1" applyAlignment="1">
      <alignment horizontal="center"/>
    </xf>
    <xf numFmtId="0" fontId="19" fillId="3" borderId="11" xfId="0" applyFont="1" applyFill="1" applyBorder="1" applyAlignment="1">
      <alignment horizontal="center"/>
    </xf>
    <xf numFmtId="0" fontId="19" fillId="3" borderId="2" xfId="0" applyFont="1" applyFill="1" applyBorder="1" applyAlignment="1">
      <alignment horizontal="center"/>
    </xf>
    <xf numFmtId="0" fontId="19" fillId="3" borderId="12" xfId="0" applyFont="1" applyFill="1" applyBorder="1" applyAlignment="1">
      <alignment horizontal="center"/>
    </xf>
    <xf numFmtId="0" fontId="19" fillId="9" borderId="11" xfId="0" applyFont="1" applyFill="1" applyBorder="1" applyAlignment="1">
      <alignment horizontal="center"/>
    </xf>
    <xf numFmtId="0" fontId="19" fillId="9" borderId="12" xfId="0" applyFont="1" applyFill="1" applyBorder="1" applyAlignment="1">
      <alignment horizontal="center"/>
    </xf>
    <xf numFmtId="0" fontId="19" fillId="3" borderId="7" xfId="0" applyFont="1" applyFill="1" applyBorder="1" applyAlignment="1"/>
    <xf numFmtId="0" fontId="19" fillId="3" borderId="8" xfId="0" applyFont="1" applyFill="1" applyBorder="1" applyAlignment="1"/>
    <xf numFmtId="0" fontId="1" fillId="6" borderId="0" xfId="0" applyFont="1" applyFill="1" applyBorder="1" applyAlignment="1">
      <alignment horizontal="left" wrapText="1"/>
    </xf>
    <xf numFmtId="0" fontId="24" fillId="10" borderId="10" xfId="0" applyFont="1" applyFill="1" applyBorder="1" applyAlignment="1"/>
    <xf numFmtId="0" fontId="6" fillId="10" borderId="10" xfId="0" applyFont="1" applyFill="1" applyBorder="1" applyAlignment="1"/>
    <xf numFmtId="0" fontId="8" fillId="6" borderId="1" xfId="0" applyFont="1" applyFill="1" applyBorder="1" applyAlignment="1">
      <alignment vertical="center"/>
    </xf>
    <xf numFmtId="0" fontId="0" fillId="6" borderId="1" xfId="0" applyFill="1" applyBorder="1" applyAlignment="1">
      <alignment vertical="center"/>
    </xf>
    <xf numFmtId="0" fontId="0" fillId="10" borderId="3" xfId="0" applyFill="1" applyBorder="1"/>
    <xf numFmtId="0" fontId="1" fillId="10" borderId="1" xfId="0" applyFont="1" applyFill="1" applyBorder="1"/>
    <xf numFmtId="0" fontId="1" fillId="10" borderId="3" xfId="0" applyFont="1" applyFill="1" applyBorder="1"/>
    <xf numFmtId="0" fontId="0" fillId="10" borderId="0" xfId="0" applyFill="1"/>
    <xf numFmtId="0" fontId="1" fillId="10" borderId="0" xfId="0" applyFont="1" applyFill="1"/>
    <xf numFmtId="0" fontId="42" fillId="6" borderId="0" xfId="0" applyFont="1" applyFill="1" applyAlignment="1">
      <alignment horizontal="center"/>
    </xf>
    <xf numFmtId="0" fontId="43" fillId="6" borderId="0" xfId="0" applyFont="1" applyFill="1"/>
    <xf numFmtId="0" fontId="43" fillId="6" borderId="0" xfId="0" applyFont="1" applyFill="1" applyAlignment="1">
      <alignment horizontal="center"/>
    </xf>
    <xf numFmtId="0" fontId="44" fillId="6" borderId="0" xfId="1" applyFont="1" applyFill="1" applyAlignment="1" applyProtection="1">
      <alignment horizontal="center"/>
    </xf>
    <xf numFmtId="0" fontId="43" fillId="8" borderId="0" xfId="0" applyFont="1" applyFill="1" applyAlignment="1">
      <alignment horizontal="center"/>
    </xf>
    <xf numFmtId="0" fontId="43" fillId="0" borderId="0" xfId="0" applyFont="1" applyAlignment="1">
      <alignment horizontal="center"/>
    </xf>
    <xf numFmtId="0" fontId="44" fillId="6" borderId="0" xfId="1" applyFont="1" applyFill="1" applyAlignment="1" applyProtection="1"/>
    <xf numFmtId="0" fontId="42" fillId="6" borderId="0" xfId="0" applyFont="1" applyFill="1" applyAlignment="1">
      <alignment horizontal="left"/>
    </xf>
    <xf numFmtId="0" fontId="45" fillId="6" borderId="0" xfId="0" applyFont="1" applyFill="1" applyAlignment="1">
      <alignment horizontal="left"/>
    </xf>
    <xf numFmtId="0" fontId="7" fillId="8" borderId="0" xfId="1" applyFill="1" applyAlignment="1" applyProtection="1"/>
    <xf numFmtId="15" fontId="1" fillId="2" borderId="0" xfId="0" applyNumberFormat="1" applyFont="1" applyFill="1" applyAlignment="1">
      <alignment horizontal="left"/>
    </xf>
  </cellXfs>
  <cellStyles count="4">
    <cellStyle name="Currency" xfId="3" builtinId="4"/>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FF"/>
      <color rgb="FFCCFFFF"/>
      <color rgb="FF66FFFF"/>
      <color rgb="FFCCFFCC"/>
      <color rgb="FF0650A2"/>
      <color rgb="FF006600"/>
      <color rgb="FFFF6600"/>
      <color rgb="FF64BC9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image" Target="../media/image5.jpeg"/></Relationships>
</file>

<file path=xl/charts/_rels/chart2.xml.rels><?xml version="1.0" encoding="UTF-8" standalone="yes"?>
<Relationships xmlns="http://schemas.openxmlformats.org/package/2006/relationships"><Relationship Id="rId1" Type="http://schemas.openxmlformats.org/officeDocument/2006/relationships/image" Target="../media/image5.jpeg"/></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1549636803874236"/>
          <c:y val="8.2569053926121502E-2"/>
          <c:w val="0.75060532687652015"/>
          <c:h val="0.75841205087696095"/>
        </c:manualLayout>
      </c:layout>
      <c:barChart>
        <c:barDir val="col"/>
        <c:grouping val="clustered"/>
        <c:ser>
          <c:idx val="0"/>
          <c:order val="0"/>
          <c:tx>
            <c:v>WW</c:v>
          </c:tx>
          <c:spPr>
            <a:solidFill>
              <a:srgbClr val="FFC000"/>
            </a:solidFill>
            <a:ln w="25400">
              <a:noFill/>
            </a:ln>
            <a:effectLst>
              <a:outerShdw dist="35921" dir="2700000" algn="br">
                <a:srgbClr val="000000"/>
              </a:outerShdw>
            </a:effectLst>
          </c:spPr>
          <c:dLbls>
            <c:dLbl>
              <c:idx val="0"/>
              <c:layout>
                <c:manualLayout>
                  <c:x val="2.2428552363157987E-3"/>
                  <c:y val="7.2819796607992834E-3"/>
                </c:manualLayout>
              </c:layout>
              <c:dLblPos val="outEnd"/>
              <c:showVal val="1"/>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Graphical!$D$7</c:f>
              <c:numCache>
                <c:formatCode>"$"#,##0</c:formatCode>
                <c:ptCount val="1"/>
                <c:pt idx="0">
                  <c:v>0</c:v>
                </c:pt>
              </c:numCache>
            </c:numRef>
          </c:val>
        </c:ser>
        <c:ser>
          <c:idx val="1"/>
          <c:order val="1"/>
          <c:tx>
            <c:v>SB</c:v>
          </c:tx>
          <c:spPr>
            <a:solidFill>
              <a:srgbClr val="CC0099"/>
            </a:solidFill>
            <a:ln w="25400">
              <a:noFill/>
            </a:ln>
            <a:effectLst>
              <a:outerShdw dist="35921" dir="2700000" algn="br">
                <a:srgbClr val="000000"/>
              </a:outerShdw>
            </a:effectLst>
          </c:spPr>
          <c:dLbls>
            <c:dLbl>
              <c:idx val="0"/>
              <c:layout>
                <c:manualLayout>
                  <c:x val="3.3204324035767062E-3"/>
                  <c:y val="-2.0574793247043217E-2"/>
                </c:manualLayout>
              </c:layout>
              <c:dLblPos val="outEnd"/>
              <c:showVal val="1"/>
            </c:dLbl>
            <c:spPr>
              <a:solidFill>
                <a:srgbClr val="FFFFFF"/>
              </a:solid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Graphical!$D$8</c:f>
              <c:numCache>
                <c:formatCode>"$"#,##0</c:formatCode>
                <c:ptCount val="1"/>
                <c:pt idx="0">
                  <c:v>0</c:v>
                </c:pt>
              </c:numCache>
            </c:numRef>
          </c:val>
        </c:ser>
        <c:ser>
          <c:idx val="2"/>
          <c:order val="2"/>
          <c:tx>
            <c:v>SWSW</c:v>
          </c:tx>
          <c:spPr>
            <a:solidFill>
              <a:schemeClr val="accent6">
                <a:lumMod val="75000"/>
              </a:schemeClr>
            </a:solidFill>
            <a:ln w="25400">
              <a:noFill/>
            </a:ln>
            <a:effectLst>
              <a:outerShdw dist="35921" dir="2700000" algn="br">
                <a:srgbClr val="000000"/>
              </a:outerShdw>
            </a:effectLst>
          </c:spPr>
          <c:dLbls>
            <c:dLbl>
              <c:idx val="0"/>
              <c:layout>
                <c:manualLayout>
                  <c:x val="2.2756477474214507E-3"/>
                  <c:y val="-4.0521081653784102E-3"/>
                </c:manualLayout>
              </c:layout>
              <c:dLblPos val="outEnd"/>
              <c:showVal val="1"/>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Graphical!$D$9</c:f>
              <c:numCache>
                <c:formatCode>"$"#,##0</c:formatCode>
                <c:ptCount val="1"/>
                <c:pt idx="0">
                  <c:v>0</c:v>
                </c:pt>
              </c:numCache>
            </c:numRef>
          </c:val>
        </c:ser>
        <c:ser>
          <c:idx val="3"/>
          <c:order val="3"/>
          <c:tx>
            <c:v>HRSW</c:v>
          </c:tx>
          <c:spPr>
            <a:solidFill>
              <a:srgbClr val="CC0000"/>
            </a:solidFill>
            <a:ln w="25400">
              <a:noFill/>
            </a:ln>
            <a:effectLst>
              <a:outerShdw dist="35921" dir="2700000" algn="br">
                <a:srgbClr val="000000"/>
              </a:outerShdw>
            </a:effectLst>
          </c:spPr>
          <c:dLbls>
            <c:spPr>
              <a:no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Graphical!$D$10</c:f>
              <c:numCache>
                <c:formatCode>"$"#,##0</c:formatCode>
                <c:ptCount val="1"/>
                <c:pt idx="0">
                  <c:v>0</c:v>
                </c:pt>
              </c:numCache>
            </c:numRef>
          </c:val>
        </c:ser>
        <c:ser>
          <c:idx val="4"/>
          <c:order val="4"/>
          <c:tx>
            <c:v>P</c:v>
          </c:tx>
          <c:spPr>
            <a:solidFill>
              <a:srgbClr val="92D050"/>
            </a:solidFill>
            <a:ln w="25400">
              <a:noFill/>
            </a:ln>
            <a:effectLst>
              <a:outerShdw dist="35921" dir="2700000" algn="br">
                <a:srgbClr val="000000"/>
              </a:outerShdw>
            </a:effectLst>
          </c:spPr>
          <c:dLbls>
            <c:dLbl>
              <c:idx val="0"/>
              <c:layout>
                <c:manualLayout>
                  <c:x val="1.6383545277179566E-3"/>
                  <c:y val="-1.7278557731744814E-2"/>
                </c:manualLayout>
              </c:layout>
              <c:dLblPos val="outEnd"/>
              <c:showVal val="1"/>
            </c:dLbl>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Graphical!$D$11</c:f>
              <c:numCache>
                <c:formatCode>"$"#,##0</c:formatCode>
                <c:ptCount val="1"/>
                <c:pt idx="0">
                  <c:v>0</c:v>
                </c:pt>
              </c:numCache>
            </c:numRef>
          </c:val>
        </c:ser>
        <c:ser>
          <c:idx val="5"/>
          <c:order val="5"/>
          <c:tx>
            <c:v>L</c:v>
          </c:tx>
          <c:spPr>
            <a:solidFill>
              <a:srgbClr val="FF8080"/>
            </a:solidFill>
            <a:ln w="25400">
              <a:noFill/>
            </a:ln>
            <a:effectLst>
              <a:outerShdw dist="35921" dir="2700000" algn="br">
                <a:srgbClr val="000000"/>
              </a:outerShdw>
            </a:effectLst>
          </c:spPr>
          <c:dLbls>
            <c:spPr>
              <a:no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Graphical!$D$12</c:f>
              <c:numCache>
                <c:formatCode>"$"#,##0</c:formatCode>
                <c:ptCount val="1"/>
                <c:pt idx="0">
                  <c:v>0</c:v>
                </c:pt>
              </c:numCache>
            </c:numRef>
          </c:val>
        </c:ser>
        <c:ser>
          <c:idx val="6"/>
          <c:order val="6"/>
          <c:tx>
            <c:v>G</c:v>
          </c:tx>
          <c:spPr>
            <a:solidFill>
              <a:srgbClr val="0066CC"/>
            </a:solidFill>
            <a:ln w="25400">
              <a:noFill/>
            </a:ln>
            <a:effectLst>
              <a:outerShdw dist="35921" dir="2700000" algn="br">
                <a:srgbClr val="000000"/>
              </a:outerShdw>
            </a:effectLst>
          </c:spPr>
          <c:dLbls>
            <c:dLbl>
              <c:idx val="0"/>
              <c:layout>
                <c:manualLayout>
                  <c:x val="-2.0900777233354402E-3"/>
                  <c:y val="-4.6396494016230855E-3"/>
                </c:manualLayout>
              </c:layout>
              <c:dLblPos val="outEnd"/>
              <c:showVal val="1"/>
            </c:dLbl>
            <c:spPr>
              <a:no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Graphical!$D$13</c:f>
              <c:numCache>
                <c:formatCode>"$"#,##0</c:formatCode>
                <c:ptCount val="1"/>
                <c:pt idx="0">
                  <c:v>0</c:v>
                </c:pt>
              </c:numCache>
            </c:numRef>
          </c:val>
        </c:ser>
        <c:ser>
          <c:idx val="7"/>
          <c:order val="7"/>
          <c:tx>
            <c:v>SC</c:v>
          </c:tx>
          <c:spPr>
            <a:solidFill>
              <a:srgbClr val="FFFF00"/>
            </a:solidFill>
            <a:ln w="25400">
              <a:noFill/>
            </a:ln>
            <a:effectLst>
              <a:outerShdw dist="35921" dir="2700000" algn="br">
                <a:srgbClr val="000000"/>
              </a:outerShdw>
            </a:effectLst>
          </c:spPr>
          <c:dLbls>
            <c:dLbl>
              <c:idx val="0"/>
              <c:layout>
                <c:manualLayout>
                  <c:x val="1.4090611554911229E-3"/>
                  <c:y val="-1.9966915587277825E-2"/>
                </c:manualLayout>
              </c:layout>
              <c:dLblPos val="outEnd"/>
              <c:showVal val="1"/>
            </c:dLbl>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showVal val="1"/>
          </c:dLbls>
          <c:cat>
            <c:strRef>
              <c:f>Graphical!$C$7:$C$15</c:f>
              <c:strCache>
                <c:ptCount val="8"/>
                <c:pt idx="0">
                  <c:v>WW</c:v>
                </c:pt>
                <c:pt idx="1">
                  <c:v>SB</c:v>
                </c:pt>
                <c:pt idx="2">
                  <c:v>SWSW</c:v>
                </c:pt>
                <c:pt idx="3">
                  <c:v>HRSW</c:v>
                </c:pt>
                <c:pt idx="4">
                  <c:v>P</c:v>
                </c:pt>
                <c:pt idx="5">
                  <c:v>L</c:v>
                </c:pt>
                <c:pt idx="6">
                  <c:v>G</c:v>
                </c:pt>
                <c:pt idx="7">
                  <c:v>SC</c:v>
                </c:pt>
              </c:strCache>
            </c:strRef>
          </c:cat>
          <c:val>
            <c:numRef>
              <c:f>Graphical!$D$14</c:f>
              <c:numCache>
                <c:formatCode>"$"#,##0</c:formatCode>
                <c:ptCount val="1"/>
                <c:pt idx="0">
                  <c:v>0</c:v>
                </c:pt>
              </c:numCache>
            </c:numRef>
          </c:val>
        </c:ser>
        <c:dLbls>
          <c:showVal val="1"/>
        </c:dLbls>
        <c:gapWidth val="200"/>
        <c:overlap val="-100"/>
        <c:axId val="88952832"/>
        <c:axId val="88954368"/>
      </c:barChart>
      <c:catAx>
        <c:axId val="88952832"/>
        <c:scaling>
          <c:orientation val="minMax"/>
        </c:scaling>
        <c:delete val="1"/>
        <c:axPos val="b"/>
        <c:tickLblPos val="none"/>
        <c:crossAx val="88954368"/>
        <c:crosses val="autoZero"/>
        <c:auto val="1"/>
        <c:lblAlgn val="ctr"/>
        <c:lblOffset val="100"/>
      </c:catAx>
      <c:valAx>
        <c:axId val="88954368"/>
        <c:scaling>
          <c:orientation val="minMax"/>
        </c:scaling>
        <c:axPos val="l"/>
        <c:majorGridlines>
          <c:spPr>
            <a:ln w="3175">
              <a:solidFill>
                <a:srgbClr val="000000"/>
              </a:solidFill>
              <a:prstDash val="solid"/>
            </a:ln>
          </c:spPr>
        </c:majorGridlines>
        <c:title>
          <c:tx>
            <c:rich>
              <a:bodyPr/>
              <a:lstStyle/>
              <a:p>
                <a:pPr>
                  <a:defRPr sz="1025" b="0" i="0" u="none" strike="noStrike" baseline="0">
                    <a:solidFill>
                      <a:srgbClr val="000000"/>
                    </a:solidFill>
                    <a:latin typeface="Arial"/>
                    <a:ea typeface="Arial"/>
                    <a:cs typeface="Arial"/>
                  </a:defRPr>
                </a:pPr>
                <a:r>
                  <a:rPr lang="en-US"/>
                  <a:t>$/acre/year</a:t>
                </a:r>
              </a:p>
            </c:rich>
          </c:tx>
          <c:layout>
            <c:manualLayout>
              <c:xMode val="edge"/>
              <c:yMode val="edge"/>
              <c:x val="3.8740920096852302E-2"/>
              <c:y val="0.34556671241782888"/>
            </c:manualLayout>
          </c:layout>
          <c:spPr>
            <a:noFill/>
            <a:ln w="25400">
              <a:noFill/>
            </a:ln>
          </c:spPr>
        </c:title>
        <c:numFmt formatCode="&quot;$&quot;#,##0" sourceLinked="1"/>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88952832"/>
        <c:crosses val="autoZero"/>
        <c:crossBetween val="between"/>
      </c:valAx>
      <c:spPr>
        <a:solidFill>
          <a:srgbClr val="FFFFFF"/>
        </a:solidFill>
        <a:ln w="12700">
          <a:solidFill>
            <a:srgbClr val="808080"/>
          </a:solidFill>
          <a:prstDash val="solid"/>
        </a:ln>
      </c:spPr>
    </c:plotArea>
    <c:legend>
      <c:legendPos val="r"/>
      <c:layout>
        <c:manualLayout>
          <c:xMode val="edge"/>
          <c:yMode val="edge"/>
          <c:x val="6.5375302663438259E-2"/>
          <c:y val="0.91131755319575858"/>
          <c:w val="0.91767554479419444"/>
          <c:h val="7.3394816473628902E-2"/>
        </c:manualLayout>
      </c:layou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0" i="0" u="none" strike="noStrike" baseline="0">
                <a:solidFill>
                  <a:srgbClr val="000000"/>
                </a:solidFill>
                <a:latin typeface="Arial"/>
                <a:ea typeface="Arial"/>
                <a:cs typeface="Arial"/>
              </a:defRPr>
            </a:pPr>
            <a:r>
              <a:rPr lang="en-US" sz="1200" b="1"/>
              <a:t>Returns over Total Costs by Rotation</a:t>
            </a:r>
          </a:p>
        </c:rich>
      </c:tx>
      <c:layout>
        <c:manualLayout>
          <c:xMode val="edge"/>
          <c:yMode val="edge"/>
          <c:x val="0.31692307692308086"/>
          <c:y val="3.2967032967032975E-2"/>
        </c:manualLayout>
      </c:layout>
      <c:spPr>
        <a:noFill/>
        <a:ln w="25400">
          <a:noFill/>
        </a:ln>
      </c:spPr>
    </c:title>
    <c:plotArea>
      <c:layout>
        <c:manualLayout>
          <c:layoutTarget val="inner"/>
          <c:xMode val="edge"/>
          <c:yMode val="edge"/>
          <c:x val="0.14769230769230948"/>
          <c:y val="0.18406618097820246"/>
          <c:w val="0.5953846153846154"/>
          <c:h val="0.48351713212183978"/>
        </c:manualLayout>
      </c:layout>
      <c:barChart>
        <c:barDir val="col"/>
        <c:grouping val="clustered"/>
        <c:ser>
          <c:idx val="0"/>
          <c:order val="0"/>
          <c:tx>
            <c:v>WW, SWSW, P</c:v>
          </c:tx>
          <c:spPr>
            <a:solidFill>
              <a:srgbClr val="9999FF"/>
            </a:solidFill>
            <a:ln w="25400">
              <a:noFill/>
            </a:ln>
            <a:effectLst>
              <a:outerShdw dist="35921" dir="2700000" algn="br">
                <a:srgbClr val="000000"/>
              </a:outerShdw>
            </a:effectLst>
          </c:spPr>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Graphical!$D$29</c:f>
              <c:numCache>
                <c:formatCode>"$"#,##0</c:formatCode>
                <c:ptCount val="1"/>
                <c:pt idx="0">
                  <c:v>0</c:v>
                </c:pt>
              </c:numCache>
            </c:numRef>
          </c:val>
        </c:ser>
        <c:ser>
          <c:idx val="1"/>
          <c:order val="1"/>
          <c:tx>
            <c:v>WW, HRSW, P</c:v>
          </c:tx>
          <c:spPr>
            <a:solidFill>
              <a:srgbClr val="993366"/>
            </a:solidFill>
            <a:ln w="25400">
              <a:noFill/>
            </a:ln>
            <a:effectLst>
              <a:outerShdw dist="35921" dir="2700000" algn="br">
                <a:srgbClr val="000000"/>
              </a:outerShdw>
            </a:effectLst>
          </c:spPr>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Graphical!$D$30</c:f>
              <c:numCache>
                <c:formatCode>"$"#,##0</c:formatCode>
                <c:ptCount val="1"/>
                <c:pt idx="0">
                  <c:v>0</c:v>
                </c:pt>
              </c:numCache>
            </c:numRef>
          </c:val>
        </c:ser>
        <c:ser>
          <c:idx val="2"/>
          <c:order val="2"/>
          <c:tx>
            <c:v>WW, SB, P</c:v>
          </c:tx>
          <c:spPr>
            <a:solidFill>
              <a:srgbClr val="FFFFCC"/>
            </a:solidFill>
            <a:ln w="25400">
              <a:noFill/>
            </a:ln>
            <a:effectLst>
              <a:outerShdw dist="35921" dir="2700000" algn="br">
                <a:srgbClr val="000000"/>
              </a:outerShdw>
            </a:effectLst>
          </c:spPr>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Graphical!$D$31</c:f>
              <c:numCache>
                <c:formatCode>"$"#,##0</c:formatCode>
                <c:ptCount val="1"/>
                <c:pt idx="0">
                  <c:v>0</c:v>
                </c:pt>
              </c:numCache>
            </c:numRef>
          </c:val>
        </c:ser>
        <c:ser>
          <c:idx val="3"/>
          <c:order val="3"/>
          <c:tx>
            <c:v>WW, SWSW, L</c:v>
          </c:tx>
          <c:spPr>
            <a:solidFill>
              <a:srgbClr val="CCFFFF"/>
            </a:solidFill>
            <a:ln w="25400">
              <a:noFill/>
            </a:ln>
            <a:effectLst>
              <a:outerShdw dist="35921" dir="2700000" algn="br">
                <a:srgbClr val="000000"/>
              </a:outerShdw>
            </a:effectLst>
          </c:spPr>
          <c:dLbls>
            <c:dLbl>
              <c:idx val="0"/>
              <c:layout>
                <c:manualLayout>
                  <c:x val="1.6335958005249404E-3"/>
                  <c:y val="1.9449782700667651E-2"/>
                </c:manualLayout>
              </c:layout>
              <c:dLblPos val="outEnd"/>
              <c:showVal val="1"/>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Graphical!$D$32</c:f>
              <c:numCache>
                <c:formatCode>"$"#,##0</c:formatCode>
                <c:ptCount val="1"/>
                <c:pt idx="0">
                  <c:v>0</c:v>
                </c:pt>
              </c:numCache>
            </c:numRef>
          </c:val>
        </c:ser>
        <c:ser>
          <c:idx val="4"/>
          <c:order val="4"/>
          <c:tx>
            <c:v>WW, HRSW, L</c:v>
          </c:tx>
          <c:spPr>
            <a:solidFill>
              <a:srgbClr val="660066"/>
            </a:solidFill>
            <a:ln w="25400">
              <a:noFill/>
            </a:ln>
            <a:effectLst>
              <a:outerShdw dist="35921" dir="2700000" algn="br">
                <a:srgbClr val="000000"/>
              </a:outerShdw>
            </a:effectLst>
          </c:spPr>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Graphical!$D$33</c:f>
              <c:numCache>
                <c:formatCode>"$"#,##0</c:formatCode>
                <c:ptCount val="1"/>
                <c:pt idx="0">
                  <c:v>0</c:v>
                </c:pt>
              </c:numCache>
            </c:numRef>
          </c:val>
        </c:ser>
        <c:ser>
          <c:idx val="5"/>
          <c:order val="5"/>
          <c:tx>
            <c:v>WW, SB, L</c:v>
          </c:tx>
          <c:spPr>
            <a:solidFill>
              <a:srgbClr val="FF8080"/>
            </a:solidFill>
            <a:ln w="25400">
              <a:noFill/>
            </a:ln>
            <a:effectLst>
              <a:outerShdw dist="35921" dir="2700000" algn="br">
                <a:srgbClr val="000000"/>
              </a:outerShdw>
            </a:effectLst>
          </c:spPr>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Graphical!$D$34</c:f>
              <c:numCache>
                <c:formatCode>"$"#,##0</c:formatCode>
                <c:ptCount val="1"/>
                <c:pt idx="0">
                  <c:v>0</c:v>
                </c:pt>
              </c:numCache>
            </c:numRef>
          </c:val>
        </c:ser>
        <c:ser>
          <c:idx val="6"/>
          <c:order val="6"/>
          <c:tx>
            <c:v>WW, SWSW, G</c:v>
          </c:tx>
          <c:spPr>
            <a:solidFill>
              <a:srgbClr val="0066CC"/>
            </a:solidFill>
            <a:ln w="25400">
              <a:noFill/>
            </a:ln>
            <a:effectLst>
              <a:outerShdw dist="35921" dir="2700000" algn="br">
                <a:srgbClr val="000000"/>
              </a:outerShdw>
            </a:effectLst>
          </c:spPr>
          <c:dLbls>
            <c:dLbl>
              <c:idx val="0"/>
              <c:layout>
                <c:manualLayout>
                  <c:x val="2.6342014940440115E-3"/>
                  <c:y val="2.6529766013887093E-2"/>
                </c:manualLayout>
              </c:layout>
              <c:dLblPos val="outEnd"/>
              <c:showVal val="1"/>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Graphical!$D$35</c:f>
              <c:numCache>
                <c:formatCode>"$"#,##0</c:formatCode>
                <c:ptCount val="1"/>
                <c:pt idx="0">
                  <c:v>0</c:v>
                </c:pt>
              </c:numCache>
            </c:numRef>
          </c:val>
        </c:ser>
        <c:ser>
          <c:idx val="7"/>
          <c:order val="7"/>
          <c:tx>
            <c:v>WW, HRSW, G</c:v>
          </c:tx>
          <c:spPr>
            <a:solidFill>
              <a:srgbClr val="CCCCFF"/>
            </a:solidFill>
            <a:ln w="25400">
              <a:noFill/>
            </a:ln>
            <a:effectLst>
              <a:outerShdw dist="35921" dir="2700000" algn="br">
                <a:srgbClr val="000000"/>
              </a:outerShdw>
            </a:effectLst>
          </c:spPr>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Graphical!$D$36</c:f>
              <c:numCache>
                <c:formatCode>"$"#,##0</c:formatCode>
                <c:ptCount val="1"/>
                <c:pt idx="0">
                  <c:v>0</c:v>
                </c:pt>
              </c:numCache>
            </c:numRef>
          </c:val>
        </c:ser>
        <c:ser>
          <c:idx val="8"/>
          <c:order val="8"/>
          <c:tx>
            <c:v>WW, SB, G</c:v>
          </c:tx>
          <c:spPr>
            <a:solidFill>
              <a:srgbClr val="000080"/>
            </a:solidFill>
            <a:ln w="25400">
              <a:noFill/>
            </a:ln>
            <a:effectLst>
              <a:outerShdw dist="35921" dir="2700000" algn="br">
                <a:srgbClr val="000000"/>
              </a:outerShdw>
            </a:effectLst>
          </c:spPr>
          <c:dLbls>
            <c:dLbl>
              <c:idx val="0"/>
              <c:layout>
                <c:manualLayout>
                  <c:x val="6.378356551585033E-4"/>
                  <c:y val="1.9647002324110249E-2"/>
                </c:manualLayout>
              </c:layout>
              <c:dLblPos val="outEnd"/>
              <c:showVal val="1"/>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Graphical!$D$37</c:f>
              <c:numCache>
                <c:formatCode>"$"#,##0</c:formatCode>
                <c:ptCount val="1"/>
                <c:pt idx="0">
                  <c:v>0</c:v>
                </c:pt>
              </c:numCache>
            </c:numRef>
          </c:val>
        </c:ser>
        <c:ser>
          <c:idx val="9"/>
          <c:order val="9"/>
          <c:tx>
            <c:v>WW, SWSW, SC</c:v>
          </c:tx>
          <c:spPr>
            <a:solidFill>
              <a:srgbClr val="FF00FF"/>
            </a:solidFill>
            <a:ln w="25400">
              <a:noFill/>
            </a:ln>
            <a:effectLst>
              <a:outerShdw dist="35921" dir="2700000" algn="br">
                <a:srgbClr val="000000"/>
              </a:outerShdw>
            </a:effectLst>
          </c:spPr>
          <c:dLbls>
            <c:dLbl>
              <c:idx val="0"/>
              <c:layout>
                <c:manualLayout>
                  <c:x val="2.7986270946900507E-3"/>
                  <c:y val="-1.2101456491377244E-3"/>
                </c:manualLayout>
              </c:layout>
              <c:dLblPos val="outEnd"/>
              <c:showVal val="1"/>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Graphical!$D$38</c:f>
              <c:numCache>
                <c:formatCode>"$"#,##0</c:formatCode>
                <c:ptCount val="1"/>
                <c:pt idx="0">
                  <c:v>0</c:v>
                </c:pt>
              </c:numCache>
            </c:numRef>
          </c:val>
        </c:ser>
        <c:ser>
          <c:idx val="10"/>
          <c:order val="10"/>
          <c:tx>
            <c:v>WW, HRSW, SC</c:v>
          </c:tx>
          <c:spPr>
            <a:solidFill>
              <a:srgbClr val="FFFF00"/>
            </a:solidFill>
            <a:ln w="25400">
              <a:noFill/>
            </a:ln>
            <a:effectLst>
              <a:outerShdw dist="35921" dir="2700000" algn="br">
                <a:srgbClr val="000000"/>
              </a:outerShdw>
            </a:effectLst>
          </c:spPr>
          <c:dLbls>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Graphical!$D$39</c:f>
              <c:numCache>
                <c:formatCode>"$"#,##0</c:formatCode>
                <c:ptCount val="1"/>
                <c:pt idx="0">
                  <c:v>0</c:v>
                </c:pt>
              </c:numCache>
            </c:numRef>
          </c:val>
        </c:ser>
        <c:ser>
          <c:idx val="11"/>
          <c:order val="11"/>
          <c:tx>
            <c:v>WW, SB, SC</c:v>
          </c:tx>
          <c:spPr>
            <a:solidFill>
              <a:srgbClr val="00FFFF"/>
            </a:solidFill>
            <a:ln w="25400">
              <a:noFill/>
            </a:ln>
            <a:effectLst>
              <a:outerShdw dist="35921" dir="2700000" algn="br">
                <a:srgbClr val="000000"/>
              </a:outerShdw>
            </a:effectLst>
          </c:spPr>
          <c:dLbls>
            <c:dLbl>
              <c:idx val="0"/>
              <c:layout>
                <c:manualLayout>
                  <c:x val="4.0434484151020446E-3"/>
                  <c:y val="1.6632398553679355E-2"/>
                </c:manualLayout>
              </c:layout>
              <c:dLblPos val="outEnd"/>
              <c:showVal val="1"/>
            </c:dLbl>
            <c:spPr>
              <a:noFill/>
              <a:ln w="25400">
                <a:noFill/>
              </a:ln>
            </c:spPr>
            <c:txPr>
              <a:bodyPr/>
              <a:lstStyle/>
              <a:p>
                <a:pPr>
                  <a:defRPr sz="1050" b="0" i="0" u="none" strike="noStrike" baseline="0">
                    <a:solidFill>
                      <a:srgbClr val="000000"/>
                    </a:solidFill>
                    <a:latin typeface="Arial"/>
                    <a:ea typeface="Arial"/>
                    <a:cs typeface="Arial"/>
                  </a:defRPr>
                </a:pPr>
                <a:endParaRPr lang="en-US"/>
              </a:p>
            </c:txPr>
            <c:showVal val="1"/>
          </c:dLbls>
          <c:val>
            <c:numRef>
              <c:f>Graphical!$D$40</c:f>
              <c:numCache>
                <c:formatCode>"$"#,##0</c:formatCode>
                <c:ptCount val="1"/>
                <c:pt idx="0">
                  <c:v>0</c:v>
                </c:pt>
              </c:numCache>
            </c:numRef>
          </c:val>
        </c:ser>
        <c:dLbls>
          <c:showVal val="1"/>
        </c:dLbls>
        <c:gapWidth val="190"/>
        <c:overlap val="-100"/>
        <c:axId val="113309184"/>
        <c:axId val="113311104"/>
      </c:barChart>
      <c:catAx>
        <c:axId val="113309184"/>
        <c:scaling>
          <c:orientation val="minMax"/>
        </c:scaling>
        <c:delete val="1"/>
        <c:axPos val="b"/>
        <c:tickLblPos val="none"/>
        <c:crossAx val="113311104"/>
        <c:crosses val="autoZero"/>
        <c:auto val="1"/>
        <c:lblAlgn val="ctr"/>
        <c:lblOffset val="100"/>
      </c:catAx>
      <c:valAx>
        <c:axId val="113311104"/>
        <c:scaling>
          <c:orientation val="minMax"/>
        </c:scaling>
        <c:axPos val="l"/>
        <c:majorGridlines>
          <c:spPr>
            <a:ln w="3175">
              <a:solidFill>
                <a:srgbClr val="000000"/>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$/acre/year</a:t>
                </a:r>
              </a:p>
            </c:rich>
          </c:tx>
          <c:layout>
            <c:manualLayout>
              <c:xMode val="edge"/>
              <c:yMode val="edge"/>
              <c:x val="4.6153846153846163E-2"/>
              <c:y val="0.32417640102679762"/>
            </c:manualLayout>
          </c:layout>
          <c:spPr>
            <a:noFill/>
            <a:ln w="25400">
              <a:noFill/>
            </a:ln>
          </c:spPr>
        </c:title>
        <c:numFmt formatCode="&quot;$&quot;#,##0"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13309184"/>
        <c:crosses val="autoZero"/>
        <c:crossBetween val="between"/>
      </c:valAx>
      <c:spPr>
        <a:solidFill>
          <a:srgbClr val="FFFFFF"/>
        </a:solidFill>
        <a:ln w="12700">
          <a:solidFill>
            <a:srgbClr val="808080"/>
          </a:solidFill>
          <a:prstDash val="solid"/>
        </a:ln>
      </c:spPr>
    </c:plotArea>
    <c:legend>
      <c:legendPos val="r"/>
      <c:layout>
        <c:manualLayout>
          <c:xMode val="edge"/>
          <c:yMode val="edge"/>
          <c:x val="0.11538461538461539"/>
          <c:y val="0.75000086527645582"/>
          <c:w val="0.79999999999999993"/>
          <c:h val="0.23351677194196874"/>
        </c:manualLayout>
      </c:layou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47625</xdr:rowOff>
    </xdr:from>
    <xdr:to>
      <xdr:col>10</xdr:col>
      <xdr:colOff>285750</xdr:colOff>
      <xdr:row>7</xdr:row>
      <xdr:rowOff>152400</xdr:rowOff>
    </xdr:to>
    <xdr:pic>
      <xdr:nvPicPr>
        <xdr:cNvPr id="4" name="Picture 4" descr="01UICALS-metallic.jpg"/>
        <xdr:cNvPicPr>
          <a:picLocks noChangeAspect="1"/>
        </xdr:cNvPicPr>
      </xdr:nvPicPr>
      <xdr:blipFill>
        <a:blip xmlns:r="http://schemas.openxmlformats.org/officeDocument/2006/relationships" r:embed="rId1" cstate="print"/>
        <a:srcRect/>
        <a:stretch>
          <a:fillRect/>
        </a:stretch>
      </xdr:blipFill>
      <xdr:spPr bwMode="auto">
        <a:xfrm>
          <a:off x="352425" y="209550"/>
          <a:ext cx="5791200" cy="1333500"/>
        </a:xfrm>
        <a:prstGeom prst="rect">
          <a:avLst/>
        </a:prstGeom>
        <a:noFill/>
        <a:ln w="9525">
          <a:noFill/>
          <a:miter lim="800000"/>
          <a:headEnd/>
          <a:tailEnd/>
        </a:ln>
      </xdr:spPr>
    </xdr:pic>
    <xdr:clientData/>
  </xdr:twoCellAnchor>
  <xdr:twoCellAnchor editAs="oneCell">
    <xdr:from>
      <xdr:col>1</xdr:col>
      <xdr:colOff>533400</xdr:colOff>
      <xdr:row>8</xdr:row>
      <xdr:rowOff>21249</xdr:rowOff>
    </xdr:from>
    <xdr:to>
      <xdr:col>8</xdr:col>
      <xdr:colOff>314325</xdr:colOff>
      <xdr:row>21</xdr:row>
      <xdr:rowOff>289754</xdr:rowOff>
    </xdr:to>
    <xdr:pic>
      <xdr:nvPicPr>
        <xdr:cNvPr id="1025" name="Picture 1" descr="http://www.woollydesigns.com/1/hay/2007_hay/2007%20grass.jpg"/>
        <xdr:cNvPicPr>
          <a:picLocks noChangeAspect="1" noChangeArrowheads="1"/>
        </xdr:cNvPicPr>
      </xdr:nvPicPr>
      <xdr:blipFill>
        <a:blip xmlns:r="http://schemas.openxmlformats.org/officeDocument/2006/relationships" r:embed="rId2" cstate="print"/>
        <a:srcRect/>
        <a:stretch>
          <a:fillRect/>
        </a:stretch>
      </xdr:blipFill>
      <xdr:spPr bwMode="auto">
        <a:xfrm>
          <a:off x="1162050" y="1830999"/>
          <a:ext cx="3848100" cy="288788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28575</xdr:rowOff>
    </xdr:from>
    <xdr:to>
      <xdr:col>7</xdr:col>
      <xdr:colOff>409575</xdr:colOff>
      <xdr:row>21</xdr:row>
      <xdr:rowOff>28575</xdr:rowOff>
    </xdr:to>
    <xdr:graphicFrame macro="">
      <xdr:nvGraphicFramePr>
        <xdr:cNvPr id="313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114300</xdr:colOff>
      <xdr:row>24</xdr:row>
      <xdr:rowOff>47625</xdr:rowOff>
    </xdr:from>
    <xdr:to>
      <xdr:col>20</xdr:col>
      <xdr:colOff>85725</xdr:colOff>
      <xdr:row>45</xdr:row>
      <xdr:rowOff>114300</xdr:rowOff>
    </xdr:to>
    <xdr:graphicFrame macro="">
      <xdr:nvGraphicFramePr>
        <xdr:cNvPr id="31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200025</xdr:colOff>
      <xdr:row>0</xdr:row>
      <xdr:rowOff>76200</xdr:rowOff>
    </xdr:from>
    <xdr:ext cx="7934325" cy="22040850"/>
    <xdr:sp macro="" textlink="">
      <xdr:nvSpPr>
        <xdr:cNvPr id="2" name="TextBox 1"/>
        <xdr:cNvSpPr txBox="1"/>
      </xdr:nvSpPr>
      <xdr:spPr>
        <a:xfrm>
          <a:off x="809625" y="76200"/>
          <a:ext cx="7934325" cy="22040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1">
              <a:solidFill>
                <a:schemeClr val="tx1"/>
              </a:solidFill>
              <a:latin typeface="+mn-lt"/>
              <a:ea typeface="+mn-ea"/>
              <a:cs typeface="+mn-cs"/>
            </a:rPr>
            <a:t>Instructions and Assumptions for Using Enterprise Budgets and Cost Calculators</a:t>
          </a:r>
          <a:endParaRPr lang="en-US" sz="1400"/>
        </a:p>
        <a:p>
          <a:endParaRPr lang="en-US" sz="1200">
            <a:solidFill>
              <a:schemeClr val="tx1"/>
            </a:solidFill>
            <a:latin typeface="+mn-lt"/>
            <a:ea typeface="+mn-ea"/>
            <a:cs typeface="+mn-cs"/>
          </a:endParaRPr>
        </a:p>
        <a:p>
          <a:r>
            <a:rPr lang="en-US" sz="1200" b="1">
              <a:solidFill>
                <a:schemeClr val="tx1"/>
              </a:solidFill>
              <a:latin typeface="+mn-lt"/>
              <a:ea typeface="+mn-ea"/>
              <a:cs typeface="+mn-cs"/>
            </a:rPr>
            <a:t>Color Coding:</a:t>
          </a:r>
          <a:endParaRPr lang="en-US" sz="1200">
            <a:solidFill>
              <a:schemeClr val="tx1"/>
            </a:solidFill>
            <a:latin typeface="+mn-lt"/>
            <a:ea typeface="+mn-ea"/>
            <a:cs typeface="+mn-cs"/>
          </a:endParaRPr>
        </a:p>
        <a:p>
          <a:r>
            <a:rPr lang="en-US" sz="1200">
              <a:solidFill>
                <a:schemeClr val="tx1"/>
              </a:solidFill>
              <a:latin typeface="+mn-lt"/>
              <a:ea typeface="+mn-ea"/>
              <a:cs typeface="+mn-cs"/>
            </a:rPr>
            <a:t>A color coding system is used to indicate the source of the data for each budget and to show which data can be adjusted in the spreadsheet version of this report. Data in orange type can be changed without affecting the underlying equations in this cost calculator. Data with purple type are from the Summary sheet (Table 1). In the Summary sheet, crop price</a:t>
          </a:r>
          <a:r>
            <a:rPr lang="en-US" sz="1200" baseline="0">
              <a:solidFill>
                <a:schemeClr val="tx1"/>
              </a:solidFill>
              <a:latin typeface="+mn-lt"/>
              <a:ea typeface="+mn-ea"/>
              <a:cs typeface="+mn-cs"/>
            </a:rPr>
            <a:t> and</a:t>
          </a:r>
          <a:r>
            <a:rPr lang="en-US" sz="1200">
              <a:solidFill>
                <a:schemeClr val="tx1"/>
              </a:solidFill>
              <a:latin typeface="+mn-lt"/>
              <a:ea typeface="+mn-ea"/>
              <a:cs typeface="+mn-cs"/>
            </a:rPr>
            <a:t> yield have orange type. Adjusting any of those numbers will automatically update all calculations throughout the spreadsheet so you can quickly compare price and yield changes on net returns. Input prices can be easily updated by making changes in the green Input Prices sheet (Table 2). All calculations will again be updated throughout the spreadsheet. You will notice that data from the Input Prices tab appears in green ink on the Budget sheets. Machinery cost data appears in blue type. Please see below for more information on machinery cost calculations.</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Input Prices:</a:t>
          </a:r>
          <a:endParaRPr lang="en-US" sz="1200">
            <a:solidFill>
              <a:schemeClr val="tx1"/>
            </a:solidFill>
            <a:latin typeface="+mn-lt"/>
            <a:ea typeface="+mn-ea"/>
            <a:cs typeface="+mn-cs"/>
          </a:endParaRPr>
        </a:p>
        <a:p>
          <a:r>
            <a:rPr lang="en-US" sz="1200">
              <a:solidFill>
                <a:schemeClr val="tx1"/>
              </a:solidFill>
              <a:latin typeface="+mn-lt"/>
              <a:ea typeface="+mn-ea"/>
              <a:cs typeface="+mn-cs"/>
            </a:rPr>
            <a:t>By entering input prices on the Input Prices sheet, all of the cost calculations will be automatically updated in the spreadsheet version of this report. Input cost changes can also be made on individual crop price sheets, over-riding the input cost formula on that particular crop budget. Input costs are based on a survey of input suppliers for each region, as reported in the Idaho Crop Input Price Summary for 2009, available online at </a:t>
          </a:r>
          <a:endParaRPr lang="en-US" sz="1200"/>
        </a:p>
        <a:p>
          <a:r>
            <a:rPr lang="en-US" sz="1200" u="sng">
              <a:solidFill>
                <a:schemeClr val="tx1"/>
              </a:solidFill>
              <a:latin typeface="+mn-lt"/>
              <a:ea typeface="+mn-ea"/>
              <a:cs typeface="+mn-cs"/>
            </a:rPr>
            <a:t>http://www.cals.uidaho.edu/aers/PDF/AEES/2009/AEES09-04.pdf</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Crop Prices:</a:t>
          </a:r>
          <a:endParaRPr lang="en-US" sz="1200">
            <a:solidFill>
              <a:schemeClr val="tx1"/>
            </a:solidFill>
            <a:latin typeface="+mn-lt"/>
            <a:ea typeface="+mn-ea"/>
            <a:cs typeface="+mn-cs"/>
          </a:endParaRPr>
        </a:p>
        <a:p>
          <a:r>
            <a:rPr lang="en-US" sz="1200">
              <a:solidFill>
                <a:schemeClr val="tx1"/>
              </a:solidFill>
              <a:latin typeface="+mn-lt"/>
              <a:ea typeface="+mn-ea"/>
              <a:cs typeface="+mn-cs"/>
            </a:rPr>
            <a:t>Crop prices can be adjusted on the Summary tab and the effects of this change will be reflected throughout all the budgets. (Yields can be adjusted similarly.) Crop prices are typically based on five-year average prices received by Idaho growers, with adjustments by region and for some contract crops. See Idaho 2008-09 Long Range Planning Prices for Idaho Crops, available online at http://www.cals.uidaho.edu/aers/</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Machinery Costs:</a:t>
          </a:r>
          <a:endParaRPr lang="en-US" sz="1200">
            <a:solidFill>
              <a:schemeClr val="tx1"/>
            </a:solidFill>
            <a:latin typeface="+mn-lt"/>
            <a:ea typeface="+mn-ea"/>
            <a:cs typeface="+mn-cs"/>
          </a:endParaRPr>
        </a:p>
        <a:p>
          <a:r>
            <a:rPr lang="en-US" sz="1200">
              <a:solidFill>
                <a:schemeClr val="tx1"/>
              </a:solidFill>
              <a:latin typeface="+mn-lt"/>
              <a:ea typeface="+mn-ea"/>
              <a:cs typeface="+mn-cs"/>
            </a:rPr>
            <a:t>The machinery complement and associated hourly machinery cost data are in the last two tabs</a:t>
          </a:r>
          <a:r>
            <a:rPr lang="en-US" sz="1200" baseline="0">
              <a:solidFill>
                <a:schemeClr val="tx1"/>
              </a:solidFill>
              <a:latin typeface="+mn-lt"/>
              <a:ea typeface="+mn-ea"/>
              <a:cs typeface="+mn-cs"/>
            </a:rPr>
            <a:t> in the spread</a:t>
          </a:r>
          <a:r>
            <a:rPr lang="en-US" sz="1200">
              <a:solidFill>
                <a:schemeClr val="tx1"/>
              </a:solidFill>
              <a:latin typeface="+mn-lt"/>
              <a:ea typeface="+mn-ea"/>
              <a:cs typeface="+mn-cs"/>
            </a:rPr>
            <a:t>sheet version. The per acre machinery cost data are used to create the individualized machinery cost data for each budget. In the crop budget sheets, entries in blue type are calculated by the machinery cost program and come from the associated Machinery Cost table for that crop. Machinery fixed costs include depreciation, interest,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used in these budgets.</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Land Costs:</a:t>
          </a:r>
          <a:endParaRPr lang="en-US" sz="1200">
            <a:solidFill>
              <a:schemeClr val="tx1"/>
            </a:solidFill>
            <a:latin typeface="+mn-lt"/>
            <a:ea typeface="+mn-ea"/>
            <a:cs typeface="+mn-cs"/>
          </a:endParaRPr>
        </a:p>
        <a:p>
          <a:r>
            <a:rPr lang="en-US" sz="1200">
              <a:solidFill>
                <a:schemeClr val="tx1"/>
              </a:solidFill>
              <a:latin typeface="+mn-lt"/>
              <a:ea typeface="+mn-ea"/>
              <a:cs typeface="+mn-cs"/>
            </a:rPr>
            <a:t>Land costs, included either as real or as opportunity costs, are based on typical arrangements for this area.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a:t>
          </a:r>
        </a:p>
        <a:p>
          <a:r>
            <a:rPr lang="en-US" sz="1200">
              <a:solidFill>
                <a:schemeClr val="tx1"/>
              </a:solidFill>
              <a:latin typeface="+mn-lt"/>
              <a:ea typeface="+mn-ea"/>
              <a:cs typeface="+mn-cs"/>
            </a:rPr>
            <a:t>A typical lease agreement in the areas surveyed is 25% of crop revenue to the land owner but this crop-share percentage can be adjusted in the crop worksheets as there is</a:t>
          </a:r>
          <a:r>
            <a:rPr lang="en-US" sz="1200" baseline="0">
              <a:solidFill>
                <a:schemeClr val="tx1"/>
              </a:solidFill>
              <a:latin typeface="+mn-lt"/>
              <a:ea typeface="+mn-ea"/>
              <a:cs typeface="+mn-cs"/>
            </a:rPr>
            <a:t> considerable variation</a:t>
          </a:r>
          <a:r>
            <a:rPr lang="en-US" sz="1200">
              <a:solidFill>
                <a:schemeClr val="tx1"/>
              </a:solidFill>
              <a:latin typeface="+mn-lt"/>
              <a:ea typeface="+mn-ea"/>
              <a:cs typeface="+mn-cs"/>
            </a:rPr>
            <a:t>. If the percentage is adjusted on the Summary tab, it is changed for all crops. </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General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200" b="1">
              <a:solidFill>
                <a:schemeClr val="tx1"/>
              </a:solidFill>
              <a:latin typeface="+mn-lt"/>
              <a:ea typeface="+mn-ea"/>
              <a:cs typeface="+mn-cs"/>
            </a:rPr>
            <a:t> </a:t>
          </a:r>
          <a:endParaRPr lang="en-US" sz="1200">
            <a:solidFill>
              <a:schemeClr val="tx1"/>
            </a:solidFill>
            <a:latin typeface="+mn-lt"/>
            <a:ea typeface="+mn-ea"/>
            <a:cs typeface="+mn-cs"/>
          </a:endParaRPr>
        </a:p>
        <a:p>
          <a:pPr lvl="1"/>
          <a:r>
            <a:rPr lang="en-US" sz="1200" b="1">
              <a:solidFill>
                <a:schemeClr val="tx1"/>
              </a:solidFill>
              <a:latin typeface="+mn-lt"/>
              <a:ea typeface="+mn-ea"/>
              <a:cs typeface="+mn-cs"/>
            </a:rPr>
            <a:t>·  </a:t>
          </a:r>
          <a:r>
            <a:rPr lang="en-US" sz="1200">
              <a:solidFill>
                <a:schemeClr val="tx1"/>
              </a:solidFill>
              <a:latin typeface="+mn-lt"/>
              <a:ea typeface="+mn-ea"/>
              <a:cs typeface="+mn-cs"/>
            </a:rPr>
            <a:t>Capital, labor, and natural resources</a:t>
          </a:r>
          <a:endParaRPr lang="en-US" sz="1200"/>
        </a:p>
        <a:p>
          <a:pPr lvl="1"/>
          <a:r>
            <a:rPr lang="en-US" sz="1200" b="1">
              <a:solidFill>
                <a:schemeClr val="tx1"/>
              </a:solidFill>
              <a:latin typeface="+mn-lt"/>
              <a:ea typeface="+mn-ea"/>
              <a:cs typeface="+mn-cs"/>
            </a:rPr>
            <a:t>·  </a:t>
          </a:r>
          <a:r>
            <a:rPr lang="en-US" sz="1200">
              <a:solidFill>
                <a:schemeClr val="tx1"/>
              </a:solidFill>
              <a:latin typeface="+mn-lt"/>
              <a:ea typeface="+mn-ea"/>
              <a:cs typeface="+mn-cs"/>
            </a:rPr>
            <a:t>Type and size of machinery complement</a:t>
          </a:r>
          <a:endParaRPr lang="en-US" sz="1200"/>
        </a:p>
        <a:p>
          <a:pPr lvl="1"/>
          <a:r>
            <a:rPr lang="en-US" sz="1200" b="1">
              <a:solidFill>
                <a:schemeClr val="tx1"/>
              </a:solidFill>
              <a:latin typeface="+mn-lt"/>
              <a:ea typeface="+mn-ea"/>
              <a:cs typeface="+mn-cs"/>
            </a:rPr>
            <a:t>·  </a:t>
          </a:r>
          <a:r>
            <a:rPr lang="en-US" sz="1200">
              <a:solidFill>
                <a:schemeClr val="tx1"/>
              </a:solidFill>
              <a:latin typeface="+mn-lt"/>
              <a:ea typeface="+mn-ea"/>
              <a:cs typeface="+mn-cs"/>
            </a:rPr>
            <a:t>Cultural practices</a:t>
          </a:r>
          <a:endParaRPr lang="en-US" sz="1200"/>
        </a:p>
        <a:p>
          <a:pPr lvl="1"/>
          <a:r>
            <a:rPr lang="en-US" sz="1200" b="1">
              <a:solidFill>
                <a:schemeClr val="tx1"/>
              </a:solidFill>
              <a:latin typeface="+mn-lt"/>
              <a:ea typeface="+mn-ea"/>
              <a:cs typeface="+mn-cs"/>
            </a:rPr>
            <a:t>·  </a:t>
          </a:r>
          <a:r>
            <a:rPr lang="en-US" sz="1200">
              <a:solidFill>
                <a:schemeClr val="tx1"/>
              </a:solidFill>
              <a:latin typeface="+mn-lt"/>
              <a:ea typeface="+mn-ea"/>
              <a:cs typeface="+mn-cs"/>
            </a:rPr>
            <a:t>Size of farm enterprise</a:t>
          </a:r>
          <a:endParaRPr lang="en-US" sz="1200"/>
        </a:p>
        <a:p>
          <a:pPr lvl="1"/>
          <a:r>
            <a:rPr lang="en-US" sz="1200" b="1">
              <a:solidFill>
                <a:schemeClr val="tx1"/>
              </a:solidFill>
              <a:latin typeface="+mn-lt"/>
              <a:ea typeface="+mn-ea"/>
              <a:cs typeface="+mn-cs"/>
            </a:rPr>
            <a:t>·  </a:t>
          </a:r>
          <a:r>
            <a:rPr lang="en-US" sz="1200">
              <a:solidFill>
                <a:schemeClr val="tx1"/>
              </a:solidFill>
              <a:latin typeface="+mn-lt"/>
              <a:ea typeface="+mn-ea"/>
              <a:cs typeface="+mn-cs"/>
            </a:rPr>
            <a:t>Crop yields</a:t>
          </a:r>
          <a:endParaRPr lang="en-US" sz="1200"/>
        </a:p>
        <a:p>
          <a:pPr lvl="1"/>
          <a:r>
            <a:rPr lang="en-US" sz="1200" b="1">
              <a:solidFill>
                <a:schemeClr val="tx1"/>
              </a:solidFill>
              <a:latin typeface="+mn-lt"/>
              <a:ea typeface="+mn-ea"/>
              <a:cs typeface="+mn-cs"/>
            </a:rPr>
            <a:t>·  </a:t>
          </a:r>
          <a:r>
            <a:rPr lang="en-US" sz="1200">
              <a:solidFill>
                <a:schemeClr val="tx1"/>
              </a:solidFill>
              <a:latin typeface="+mn-lt"/>
              <a:ea typeface="+mn-ea"/>
              <a:cs typeface="+mn-cs"/>
            </a:rPr>
            <a:t>Input prices</a:t>
          </a:r>
          <a:endParaRPr lang="en-US" sz="1200"/>
        </a:p>
        <a:p>
          <a:pPr lvl="1"/>
          <a:r>
            <a:rPr lang="en-US" sz="1200" b="1">
              <a:solidFill>
                <a:schemeClr val="tx1"/>
              </a:solidFill>
              <a:latin typeface="+mn-lt"/>
              <a:ea typeface="+mn-ea"/>
              <a:cs typeface="+mn-cs"/>
            </a:rPr>
            <a:t>·  </a:t>
          </a:r>
          <a:r>
            <a:rPr lang="en-US" sz="1200">
              <a:solidFill>
                <a:schemeClr val="tx1"/>
              </a:solidFill>
              <a:latin typeface="+mn-lt"/>
              <a:ea typeface="+mn-ea"/>
              <a:cs typeface="+mn-cs"/>
            </a:rPr>
            <a:t>Commodity prices</a:t>
          </a:r>
          <a:endParaRPr lang="en-US" sz="1200"/>
        </a:p>
        <a:p>
          <a:pPr lvl="1"/>
          <a:r>
            <a:rPr lang="en-US" sz="1200" b="1">
              <a:solidFill>
                <a:schemeClr val="tx1"/>
              </a:solidFill>
              <a:latin typeface="+mn-lt"/>
              <a:ea typeface="+mn-ea"/>
              <a:cs typeface="+mn-cs"/>
            </a:rPr>
            <a:t>·  </a:t>
          </a:r>
          <a:r>
            <a:rPr lang="en-US" sz="1200">
              <a:solidFill>
                <a:schemeClr val="tx1"/>
              </a:solidFill>
              <a:latin typeface="+mn-lt"/>
              <a:ea typeface="+mn-ea"/>
              <a:cs typeface="+mn-cs"/>
            </a:rPr>
            <a:t>Management skill</a:t>
          </a:r>
          <a:endParaRPr lang="en-US" sz="1200"/>
        </a:p>
        <a:p>
          <a:r>
            <a:rPr lang="en-US" sz="1200">
              <a:solidFill>
                <a:schemeClr val="tx1"/>
              </a:solidFill>
              <a:latin typeface="+mn-lt"/>
              <a:ea typeface="+mn-ea"/>
              <a:cs typeface="+mn-cs"/>
            </a:rPr>
            <a:t> </a:t>
          </a:r>
          <a:endParaRPr lang="en-US" sz="1200"/>
        </a:p>
        <a:p>
          <a:r>
            <a:rPr lang="en-US" sz="1200" b="1">
              <a:solidFill>
                <a:schemeClr val="tx1"/>
              </a:solidFill>
              <a:latin typeface="+mn-lt"/>
              <a:ea typeface="+mn-ea"/>
              <a:cs typeface="+mn-cs"/>
            </a:rPr>
            <a:t>Background and Specific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Economic costs are used in the University of Idaho costs and returns estimates. All resources are valued based on market price or opportunity cost. Input prices are based on the U of I’s annual survey of agricultural supply companies. Except for contract crops, the selling price is a 10-year average. The costs and returns estimates shown here are typical for northern</a:t>
          </a:r>
          <a:r>
            <a:rPr lang="en-US" sz="1200" baseline="0">
              <a:solidFill>
                <a:schemeClr val="tx1"/>
              </a:solidFill>
              <a:latin typeface="+mn-lt"/>
              <a:ea typeface="+mn-ea"/>
              <a:cs typeface="+mn-cs"/>
            </a:rPr>
            <a:t> </a:t>
          </a:r>
          <a:r>
            <a:rPr lang="en-US" sz="1200">
              <a:solidFill>
                <a:schemeClr val="tx1"/>
              </a:solidFill>
              <a:latin typeface="+mn-lt"/>
              <a:ea typeface="+mn-ea"/>
              <a:cs typeface="+mn-cs"/>
            </a:rPr>
            <a:t>Idaho.</a:t>
          </a:r>
          <a:endParaRPr lang="en-US" sz="1200"/>
        </a:p>
        <a:p>
          <a:endParaRPr lang="en-US" sz="1200">
            <a:solidFill>
              <a:schemeClr val="tx1"/>
            </a:solidFill>
            <a:latin typeface="+mn-lt"/>
            <a:ea typeface="+mn-ea"/>
            <a:cs typeface="+mn-cs"/>
          </a:endParaRPr>
        </a:p>
        <a:p>
          <a:r>
            <a:rPr lang="en-US" sz="1200">
              <a:solidFill>
                <a:schemeClr val="tx1"/>
              </a:solidFill>
              <a:latin typeface="+mn-lt"/>
              <a:ea typeface="+mn-ea"/>
              <a:cs typeface="+mn-cs"/>
            </a:rPr>
            <a:t>Production practices most closely represent those in Kootenai and Benewah counties. Production practices may be similar among individual farms, but each has a unique set of resources with varying levels of productivity and production problems, and therefore, slightly different costs. Farm size, crop rotation, age and type of equipment, soils, and quality of management are crucial factors that influence production costs.</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The Model Farm</a:t>
          </a:r>
          <a:endParaRPr lang="en-US" sz="1200">
            <a:solidFill>
              <a:schemeClr val="tx1"/>
            </a:solidFill>
            <a:latin typeface="+mn-lt"/>
            <a:ea typeface="+mn-ea"/>
            <a:cs typeface="+mn-cs"/>
          </a:endParaRPr>
        </a:p>
        <a:p>
          <a:r>
            <a:rPr lang="en-US" sz="1200">
              <a:solidFill>
                <a:schemeClr val="tx1"/>
              </a:solidFill>
              <a:latin typeface="+mn-lt"/>
              <a:ea typeface="+mn-ea"/>
              <a:cs typeface="+mn-cs"/>
            </a:rPr>
            <a:t>This costs and returns estimate models a 2000-acre farm with 1275 total acres in bluegrass</a:t>
          </a:r>
          <a:r>
            <a:rPr lang="en-US" sz="1200" baseline="0">
              <a:solidFill>
                <a:schemeClr val="tx1"/>
              </a:solidFill>
              <a:latin typeface="+mn-lt"/>
              <a:ea typeface="+mn-ea"/>
              <a:cs typeface="+mn-cs"/>
            </a:rPr>
            <a:t>. Of these 1275 total acres, about 180 acres are devoted to bluegrass seed establishment</a:t>
          </a:r>
          <a:r>
            <a:rPr lang="en-US" sz="1200">
              <a:solidFill>
                <a:schemeClr val="tx1"/>
              </a:solidFill>
              <a:latin typeface="+mn-lt"/>
              <a:ea typeface="+mn-ea"/>
              <a:cs typeface="+mn-cs"/>
            </a:rPr>
            <a:t> </a:t>
          </a:r>
          <a:r>
            <a:rPr lang="en-US" sz="1200" baseline="0">
              <a:solidFill>
                <a:schemeClr val="tx1"/>
              </a:solidFill>
              <a:latin typeface="+mn-lt"/>
              <a:ea typeface="+mn-ea"/>
              <a:cs typeface="+mn-cs"/>
            </a:rPr>
            <a:t>each year with the remaining  1095 acres in bluegrass  production</a:t>
          </a:r>
          <a:r>
            <a:rPr lang="en-US" sz="1200">
              <a:solidFill>
                <a:schemeClr val="tx1"/>
              </a:solidFill>
              <a:latin typeface="+mn-lt"/>
              <a:ea typeface="+mn-ea"/>
              <a:cs typeface="+mn-cs"/>
            </a:rPr>
            <a:t>. Bluegrass is typically kept in production for six years, although this varies by residue treatment and other management issues. You</a:t>
          </a:r>
          <a:r>
            <a:rPr lang="en-US" sz="1200" baseline="0">
              <a:solidFill>
                <a:schemeClr val="tx1"/>
              </a:solidFill>
              <a:latin typeface="+mn-lt"/>
              <a:ea typeface="+mn-ea"/>
              <a:cs typeface="+mn-cs"/>
            </a:rPr>
            <a:t> may specify the </a:t>
          </a:r>
          <a:r>
            <a:rPr lang="en-US" sz="1200">
              <a:solidFill>
                <a:schemeClr val="tx1"/>
              </a:solidFill>
              <a:latin typeface="+mn-lt"/>
              <a:ea typeface="+mn-ea"/>
              <a:cs typeface="+mn-cs"/>
            </a:rPr>
            <a:t>length</a:t>
          </a:r>
          <a:r>
            <a:rPr lang="en-US" sz="1200" baseline="0">
              <a:solidFill>
                <a:schemeClr val="tx1"/>
              </a:solidFill>
              <a:latin typeface="+mn-lt"/>
              <a:ea typeface="+mn-ea"/>
              <a:cs typeface="+mn-cs"/>
            </a:rPr>
            <a:t> of stand in the Summary and this information will be updated throughout the spreadsheet.</a:t>
          </a:r>
          <a:r>
            <a:rPr lang="en-US" sz="1200">
              <a:solidFill>
                <a:schemeClr val="tx1"/>
              </a:solidFill>
              <a:latin typeface="+mn-lt"/>
              <a:ea typeface="+mn-ea"/>
              <a:cs typeface="+mn-cs"/>
            </a:rPr>
            <a:t> Following bluegrass, two</a:t>
          </a:r>
          <a:r>
            <a:rPr lang="en-US" sz="1200" baseline="0">
              <a:solidFill>
                <a:schemeClr val="tx1"/>
              </a:solidFill>
              <a:latin typeface="+mn-lt"/>
              <a:ea typeface="+mn-ea"/>
              <a:cs typeface="+mn-cs"/>
            </a:rPr>
            <a:t> grain crops and two legume crops are typically grown.</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Resources: Machinery, Land, Labor, and Capital</a:t>
          </a:r>
          <a:endParaRPr lang="en-US" sz="1200">
            <a:solidFill>
              <a:schemeClr val="tx1"/>
            </a:solidFill>
            <a:latin typeface="+mn-lt"/>
            <a:ea typeface="+mn-ea"/>
            <a:cs typeface="+mn-cs"/>
          </a:endParaRPr>
        </a:p>
        <a:p>
          <a:r>
            <a:rPr lang="en-US" sz="1200">
              <a:solidFill>
                <a:schemeClr val="tx1"/>
              </a:solidFill>
              <a:latin typeface="+mn-lt"/>
              <a:ea typeface="+mn-ea"/>
              <a:cs typeface="+mn-cs"/>
            </a:rPr>
            <a:t>Tractors, trucks, and other equipment used for bluegrass</a:t>
          </a:r>
          <a:r>
            <a:rPr lang="en-US" sz="1200" baseline="0">
              <a:solidFill>
                <a:schemeClr val="tx1"/>
              </a:solidFill>
              <a:latin typeface="+mn-lt"/>
              <a:ea typeface="+mn-ea"/>
              <a:cs typeface="+mn-cs"/>
            </a:rPr>
            <a:t> production are listed in the last table of this report (Table 27)</a:t>
          </a:r>
          <a:r>
            <a:rPr lang="en-US" sz="1200">
              <a:solidFill>
                <a:schemeClr val="tx1"/>
              </a:solidFill>
              <a:latin typeface="+mn-lt"/>
              <a:ea typeface="+mn-ea"/>
              <a:cs typeface="+mn-cs"/>
            </a:rPr>
            <a:t>. Assumptions with respect to replacement and salvage values as well as years of life are based on recommendations from a panel of farmers, Extension and industry personnel as well as typical advertised values for used equipment. This information was used to construct per acre machinery costs and determine fuel usage based on output from the University of Idaho’s machinery cost program as reported in the marchinery costs tables. Table 22 contains per acre costs for each operation, which are then used to construct the specific machinery</a:t>
          </a:r>
          <a:r>
            <a:rPr lang="en-US" sz="1200" baseline="0">
              <a:solidFill>
                <a:schemeClr val="tx1"/>
              </a:solidFill>
              <a:latin typeface="+mn-lt"/>
              <a:ea typeface="+mn-ea"/>
              <a:cs typeface="+mn-cs"/>
            </a:rPr>
            <a:t> cost t</a:t>
          </a:r>
          <a:r>
            <a:rPr lang="en-US" sz="1200">
              <a:solidFill>
                <a:schemeClr val="tx1"/>
              </a:solidFill>
              <a:latin typeface="+mn-lt"/>
              <a:ea typeface="+mn-ea"/>
              <a:cs typeface="+mn-cs"/>
            </a:rPr>
            <a:t>ables for bluegrass establishment</a:t>
          </a:r>
          <a:r>
            <a:rPr lang="en-US" sz="1200" baseline="0">
              <a:solidFill>
                <a:schemeClr val="tx1"/>
              </a:solidFill>
              <a:latin typeface="+mn-lt"/>
              <a:ea typeface="+mn-ea"/>
              <a:cs typeface="+mn-cs"/>
            </a:rPr>
            <a:t> (Table 23) </a:t>
          </a:r>
          <a:r>
            <a:rPr lang="en-US" sz="1200">
              <a:solidFill>
                <a:schemeClr val="tx1"/>
              </a:solidFill>
              <a:latin typeface="+mn-lt"/>
              <a:ea typeface="+mn-ea"/>
              <a:cs typeface="+mn-cs"/>
            </a:rPr>
            <a:t>and bluegrass production with various residue treatments (Tables 24-26). These tables provide total per acre machinery ownership and operating costs. In the spreadsheet version of this bulletin, per acre machinery costs can be changed in the first machinery cost table and the rest of the machinery cost</a:t>
          </a:r>
          <a:r>
            <a:rPr lang="en-US" sz="1200" baseline="0">
              <a:solidFill>
                <a:schemeClr val="tx1"/>
              </a:solidFill>
              <a:latin typeface="+mn-lt"/>
              <a:ea typeface="+mn-ea"/>
              <a:cs typeface="+mn-cs"/>
            </a:rPr>
            <a:t> tables will be </a:t>
          </a:r>
          <a:r>
            <a:rPr lang="en-US" sz="1200">
              <a:solidFill>
                <a:schemeClr val="tx1"/>
              </a:solidFill>
              <a:latin typeface="+mn-lt"/>
              <a:ea typeface="+mn-ea"/>
              <a:cs typeface="+mn-cs"/>
            </a:rPr>
            <a:t>updated as well. </a:t>
          </a:r>
          <a:endParaRPr lang="en-US" sz="1200"/>
        </a:p>
        <a:p>
          <a:endParaRPr lang="en-US" sz="1200">
            <a:solidFill>
              <a:schemeClr val="tx1"/>
            </a:solidFill>
            <a:latin typeface="+mn-lt"/>
            <a:ea typeface="+mn-ea"/>
            <a:cs typeface="+mn-cs"/>
          </a:endParaRPr>
        </a:p>
        <a:p>
          <a:r>
            <a:rPr lang="en-US" sz="1200">
              <a:solidFill>
                <a:schemeClr val="tx1"/>
              </a:solidFill>
              <a:latin typeface="+mn-lt"/>
              <a:ea typeface="+mn-ea"/>
              <a:cs typeface="+mn-cs"/>
            </a:rPr>
            <a:t>Labor to operate machinery is valued at $15.60 per hour. Labor rates include a base wage plus a percentage for Social Security, Medicare, unemployment insurance, and other labor overhead expenses. Labor overhead amounts to 15 percent for non-machine labor, 25 percent for irrigation labor, and 30 percent for machinery labor.</a:t>
          </a:r>
          <a:endParaRPr lang="en-US" sz="1200"/>
        </a:p>
        <a:p>
          <a:endParaRPr lang="en-US" sz="1200">
            <a:solidFill>
              <a:schemeClr val="tx1"/>
            </a:solidFill>
            <a:latin typeface="+mn-lt"/>
            <a:ea typeface="+mn-ea"/>
            <a:cs typeface="+mn-cs"/>
          </a:endParaRPr>
        </a:p>
        <a:p>
          <a:r>
            <a:rPr lang="en-US" sz="1200">
              <a:solidFill>
                <a:schemeClr val="tx1"/>
              </a:solidFill>
              <a:latin typeface="+mn-lt"/>
              <a:ea typeface="+mn-ea"/>
              <a:cs typeface="+mn-cs"/>
            </a:rPr>
            <a:t>Interest on operating capital is charged on total operating costs for six months and calculated at a nominal rate of 6.75 percent. The operating interest rate can be changed on the Input Prices sheet in the spreadsheet version of this bulletin. A general overhead charge of 2.5 percent of operating expenses is included to cover unallocated costs such as office expenses, phone service, legal and accounting fees, and utilities. In addition, a management fee based on 5% of gross revenue is charged. Both the overhead and management fee rates can be changed in the Input</a:t>
          </a:r>
          <a:r>
            <a:rPr lang="en-US" sz="1200" baseline="0">
              <a:solidFill>
                <a:schemeClr val="tx1"/>
              </a:solidFill>
              <a:latin typeface="+mn-lt"/>
              <a:ea typeface="+mn-ea"/>
              <a:cs typeface="+mn-cs"/>
            </a:rPr>
            <a:t> Prices tab.</a:t>
          </a:r>
          <a:endParaRPr lang="en-US" sz="1200"/>
        </a:p>
        <a:p>
          <a:endParaRPr lang="en-US" sz="1200">
            <a:solidFill>
              <a:schemeClr val="tx1"/>
            </a:solidFill>
            <a:latin typeface="+mn-lt"/>
            <a:ea typeface="+mn-ea"/>
            <a:cs typeface="+mn-cs"/>
          </a:endParaRPr>
        </a:p>
        <a:p>
          <a:r>
            <a:rPr lang="en-US" sz="1200">
              <a:solidFill>
                <a:schemeClr val="tx1"/>
              </a:solidFill>
              <a:latin typeface="+mn-lt"/>
              <a:ea typeface="+mn-ea"/>
              <a:cs typeface="+mn-cs"/>
            </a:rPr>
            <a: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Acknowledgments:</a:t>
          </a:r>
          <a:endParaRPr lang="en-US" sz="1200">
            <a:solidFill>
              <a:schemeClr val="tx1"/>
            </a:solidFill>
            <a:latin typeface="+mn-lt"/>
            <a:ea typeface="+mn-ea"/>
            <a:cs typeface="+mn-cs"/>
          </a:endParaRPr>
        </a:p>
        <a:p>
          <a:r>
            <a:rPr lang="en-US" sz="1200">
              <a:solidFill>
                <a:schemeClr val="tx1"/>
              </a:solidFill>
              <a:latin typeface="+mn-lt"/>
              <a:ea typeface="+mn-ea"/>
              <a:cs typeface="+mn-cs"/>
            </a:rPr>
            <a: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 Please feel free to contact me with any comments or suggestions.</a:t>
          </a:r>
          <a:endParaRPr lang="en-US" sz="1200"/>
        </a:p>
        <a:p>
          <a:endParaRPr lang="en-US" sz="1200" b="1">
            <a:solidFill>
              <a:schemeClr val="tx1"/>
            </a:solidFill>
            <a:latin typeface="+mn-lt"/>
            <a:ea typeface="+mn-ea"/>
            <a:cs typeface="+mn-cs"/>
          </a:endParaRPr>
        </a:p>
        <a:p>
          <a:r>
            <a:rPr lang="en-US" sz="1200" b="1">
              <a:solidFill>
                <a:schemeClr val="tx1"/>
              </a:solidFill>
              <a:latin typeface="+mn-lt"/>
              <a:ea typeface="+mn-ea"/>
              <a:cs typeface="+mn-cs"/>
            </a:rPr>
            <a:t>Budget spreadsheets are available at the following link:</a:t>
          </a:r>
          <a:endParaRPr lang="en-US" sz="1200">
            <a:solidFill>
              <a:schemeClr val="tx1"/>
            </a:solidFill>
            <a:latin typeface="+mn-lt"/>
            <a:ea typeface="+mn-ea"/>
            <a:cs typeface="+mn-cs"/>
          </a:endParaRPr>
        </a:p>
        <a:p>
          <a:r>
            <a:rPr lang="en-US" sz="1200" u="sng">
              <a:solidFill>
                <a:schemeClr val="tx1"/>
              </a:solidFill>
              <a:latin typeface="+mn-lt"/>
              <a:ea typeface="+mn-ea"/>
              <a:cs typeface="+mn-cs"/>
            </a:rPr>
            <a:t>http://www.cals.uidaho.edu/aers/r_crops.htm</a:t>
          </a:r>
          <a:endParaRPr lang="en-US" sz="1200">
            <a:solidFill>
              <a:schemeClr val="tx1"/>
            </a:solidFill>
            <a:latin typeface="+mn-lt"/>
            <a:ea typeface="+mn-ea"/>
            <a:cs typeface="+mn-cs"/>
          </a:endParaRPr>
        </a:p>
        <a:p>
          <a:endParaRPr lang="en-US" sz="1100">
            <a:solidFill>
              <a:schemeClr val="tx1"/>
            </a:solidFill>
            <a:latin typeface="+mn-lt"/>
            <a:ea typeface="+mn-ea"/>
            <a:cs typeface="+mn-cs"/>
          </a:endParaRPr>
        </a:p>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13</xdr:col>
      <xdr:colOff>69916</xdr:colOff>
      <xdr:row>64</xdr:row>
      <xdr:rowOff>57151</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599" y="161925"/>
          <a:ext cx="7385117" cy="1025842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457200</xdr:colOff>
      <xdr:row>2</xdr:row>
      <xdr:rowOff>57150</xdr:rowOff>
    </xdr:from>
    <xdr:ext cx="184731" cy="264560"/>
    <xdr:sp macro="" textlink="">
      <xdr:nvSpPr>
        <xdr:cNvPr id="14" name="TextBox 13"/>
        <xdr:cNvSpPr txBox="1"/>
      </xdr:nvSpPr>
      <xdr:spPr>
        <a:xfrm>
          <a:off x="6153150" y="44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e/AppData/Roaming/Microsoft/Excel/2009%20District%201%20Wheat%20Rotation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itle Page"/>
      <sheetName val="Instructions"/>
      <sheetName val="Summary"/>
      <sheetName val="Graphical"/>
      <sheetName val="Graph by Crop"/>
      <sheetName val="Input Prices"/>
      <sheetName val="Soft White Winter Wheat"/>
      <sheetName val="SWW Calendar"/>
      <sheetName val="Soft White Spring Wheat"/>
      <sheetName val="SSW Calendar"/>
      <sheetName val="Hard Red Spring Wheat"/>
      <sheetName val="HRS Calendar"/>
      <sheetName val="Feed Barley"/>
      <sheetName val="FB Calendar"/>
      <sheetName val="Oats"/>
      <sheetName val="Oats Calendar"/>
      <sheetName val="Spring Peas"/>
      <sheetName val="SP Calendar"/>
      <sheetName val="Spring Lentils"/>
      <sheetName val="SL Calendar"/>
      <sheetName val="Garbanzos"/>
      <sheetName val="G Calendar"/>
      <sheetName val="Spring Canola"/>
      <sheetName val="SC Calendar"/>
      <sheetName val="Yellow Mustard"/>
      <sheetName val="YM Calendar"/>
      <sheetName val="Summer Fallow"/>
      <sheetName val="SF Calendar"/>
      <sheetName val="Machinery Costs"/>
      <sheetName val="Machinery Complement"/>
    </sheetNames>
    <sheetDataSet>
      <sheetData sheetId="0"/>
      <sheetData sheetId="1"/>
      <sheetData sheetId="2">
        <row r="24">
          <cell r="D24">
            <v>1100</v>
          </cell>
        </row>
      </sheetData>
      <sheetData sheetId="3"/>
      <sheetData sheetId="4"/>
      <sheetData sheetId="5">
        <row r="23">
          <cell r="D23">
            <v>1.25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4">
          <cell r="C234">
            <v>20.107000000000003</v>
          </cell>
        </row>
      </sheetData>
      <sheetData sheetId="29"/>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als.uidaho.edu/aers/r_crops.htm" TargetMode="External"/><Relationship Id="rId1" Type="http://schemas.openxmlformats.org/officeDocument/2006/relationships/hyperlink" Target="mailto:kpainter@uidaho.edu" TargetMode="External"/><Relationship Id="rId5" Type="http://schemas.openxmlformats.org/officeDocument/2006/relationships/image" Target="../media/image2.jpeg"/><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ackage" Target="../embeddings/Microsoft_Office_Word_Document1.docx"/><Relationship Id="rId2" Type="http://schemas.openxmlformats.org/officeDocument/2006/relationships/vmlDrawing" Target="../drawings/vmlDrawing1.vml"/><Relationship Id="rId1" Type="http://schemas.openxmlformats.org/officeDocument/2006/relationships/printerSettings" Target="../printerSettings/printerSettings4.bin"/><Relationship Id="rId6" Type="http://schemas.openxmlformats.org/officeDocument/2006/relationships/package" Target="../embeddings/Microsoft_Office_Word_Document4.docx"/><Relationship Id="rId5" Type="http://schemas.openxmlformats.org/officeDocument/2006/relationships/package" Target="../embeddings/Microsoft_Office_Word_Document3.docx"/><Relationship Id="rId4" Type="http://schemas.openxmlformats.org/officeDocument/2006/relationships/package" Target="../embeddings/Microsoft_Office_Word_Document2.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package" Target="../embeddings/Microsoft_Office_Word_Document6.docx"/><Relationship Id="rId4" Type="http://schemas.openxmlformats.org/officeDocument/2006/relationships/package" Target="../embeddings/Microsoft_Office_Word_Document5.doc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als.uidaho.edu/aers/PDF/AEES/2009/AEES09-04.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7:CA41"/>
  <sheetViews>
    <sheetView topLeftCell="A16" zoomScaleNormal="100" workbookViewId="0">
      <selection activeCell="F26" sqref="F26"/>
    </sheetView>
  </sheetViews>
  <sheetFormatPr defaultColWidth="8.7109375" defaultRowHeight="12.75"/>
  <cols>
    <col min="1" max="1" width="9.42578125" style="29" customWidth="1"/>
    <col min="2" max="10" width="8.7109375" style="29" customWidth="1"/>
    <col min="11" max="11" width="4.7109375" style="29" customWidth="1"/>
    <col min="12" max="16384" width="8.7109375" style="29"/>
  </cols>
  <sheetData>
    <row r="7" spans="5:9" ht="33.6" customHeight="1"/>
    <row r="8" spans="5:9" ht="33.6" customHeight="1"/>
    <row r="9" spans="5:9" ht="33.6" customHeight="1"/>
    <row r="10" spans="5:9" ht="33.6" customHeight="1"/>
    <row r="14" spans="5:9">
      <c r="I14" s="356" t="s">
        <v>221</v>
      </c>
    </row>
    <row r="15" spans="5:9">
      <c r="E15"/>
      <c r="I15" s="355"/>
    </row>
    <row r="16" spans="5:9">
      <c r="I16" s="355"/>
    </row>
    <row r="17" spans="3:9" ht="12.75" customHeight="1">
      <c r="H17" s="354"/>
      <c r="I17" s="355"/>
    </row>
    <row r="18" spans="3:9">
      <c r="H18" s="355"/>
      <c r="I18" s="355"/>
    </row>
    <row r="19" spans="3:9">
      <c r="H19" s="355"/>
      <c r="I19" s="355"/>
    </row>
    <row r="20" spans="3:9">
      <c r="H20" s="355"/>
      <c r="I20" s="355"/>
    </row>
    <row r="21" spans="3:9">
      <c r="H21" s="355"/>
      <c r="I21" s="355"/>
    </row>
    <row r="22" spans="3:9" ht="24.75" customHeight="1">
      <c r="H22" s="355"/>
      <c r="I22" s="355"/>
    </row>
    <row r="24" spans="3:9" s="117" customFormat="1"/>
    <row r="25" spans="3:9" s="117" customFormat="1"/>
    <row r="26" spans="3:9" ht="21">
      <c r="F26" s="420" t="s">
        <v>405</v>
      </c>
    </row>
    <row r="27" spans="3:9" ht="15.75">
      <c r="F27" s="76"/>
    </row>
    <row r="28" spans="3:9">
      <c r="F28" s="47"/>
    </row>
    <row r="29" spans="3:9" s="158" customFormat="1">
      <c r="D29" s="164"/>
      <c r="E29" s="165"/>
      <c r="F29" s="165"/>
      <c r="G29" s="165"/>
      <c r="H29" s="165"/>
    </row>
    <row r="30" spans="3:9" s="157" customFormat="1">
      <c r="F30" s="47"/>
    </row>
    <row r="31" spans="3:9" s="56" customFormat="1" ht="15">
      <c r="C31" s="421"/>
      <c r="D31" s="421"/>
      <c r="E31" s="421"/>
      <c r="F31" s="422" t="s">
        <v>163</v>
      </c>
      <c r="G31" s="421"/>
      <c r="H31" s="421"/>
      <c r="I31" s="421"/>
    </row>
    <row r="32" spans="3:9" s="56" customFormat="1" ht="15">
      <c r="C32" s="421"/>
      <c r="D32" s="421"/>
      <c r="E32" s="421"/>
      <c r="F32" s="422" t="s">
        <v>164</v>
      </c>
      <c r="G32" s="421"/>
      <c r="H32" s="421"/>
      <c r="I32" s="421"/>
    </row>
    <row r="33" spans="1:79" s="56" customFormat="1" ht="15">
      <c r="C33" s="421"/>
      <c r="D33" s="421"/>
      <c r="E33" s="421"/>
      <c r="F33" s="422" t="s">
        <v>165</v>
      </c>
      <c r="G33" s="421"/>
      <c r="H33" s="421"/>
      <c r="I33" s="421"/>
    </row>
    <row r="34" spans="1:79" s="56" customFormat="1" ht="15">
      <c r="C34" s="421"/>
      <c r="D34" s="421"/>
      <c r="E34" s="421"/>
      <c r="F34" s="422" t="s">
        <v>166</v>
      </c>
      <c r="G34" s="421"/>
      <c r="H34" s="421"/>
      <c r="I34" s="421"/>
    </row>
    <row r="35" spans="1:79" s="56" customFormat="1" ht="15">
      <c r="C35" s="421"/>
      <c r="D35" s="421"/>
      <c r="E35" s="421"/>
      <c r="F35" s="422" t="s">
        <v>167</v>
      </c>
      <c r="G35" s="421"/>
      <c r="H35" s="421"/>
      <c r="I35" s="421"/>
    </row>
    <row r="36" spans="1:79" s="56" customFormat="1" ht="15">
      <c r="C36" s="421"/>
      <c r="D36" s="421"/>
      <c r="E36" s="421"/>
      <c r="F36" s="422" t="s">
        <v>168</v>
      </c>
      <c r="G36" s="421"/>
      <c r="H36" s="421"/>
      <c r="I36" s="421"/>
    </row>
    <row r="37" spans="1:79" s="56" customFormat="1" ht="15">
      <c r="C37" s="421"/>
      <c r="D37" s="421"/>
      <c r="E37" s="421"/>
      <c r="F37" s="423" t="s">
        <v>169</v>
      </c>
      <c r="G37" s="421"/>
      <c r="H37" s="421"/>
      <c r="I37" s="421"/>
    </row>
    <row r="38" spans="1:79" s="56" customFormat="1" ht="15">
      <c r="C38" s="421"/>
      <c r="D38" s="421"/>
      <c r="E38" s="421"/>
      <c r="F38" s="421"/>
      <c r="G38" s="421"/>
      <c r="H38" s="421"/>
      <c r="I38" s="421"/>
    </row>
    <row r="39" spans="1:79" ht="15">
      <c r="C39" s="421"/>
      <c r="D39" s="421"/>
      <c r="E39" s="421"/>
      <c r="F39" s="421"/>
      <c r="G39" s="421"/>
      <c r="H39" s="421"/>
      <c r="I39" s="421"/>
    </row>
    <row r="40" spans="1:79" customFormat="1" ht="15">
      <c r="A40" s="29"/>
      <c r="B40" s="29"/>
      <c r="C40" s="424" t="s">
        <v>161</v>
      </c>
      <c r="D40" s="425"/>
      <c r="E40" s="425"/>
      <c r="F40" s="425"/>
      <c r="G40" s="425"/>
      <c r="H40" s="425"/>
      <c r="I40" s="425"/>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row>
    <row r="41" spans="1:79" ht="15">
      <c r="C41" s="421"/>
      <c r="D41" s="426" t="s">
        <v>194</v>
      </c>
      <c r="E41" s="426"/>
      <c r="F41" s="426"/>
      <c r="G41" s="426"/>
      <c r="H41" s="426"/>
      <c r="I41" s="421"/>
    </row>
  </sheetData>
  <mergeCells count="3">
    <mergeCell ref="H17:H22"/>
    <mergeCell ref="C40:I40"/>
    <mergeCell ref="I14:I22"/>
  </mergeCells>
  <phoneticPr fontId="5" type="noConversion"/>
  <hyperlinks>
    <hyperlink ref="F37" r:id="rId1"/>
    <hyperlink ref="D41:H41" r:id="rId2" display="http://www.cals.uidaho.edu/aers/r_crops.htm"/>
  </hyperlinks>
  <printOptions horizontalCentered="1"/>
  <pageMargins left="0.75" right="0.75" top="1" bottom="1" header="0" footer="0.5"/>
  <pageSetup scale="88" orientation="portrait" horizontalDpi="4294967292" verticalDpi="4294967292" r:id="rId3"/>
  <headerFooter alignWithMargins="0">
    <oddFooter>&amp;L&amp;A&amp;C&amp;F&amp;R
&amp;D</oddFooter>
  </headerFooter>
  <drawing r:id="rId4"/>
  <picture r:id="rId5"/>
</worksheet>
</file>

<file path=xl/worksheets/sheet10.xml><?xml version="1.0" encoding="utf-8"?>
<worksheet xmlns="http://schemas.openxmlformats.org/spreadsheetml/2006/main" xmlns:r="http://schemas.openxmlformats.org/officeDocument/2006/relationships">
  <dimension ref="A1:AR94"/>
  <sheetViews>
    <sheetView topLeftCell="A34" zoomScaleNormal="100" workbookViewId="0">
      <selection activeCell="B13" sqref="B13"/>
    </sheetView>
  </sheetViews>
  <sheetFormatPr defaultColWidth="8.7109375" defaultRowHeight="12.75"/>
  <cols>
    <col min="1" max="1" width="3.140625" style="29" customWidth="1"/>
    <col min="2" max="2" width="29.85546875" customWidth="1"/>
    <col min="3" max="3" width="2.42578125" customWidth="1"/>
    <col min="4" max="4" width="12" style="49" customWidth="1"/>
    <col min="5" max="5" width="2.42578125" customWidth="1"/>
    <col min="6" max="6" width="11" style="18" customWidth="1"/>
    <col min="7" max="7" width="2.42578125" customWidth="1"/>
    <col min="8" max="8" width="10.7109375" style="49" customWidth="1"/>
    <col min="9" max="9" width="2.42578125" customWidth="1"/>
    <col min="10" max="10" width="20.7109375" style="28" customWidth="1"/>
    <col min="11" max="11" width="3.28515625" hidden="1" customWidth="1"/>
    <col min="12" max="33" width="8.7109375" style="29" customWidth="1"/>
  </cols>
  <sheetData>
    <row r="1" spans="1:44" s="29"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s="29" customFormat="1" ht="9" customHeight="1">
      <c r="D7" s="47"/>
      <c r="F7" s="30"/>
      <c r="H7" s="47"/>
    </row>
    <row r="8" spans="1:44" s="71" customFormat="1" ht="31.5" customHeight="1">
      <c r="A8" s="70"/>
      <c r="B8" s="373" t="s">
        <v>380</v>
      </c>
      <c r="C8" s="374"/>
      <c r="D8" s="374"/>
      <c r="E8" s="374"/>
      <c r="F8" s="374"/>
      <c r="G8" s="374"/>
      <c r="H8" s="374"/>
      <c r="I8" s="374"/>
      <c r="J8" s="374"/>
      <c r="K8" s="38"/>
      <c r="L8" s="70"/>
      <c r="M8" s="70"/>
      <c r="N8" s="70"/>
      <c r="O8" s="70"/>
      <c r="P8" s="70"/>
      <c r="Q8" s="70"/>
      <c r="R8" s="70"/>
      <c r="S8" s="70"/>
      <c r="T8" s="70"/>
      <c r="U8" s="70"/>
      <c r="V8" s="70"/>
      <c r="W8" s="70"/>
      <c r="X8" s="70"/>
      <c r="Y8" s="70"/>
      <c r="Z8" s="70"/>
      <c r="AA8" s="70"/>
      <c r="AB8" s="70"/>
      <c r="AC8" s="70"/>
      <c r="AD8" s="70"/>
      <c r="AE8" s="70"/>
      <c r="AF8" s="70"/>
      <c r="AG8" s="70"/>
    </row>
    <row r="9" spans="1:44" s="69" customFormat="1" ht="3.75" customHeight="1">
      <c r="A9" s="66"/>
      <c r="B9" s="103"/>
      <c r="C9" s="103"/>
      <c r="D9" s="104"/>
      <c r="E9" s="103"/>
      <c r="F9" s="105"/>
      <c r="G9" s="103"/>
      <c r="H9" s="104"/>
      <c r="I9" s="103"/>
      <c r="J9" s="103"/>
      <c r="K9" s="68"/>
      <c r="L9" s="66"/>
      <c r="M9" s="66"/>
      <c r="N9" s="66"/>
      <c r="O9" s="66"/>
      <c r="P9" s="66"/>
      <c r="Q9" s="66"/>
      <c r="R9" s="66"/>
      <c r="S9" s="66"/>
      <c r="T9" s="66"/>
      <c r="U9" s="66"/>
      <c r="V9" s="66"/>
      <c r="W9" s="66"/>
      <c r="X9" s="66"/>
      <c r="Y9" s="66"/>
      <c r="Z9" s="66"/>
      <c r="AA9" s="66"/>
      <c r="AB9" s="66"/>
      <c r="AC9" s="66"/>
      <c r="AD9" s="66"/>
      <c r="AE9" s="66"/>
      <c r="AF9" s="66"/>
      <c r="AG9" s="66"/>
    </row>
    <row r="10" spans="1:44" s="67" customFormat="1" ht="26.25" customHeight="1">
      <c r="A10" s="66"/>
      <c r="B10" s="179"/>
      <c r="C10" s="179"/>
      <c r="D10" s="179" t="s">
        <v>132</v>
      </c>
      <c r="E10" s="179"/>
      <c r="F10" s="179"/>
      <c r="G10" s="179"/>
      <c r="H10" s="179" t="s">
        <v>133</v>
      </c>
      <c r="I10" s="179"/>
      <c r="J10" s="182" t="s">
        <v>134</v>
      </c>
      <c r="K10" s="176"/>
      <c r="L10" s="176"/>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76"/>
      <c r="L11" s="176"/>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76"/>
      <c r="B12" s="180"/>
      <c r="C12" s="180"/>
      <c r="D12" s="180"/>
      <c r="E12" s="180"/>
      <c r="F12" s="180"/>
      <c r="G12" s="180"/>
      <c r="H12" s="180"/>
      <c r="I12" s="180"/>
      <c r="J12" s="180"/>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row>
    <row r="13" spans="1:44" ht="3.75" customHeight="1">
      <c r="B13" s="9"/>
      <c r="C13" s="9"/>
      <c r="D13" s="59"/>
      <c r="E13" s="9"/>
      <c r="F13" s="13"/>
      <c r="G13" s="9"/>
      <c r="H13" s="64"/>
      <c r="I13" s="9"/>
      <c r="J13" s="11"/>
      <c r="K13" s="12"/>
      <c r="O13" s="184"/>
    </row>
    <row r="14" spans="1:44">
      <c r="B14" s="6" t="s">
        <v>84</v>
      </c>
      <c r="C14" s="7"/>
      <c r="D14" s="34"/>
      <c r="E14" s="7"/>
      <c r="F14" s="8"/>
      <c r="G14" s="7"/>
      <c r="H14" s="50"/>
      <c r="I14" s="7"/>
      <c r="J14" s="14"/>
      <c r="O14" s="184"/>
    </row>
    <row r="15" spans="1:44" ht="0.75" customHeight="1">
      <c r="B15" s="7"/>
      <c r="C15" s="7"/>
      <c r="D15" s="34"/>
      <c r="E15" s="7"/>
      <c r="F15" s="8"/>
      <c r="G15" s="7"/>
      <c r="H15" s="50"/>
      <c r="I15" s="7"/>
      <c r="J15" s="14"/>
    </row>
    <row r="16" spans="1:44" ht="15.75">
      <c r="B16" s="41" t="s">
        <v>107</v>
      </c>
      <c r="C16" s="7"/>
      <c r="D16" s="55"/>
      <c r="E16" s="7"/>
      <c r="F16" s="8"/>
      <c r="G16" s="7"/>
      <c r="H16" s="50"/>
      <c r="I16" s="7"/>
      <c r="J16" s="169">
        <f>SUM(J17:J17)</f>
        <v>16.5</v>
      </c>
    </row>
    <row r="17" spans="1:33">
      <c r="B17" s="44" t="s">
        <v>285</v>
      </c>
      <c r="C17" s="7"/>
      <c r="D17" s="267">
        <v>5.5</v>
      </c>
      <c r="E17" s="7"/>
      <c r="F17" s="16" t="s">
        <v>101</v>
      </c>
      <c r="G17" s="7"/>
      <c r="H17" s="268">
        <v>3</v>
      </c>
      <c r="I17" s="7"/>
      <c r="J17" s="14">
        <f>D17*H17</f>
        <v>16.5</v>
      </c>
    </row>
    <row r="18" spans="1:33" ht="5.0999999999999996" customHeight="1">
      <c r="B18" s="7"/>
      <c r="C18" s="7"/>
      <c r="D18" s="34"/>
      <c r="E18" s="7"/>
      <c r="F18" s="8"/>
      <c r="G18" s="7"/>
      <c r="H18" s="50"/>
      <c r="I18" s="7"/>
      <c r="J18" s="14"/>
    </row>
    <row r="19" spans="1:33">
      <c r="B19" s="41" t="s">
        <v>118</v>
      </c>
      <c r="C19" s="7"/>
      <c r="D19" s="34"/>
      <c r="E19" s="7"/>
      <c r="F19" s="8"/>
      <c r="G19" s="7"/>
      <c r="H19" s="50"/>
      <c r="I19" s="7"/>
      <c r="J19" s="169">
        <f>SUM(J22:J24)</f>
        <v>83</v>
      </c>
      <c r="M19" s="31"/>
    </row>
    <row r="20" spans="1:33" s="39" customFormat="1">
      <c r="A20" s="56"/>
      <c r="B20" s="159" t="s">
        <v>187</v>
      </c>
      <c r="C20" s="57"/>
      <c r="D20" s="62"/>
      <c r="E20" s="57"/>
      <c r="F20" s="58"/>
      <c r="G20" s="57"/>
      <c r="H20" s="160"/>
      <c r="I20" s="57"/>
      <c r="J20" s="161"/>
      <c r="L20" s="56"/>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188</v>
      </c>
      <c r="C21" s="57"/>
      <c r="D21" s="62"/>
      <c r="E21" s="57"/>
      <c r="F21" s="58"/>
      <c r="G21" s="57"/>
      <c r="H21" s="160"/>
      <c r="I21" s="57"/>
      <c r="J21" s="161"/>
      <c r="L21" s="56"/>
      <c r="M21" s="162"/>
      <c r="N21" s="56"/>
      <c r="O21" s="56"/>
      <c r="P21" s="56"/>
      <c r="Q21" s="56"/>
      <c r="R21" s="56"/>
      <c r="S21" s="56"/>
      <c r="T21" s="56"/>
      <c r="U21" s="56"/>
      <c r="V21" s="56"/>
      <c r="W21" s="56"/>
      <c r="X21" s="56"/>
      <c r="Y21" s="56"/>
      <c r="Z21" s="56"/>
      <c r="AA21" s="56"/>
      <c r="AB21" s="56"/>
      <c r="AC21" s="56"/>
      <c r="AD21" s="56"/>
      <c r="AE21" s="56"/>
      <c r="AF21" s="56"/>
      <c r="AG21" s="56"/>
    </row>
    <row r="22" spans="1:33">
      <c r="B22" s="15" t="s">
        <v>249</v>
      </c>
      <c r="C22" s="7"/>
      <c r="D22" s="267">
        <v>100</v>
      </c>
      <c r="E22" s="7"/>
      <c r="F22" s="16" t="s">
        <v>101</v>
      </c>
      <c r="G22" s="7"/>
      <c r="H22" s="268">
        <f>Nitrogen</f>
        <v>0.61</v>
      </c>
      <c r="I22" s="7"/>
      <c r="J22" s="17">
        <f>D22*H22</f>
        <v>61</v>
      </c>
    </row>
    <row r="23" spans="1:33">
      <c r="B23" s="44" t="s">
        <v>248</v>
      </c>
      <c r="C23" s="7"/>
      <c r="D23" s="267">
        <v>20</v>
      </c>
      <c r="E23" s="7"/>
      <c r="F23" s="155" t="s">
        <v>101</v>
      </c>
      <c r="G23" s="7"/>
      <c r="H23" s="268">
        <f>Sulfur</f>
        <v>0.44</v>
      </c>
      <c r="I23" s="7"/>
      <c r="J23" s="17">
        <f>D23*H23</f>
        <v>8.8000000000000007</v>
      </c>
    </row>
    <row r="24" spans="1:33">
      <c r="B24" s="44" t="s">
        <v>176</v>
      </c>
      <c r="C24" s="7"/>
      <c r="D24" s="267">
        <v>30</v>
      </c>
      <c r="E24" s="7"/>
      <c r="F24" s="155" t="s">
        <v>101</v>
      </c>
      <c r="G24" s="7"/>
      <c r="H24" s="268">
        <f>Sulfur</f>
        <v>0.44</v>
      </c>
      <c r="I24" s="7"/>
      <c r="J24" s="14">
        <f>D24*H24</f>
        <v>13.2</v>
      </c>
    </row>
    <row r="25" spans="1:33" ht="5.0999999999999996" customHeight="1">
      <c r="B25" s="7"/>
      <c r="C25" s="7"/>
      <c r="D25" s="34"/>
      <c r="E25" s="7"/>
      <c r="F25" s="8"/>
      <c r="G25" s="7"/>
      <c r="H25" s="50"/>
      <c r="I25" s="7"/>
      <c r="J25" s="17"/>
    </row>
    <row r="26" spans="1:33">
      <c r="B26" s="41" t="s">
        <v>92</v>
      </c>
      <c r="C26" s="7"/>
      <c r="D26" s="34"/>
      <c r="E26" s="7"/>
      <c r="F26" s="8"/>
      <c r="G26" s="7"/>
      <c r="H26" s="50"/>
      <c r="I26" s="7"/>
      <c r="J26" s="168">
        <f>SUM(J30:J34)</f>
        <v>31.39368703125</v>
      </c>
    </row>
    <row r="27" spans="1:33" s="39" customFormat="1">
      <c r="A27" s="56"/>
      <c r="B27" s="159" t="s">
        <v>189</v>
      </c>
      <c r="C27" s="57"/>
      <c r="D27" s="62"/>
      <c r="E27" s="57"/>
      <c r="F27" s="58"/>
      <c r="G27" s="57"/>
      <c r="H27" s="160"/>
      <c r="I27" s="57"/>
      <c r="J27" s="163"/>
      <c r="L27" s="56"/>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L28" s="56"/>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L29" s="56"/>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250</v>
      </c>
      <c r="C30" s="7"/>
      <c r="D30" s="267">
        <v>32</v>
      </c>
      <c r="E30" s="7"/>
      <c r="F30" s="16" t="s">
        <v>103</v>
      </c>
      <c r="G30" s="7"/>
      <c r="H30" s="268">
        <f>buctril</f>
        <v>0.56406250000000002</v>
      </c>
      <c r="I30" s="7"/>
      <c r="J30" s="17">
        <f t="shared" ref="J30:J34" si="0">D30*H30</f>
        <v>18.05</v>
      </c>
      <c r="L30" s="188"/>
      <c r="M30" s="188"/>
      <c r="N30" s="188"/>
      <c r="O30" s="188"/>
      <c r="P30" s="188"/>
      <c r="Q30" s="188"/>
      <c r="R30" s="188"/>
      <c r="S30" s="188"/>
      <c r="T30" s="188"/>
      <c r="U30" s="188"/>
      <c r="V30" s="188"/>
      <c r="W30" s="188"/>
      <c r="X30" s="188"/>
      <c r="Y30" s="188"/>
      <c r="Z30" s="188"/>
      <c r="AA30" s="188"/>
      <c r="AB30" s="188"/>
      <c r="AC30" s="188"/>
      <c r="AD30" s="188"/>
      <c r="AE30" s="188"/>
      <c r="AF30" s="188"/>
      <c r="AG30" s="188"/>
    </row>
    <row r="31" spans="1:33">
      <c r="A31" s="188"/>
      <c r="B31" s="44" t="s">
        <v>251</v>
      </c>
      <c r="C31" s="7"/>
      <c r="D31" s="267">
        <v>0.25</v>
      </c>
      <c r="E31" s="7"/>
      <c r="F31" s="16" t="s">
        <v>103</v>
      </c>
      <c r="G31" s="7"/>
      <c r="H31" s="268">
        <f>express</f>
        <v>0.173828125</v>
      </c>
      <c r="I31" s="7"/>
      <c r="J31" s="17">
        <f t="shared" si="0"/>
        <v>4.345703125E-2</v>
      </c>
      <c r="L31" s="188"/>
      <c r="M31" s="188"/>
      <c r="N31" s="188"/>
      <c r="O31" s="188"/>
      <c r="P31" s="188"/>
      <c r="Q31" s="188"/>
      <c r="R31" s="188"/>
      <c r="S31" s="188"/>
      <c r="T31" s="188"/>
      <c r="U31" s="188"/>
      <c r="V31" s="188"/>
      <c r="W31" s="188"/>
      <c r="X31" s="188"/>
      <c r="Y31" s="188"/>
      <c r="Z31" s="188"/>
      <c r="AA31" s="188"/>
      <c r="AB31" s="188"/>
      <c r="AC31" s="188"/>
      <c r="AD31" s="188"/>
      <c r="AE31" s="188"/>
      <c r="AF31" s="188"/>
      <c r="AG31" s="188"/>
    </row>
    <row r="32" spans="1:33">
      <c r="B32" s="44" t="s">
        <v>252</v>
      </c>
      <c r="C32" s="7"/>
      <c r="D32" s="267">
        <v>3.2</v>
      </c>
      <c r="E32" s="7"/>
      <c r="F32" s="16" t="s">
        <v>103</v>
      </c>
      <c r="G32" s="7"/>
      <c r="H32" s="268">
        <f>UltraPro</f>
        <v>2.3400000000000001E-2</v>
      </c>
      <c r="I32" s="7"/>
      <c r="J32" s="17">
        <f t="shared" si="0"/>
        <v>7.4880000000000002E-2</v>
      </c>
    </row>
    <row r="33" spans="1:33">
      <c r="A33" s="188"/>
      <c r="B33" s="44" t="s">
        <v>253</v>
      </c>
      <c r="C33" s="7"/>
      <c r="D33" s="267">
        <v>24</v>
      </c>
      <c r="E33" s="7"/>
      <c r="F33" s="16" t="s">
        <v>103</v>
      </c>
      <c r="G33" s="7"/>
      <c r="H33" s="268">
        <f>roundup</f>
        <v>0.47265625</v>
      </c>
      <c r="I33" s="7"/>
      <c r="J33" s="17">
        <f t="shared" si="0"/>
        <v>11.34375</v>
      </c>
      <c r="L33" s="188"/>
      <c r="M33" s="188"/>
      <c r="N33" s="188"/>
      <c r="O33" s="188"/>
      <c r="P33" s="188"/>
      <c r="Q33" s="188"/>
      <c r="R33" s="188"/>
      <c r="S33" s="188"/>
      <c r="T33" s="188"/>
      <c r="U33" s="188"/>
      <c r="V33" s="188"/>
      <c r="W33" s="188"/>
      <c r="X33" s="188"/>
      <c r="Y33" s="188"/>
      <c r="Z33" s="188"/>
      <c r="AA33" s="188"/>
      <c r="AB33" s="188"/>
      <c r="AC33" s="188"/>
      <c r="AD33" s="188"/>
      <c r="AE33" s="188"/>
      <c r="AF33" s="188"/>
      <c r="AG33" s="188"/>
    </row>
    <row r="34" spans="1:33">
      <c r="B34" s="44" t="s">
        <v>254</v>
      </c>
      <c r="C34" s="7"/>
      <c r="D34" s="267">
        <v>4.4800000000000004</v>
      </c>
      <c r="E34" s="7"/>
      <c r="F34" s="16" t="s">
        <v>103</v>
      </c>
      <c r="G34" s="7"/>
      <c r="H34" s="268">
        <f>AmSulf</f>
        <v>0.42</v>
      </c>
      <c r="I34" s="7"/>
      <c r="J34" s="17">
        <f t="shared" si="0"/>
        <v>1.8816000000000002</v>
      </c>
    </row>
    <row r="35" spans="1:33" ht="5.25" customHeight="1">
      <c r="B35" s="7"/>
      <c r="C35" s="7"/>
      <c r="D35" s="48"/>
      <c r="E35" s="7"/>
      <c r="F35" s="8"/>
      <c r="G35" s="7"/>
      <c r="H35" s="50"/>
      <c r="I35" s="7"/>
      <c r="J35" s="17"/>
    </row>
    <row r="36" spans="1:33">
      <c r="B36" s="41" t="s">
        <v>27</v>
      </c>
      <c r="C36" s="7"/>
      <c r="D36" s="60"/>
      <c r="E36" s="7"/>
      <c r="F36" s="8"/>
      <c r="G36" s="7"/>
      <c r="H36" s="50"/>
      <c r="I36" s="7"/>
      <c r="J36" s="168">
        <f>SUM(J37:J40)</f>
        <v>41.820000000000007</v>
      </c>
    </row>
    <row r="37" spans="1:33">
      <c r="B37" s="28" t="s">
        <v>146</v>
      </c>
      <c r="C37" s="7"/>
      <c r="D37" s="270">
        <f>'Machinery Costs'!M44</f>
        <v>6.2341463414634148</v>
      </c>
      <c r="E37" s="7"/>
      <c r="F37" s="16" t="s">
        <v>148</v>
      </c>
      <c r="G37" s="7"/>
      <c r="H37" s="269">
        <f>Diesel</f>
        <v>2.0499999999999998</v>
      </c>
      <c r="I37" s="7"/>
      <c r="J37" s="17">
        <f>D37*H37</f>
        <v>12.78</v>
      </c>
    </row>
    <row r="38" spans="1:33">
      <c r="B38" s="28" t="s">
        <v>147</v>
      </c>
      <c r="C38" s="7"/>
      <c r="D38" s="113">
        <v>1</v>
      </c>
      <c r="E38" s="7"/>
      <c r="F38" s="16" t="s">
        <v>102</v>
      </c>
      <c r="G38" s="7"/>
      <c r="H38" s="271">
        <f>'Machinery Costs'!I44</f>
        <v>1.9200000000000002</v>
      </c>
      <c r="I38" s="7"/>
      <c r="J38" s="17">
        <f>D38*H38</f>
        <v>1.9200000000000002</v>
      </c>
    </row>
    <row r="39" spans="1:33">
      <c r="B39" s="28" t="s">
        <v>45</v>
      </c>
      <c r="C39" s="7"/>
      <c r="D39" s="113">
        <v>1</v>
      </c>
      <c r="E39" s="7"/>
      <c r="F39" s="16" t="s">
        <v>102</v>
      </c>
      <c r="G39" s="7"/>
      <c r="H39" s="271">
        <f>'Machinery Costs'!G44</f>
        <v>10.19</v>
      </c>
      <c r="I39" s="7"/>
      <c r="J39" s="17">
        <f>D39*H39</f>
        <v>10.19</v>
      </c>
    </row>
    <row r="40" spans="1:33">
      <c r="B40" s="28" t="s">
        <v>90</v>
      </c>
      <c r="C40" s="7"/>
      <c r="D40" s="270">
        <f>'Machinery Costs'!L44</f>
        <v>1.0852564102564104</v>
      </c>
      <c r="E40" s="7"/>
      <c r="F40" s="155" t="s">
        <v>228</v>
      </c>
      <c r="G40" s="7"/>
      <c r="H40" s="269">
        <f>Labor</f>
        <v>15.6</v>
      </c>
      <c r="I40" s="7"/>
      <c r="J40" s="17">
        <f>D40*H40</f>
        <v>16.930000000000003</v>
      </c>
    </row>
    <row r="41" spans="1:33" ht="5.25" customHeight="1">
      <c r="B41" s="7"/>
      <c r="C41" s="7"/>
      <c r="D41" s="34"/>
      <c r="E41" s="7"/>
      <c r="F41" s="8"/>
      <c r="G41" s="7"/>
      <c r="H41" s="50"/>
      <c r="I41" s="7"/>
      <c r="J41" s="17"/>
    </row>
    <row r="42" spans="1:33">
      <c r="B42" s="41" t="s">
        <v>76</v>
      </c>
      <c r="C42" s="7"/>
      <c r="D42" s="60"/>
      <c r="E42" s="7"/>
      <c r="F42" s="8"/>
      <c r="G42" s="7"/>
      <c r="H42" s="50"/>
      <c r="I42" s="7"/>
      <c r="J42" s="168">
        <f>SUM(J43:J44)</f>
        <v>7.75</v>
      </c>
    </row>
    <row r="43" spans="1:33">
      <c r="B43" s="44" t="s">
        <v>208</v>
      </c>
      <c r="C43" s="7"/>
      <c r="D43" s="113">
        <v>1</v>
      </c>
      <c r="E43" s="7"/>
      <c r="F43" s="16" t="s">
        <v>102</v>
      </c>
      <c r="G43" s="7"/>
      <c r="H43" s="269">
        <v>7.75</v>
      </c>
      <c r="I43" s="7"/>
      <c r="J43" s="17">
        <f>D43*H43</f>
        <v>7.75</v>
      </c>
    </row>
    <row r="44" spans="1:33">
      <c r="B44" s="44"/>
      <c r="C44" s="7"/>
      <c r="D44" s="113"/>
      <c r="E44" s="7"/>
      <c r="F44" s="16"/>
      <c r="G44" s="7"/>
      <c r="H44" s="114"/>
      <c r="I44" s="7"/>
      <c r="J44" s="17"/>
    </row>
    <row r="45" spans="1:33" ht="5.25" customHeight="1">
      <c r="B45" s="7"/>
      <c r="C45" s="7"/>
      <c r="D45" s="34"/>
      <c r="E45" s="7"/>
      <c r="F45" s="8"/>
      <c r="G45" s="7"/>
      <c r="H45" s="50"/>
      <c r="I45" s="7"/>
      <c r="J45" s="17"/>
    </row>
    <row r="46" spans="1:33">
      <c r="B46" s="41" t="s">
        <v>77</v>
      </c>
      <c r="C46" s="7"/>
      <c r="D46" s="34"/>
      <c r="E46" s="7"/>
      <c r="F46" s="8"/>
      <c r="G46" s="7"/>
      <c r="H46" s="50"/>
      <c r="I46" s="7"/>
      <c r="J46" s="168">
        <f>SUM(J47:J49)</f>
        <v>0</v>
      </c>
    </row>
    <row r="47" spans="1:33">
      <c r="B47" s="15" t="s">
        <v>104</v>
      </c>
      <c r="C47" s="7"/>
      <c r="D47" s="33"/>
      <c r="E47" s="7"/>
      <c r="F47" s="16"/>
      <c r="G47" s="7"/>
      <c r="H47" s="116"/>
      <c r="I47" s="7"/>
      <c r="J47" s="17">
        <f>D47*H47</f>
        <v>0</v>
      </c>
    </row>
    <row r="48" spans="1:33">
      <c r="B48" s="28" t="s">
        <v>89</v>
      </c>
      <c r="C48" s="7"/>
      <c r="D48" s="33"/>
      <c r="E48" s="7"/>
      <c r="F48" s="16"/>
      <c r="G48" s="7"/>
      <c r="H48" s="35"/>
      <c r="I48" s="7"/>
      <c r="J48" s="17">
        <f>D48*H48</f>
        <v>0</v>
      </c>
      <c r="O48" s="267"/>
    </row>
    <row r="49" spans="1:33">
      <c r="A49" s="154"/>
      <c r="B49" s="28" t="s">
        <v>129</v>
      </c>
      <c r="C49" s="7"/>
      <c r="D49" s="115"/>
      <c r="E49" s="7"/>
      <c r="F49" s="16"/>
      <c r="G49" s="7"/>
      <c r="H49" s="35"/>
      <c r="I49" s="7"/>
      <c r="J49" s="17"/>
      <c r="L49" s="154"/>
      <c r="M49" s="154"/>
      <c r="N49" s="154"/>
      <c r="O49" s="267"/>
      <c r="P49" s="154"/>
      <c r="Q49" s="154"/>
      <c r="R49" s="154"/>
      <c r="S49" s="154"/>
      <c r="T49" s="154"/>
      <c r="U49" s="154"/>
      <c r="V49" s="154"/>
      <c r="W49" s="154"/>
      <c r="X49" s="154"/>
      <c r="Y49" s="154"/>
      <c r="Z49" s="154"/>
      <c r="AA49" s="154"/>
      <c r="AB49" s="154"/>
      <c r="AC49" s="154"/>
      <c r="AD49" s="154"/>
      <c r="AE49" s="154"/>
      <c r="AF49" s="154"/>
      <c r="AG49" s="154"/>
    </row>
    <row r="50" spans="1:33" ht="5.0999999999999996" customHeight="1">
      <c r="B50" s="7"/>
      <c r="C50" s="7"/>
      <c r="D50" s="34"/>
      <c r="E50" s="7"/>
      <c r="F50" s="8"/>
      <c r="G50" s="7"/>
      <c r="H50" s="34"/>
      <c r="I50" s="7"/>
      <c r="J50" s="17"/>
      <c r="O50" s="267"/>
    </row>
    <row r="51" spans="1:33" ht="14.25">
      <c r="B51" s="57" t="s">
        <v>179</v>
      </c>
      <c r="C51" s="7"/>
      <c r="D51" s="34"/>
      <c r="E51" s="7"/>
      <c r="F51" s="8"/>
      <c r="G51" s="7"/>
      <c r="H51" s="34"/>
      <c r="I51" s="7"/>
      <c r="J51" s="17">
        <f>+(J16+J19+J26+J36+J42+J46)*operloan*0.5</f>
        <v>6.0906494373046884</v>
      </c>
      <c r="O51" s="267"/>
    </row>
    <row r="52" spans="1:33" ht="5.25" customHeight="1">
      <c r="B52" s="7"/>
      <c r="C52" s="7"/>
      <c r="D52" s="34"/>
      <c r="E52" s="7"/>
      <c r="F52" s="8"/>
      <c r="G52" s="7"/>
      <c r="H52" s="34"/>
      <c r="I52" s="7"/>
      <c r="J52" s="17"/>
      <c r="O52" s="267"/>
    </row>
    <row r="53" spans="1:33" ht="11.25" customHeight="1">
      <c r="B53" s="41" t="s">
        <v>126</v>
      </c>
      <c r="C53" s="41"/>
      <c r="D53" s="54"/>
      <c r="E53" s="41"/>
      <c r="F53" s="42"/>
      <c r="G53" s="41"/>
      <c r="H53" s="54"/>
      <c r="I53" s="41"/>
      <c r="J53" s="43">
        <f>SUM(J16:J51)-(J16+J19+J26+J36+J42+J46)</f>
        <v>186.55433646855471</v>
      </c>
    </row>
    <row r="54" spans="1:33" ht="5.25" hidden="1" customHeight="1">
      <c r="B54" s="7"/>
      <c r="C54" s="7"/>
      <c r="D54" s="34"/>
      <c r="E54" s="7"/>
      <c r="F54" s="8"/>
      <c r="G54" s="7"/>
      <c r="H54" s="34"/>
      <c r="I54" s="7"/>
      <c r="J54" s="17"/>
    </row>
    <row r="55" spans="1:33" s="37" customFormat="1" ht="3" customHeight="1">
      <c r="A55" s="36"/>
      <c r="B55" s="51"/>
      <c r="C55" s="51"/>
      <c r="D55" s="52"/>
      <c r="E55" s="51"/>
      <c r="F55" s="53"/>
      <c r="G55" s="51"/>
      <c r="H55" s="52"/>
      <c r="I55" s="51"/>
      <c r="J55" s="75"/>
      <c r="L55" s="36"/>
      <c r="M55" s="36"/>
      <c r="N55" s="36"/>
      <c r="O55" s="36"/>
      <c r="P55" s="36"/>
      <c r="Q55" s="36"/>
      <c r="R55" s="36"/>
      <c r="S55" s="36"/>
      <c r="T55" s="36"/>
      <c r="U55" s="36"/>
      <c r="V55" s="36"/>
      <c r="W55" s="36"/>
      <c r="X55" s="36"/>
      <c r="Y55" s="36"/>
      <c r="Z55" s="36"/>
      <c r="AA55" s="36"/>
      <c r="AB55" s="36"/>
      <c r="AC55" s="36"/>
      <c r="AD55" s="36"/>
      <c r="AE55" s="36"/>
      <c r="AF55" s="36"/>
      <c r="AG55" s="36"/>
    </row>
    <row r="56" spans="1:33" ht="24.75" customHeight="1">
      <c r="B56" s="6" t="s">
        <v>178</v>
      </c>
      <c r="C56" s="7"/>
      <c r="D56" s="34"/>
      <c r="E56" s="7"/>
      <c r="F56" s="8"/>
      <c r="G56" s="7"/>
      <c r="H56" s="34"/>
      <c r="I56" s="7"/>
      <c r="J56" s="17"/>
    </row>
    <row r="57" spans="1:33">
      <c r="B57" s="32" t="s">
        <v>143</v>
      </c>
      <c r="C57" s="74"/>
      <c r="D57" s="113">
        <v>1</v>
      </c>
      <c r="E57" s="7"/>
      <c r="F57" s="16" t="s">
        <v>102</v>
      </c>
      <c r="G57" s="7"/>
      <c r="H57" s="271">
        <f>'Machinery Costs'!$C$44</f>
        <v>25.529999999999998</v>
      </c>
      <c r="I57" s="7"/>
      <c r="J57" s="17">
        <f t="shared" ref="J57:J59" si="1">D57*H57</f>
        <v>25.529999999999998</v>
      </c>
    </row>
    <row r="58" spans="1:33">
      <c r="B58" s="15" t="s">
        <v>144</v>
      </c>
      <c r="C58" s="73"/>
      <c r="D58" s="113">
        <v>1</v>
      </c>
      <c r="E58" s="7"/>
      <c r="F58" s="16" t="s">
        <v>102</v>
      </c>
      <c r="G58" s="7"/>
      <c r="H58" s="271">
        <f>'Machinery Costs'!$D$44</f>
        <v>20.189999999999998</v>
      </c>
      <c r="I58" s="7"/>
      <c r="J58" s="17">
        <f t="shared" si="1"/>
        <v>20.189999999999998</v>
      </c>
      <c r="L58" s="188"/>
    </row>
    <row r="59" spans="1:33">
      <c r="A59" s="188"/>
      <c r="B59" s="44" t="s">
        <v>371</v>
      </c>
      <c r="C59" s="73"/>
      <c r="D59" s="113">
        <v>1</v>
      </c>
      <c r="E59" s="7"/>
      <c r="F59" s="16" t="s">
        <v>102</v>
      </c>
      <c r="G59" s="7"/>
      <c r="H59" s="271">
        <f>'Machinery Costs'!$E$44</f>
        <v>4.2799999999999994</v>
      </c>
      <c r="I59" s="7"/>
      <c r="J59" s="17">
        <f t="shared" si="1"/>
        <v>4.2799999999999994</v>
      </c>
      <c r="L59" s="188"/>
      <c r="M59" s="188"/>
      <c r="N59" s="188"/>
      <c r="O59" s="188"/>
      <c r="P59" s="188"/>
      <c r="Q59" s="188"/>
      <c r="R59" s="188"/>
      <c r="S59" s="188"/>
      <c r="T59" s="188"/>
      <c r="U59" s="188"/>
      <c r="V59" s="188"/>
      <c r="W59" s="188"/>
      <c r="X59" s="188"/>
      <c r="Y59" s="188"/>
      <c r="Z59" s="188"/>
      <c r="AA59" s="188"/>
      <c r="AB59" s="188"/>
      <c r="AC59" s="188"/>
      <c r="AD59" s="188"/>
      <c r="AE59" s="188"/>
      <c r="AF59" s="188"/>
      <c r="AG59" s="188"/>
    </row>
    <row r="60" spans="1:33">
      <c r="B60" s="40"/>
      <c r="C60" s="40"/>
      <c r="D60" s="61"/>
      <c r="E60" s="40"/>
      <c r="F60" s="61"/>
      <c r="G60" s="7"/>
      <c r="H60" s="34"/>
      <c r="I60" s="7"/>
      <c r="J60" s="17"/>
      <c r="L60" s="188"/>
    </row>
    <row r="61" spans="1:33" ht="12.75" customHeight="1">
      <c r="B61" s="100" t="s">
        <v>62</v>
      </c>
      <c r="C61" s="40"/>
      <c r="D61" s="61"/>
      <c r="E61" s="40"/>
      <c r="F61" s="61"/>
      <c r="G61" s="7"/>
      <c r="H61" s="34"/>
      <c r="I61" s="7"/>
      <c r="J61" s="17">
        <v>0</v>
      </c>
      <c r="K61" s="29"/>
      <c r="AG61"/>
    </row>
    <row r="62" spans="1:33">
      <c r="B62" s="101" t="s">
        <v>145</v>
      </c>
      <c r="C62" s="73"/>
      <c r="D62" s="48"/>
      <c r="E62" s="7"/>
      <c r="F62" s="8"/>
      <c r="G62" s="7"/>
      <c r="H62" s="34"/>
      <c r="I62" s="7"/>
      <c r="J62" s="17">
        <f>Landtax</f>
        <v>5.5</v>
      </c>
    </row>
    <row r="63" spans="1:33" ht="14.25">
      <c r="A63" s="154"/>
      <c r="B63" s="101" t="s">
        <v>28</v>
      </c>
      <c r="C63" s="7"/>
      <c r="D63" s="34"/>
      <c r="E63" s="7"/>
      <c r="F63" s="8"/>
      <c r="G63" s="7"/>
      <c r="H63" s="34"/>
      <c r="I63" s="7"/>
      <c r="J63" s="17">
        <f>($J$16+$J$19+$J$26+$J$36+$J$42+$J$46)*oh</f>
        <v>4.5115921757812503</v>
      </c>
      <c r="L63" s="154"/>
      <c r="M63" s="154"/>
      <c r="N63" s="154"/>
      <c r="O63" s="154"/>
      <c r="P63" s="154"/>
      <c r="Q63" s="154"/>
      <c r="R63" s="154"/>
      <c r="S63" s="154"/>
      <c r="T63" s="154"/>
      <c r="U63" s="154"/>
      <c r="V63" s="154"/>
      <c r="W63" s="154"/>
      <c r="X63" s="154"/>
      <c r="Y63" s="154"/>
      <c r="Z63" s="154"/>
      <c r="AA63" s="154"/>
      <c r="AB63" s="154"/>
      <c r="AC63" s="154"/>
      <c r="AD63" s="154"/>
      <c r="AE63" s="154"/>
      <c r="AF63" s="154"/>
      <c r="AG63" s="154"/>
    </row>
    <row r="64" spans="1:33">
      <c r="A64" s="154"/>
      <c r="B64" s="101"/>
      <c r="C64" s="73"/>
      <c r="D64" s="48"/>
      <c r="E64" s="7"/>
      <c r="F64" s="8"/>
      <c r="G64" s="7"/>
      <c r="H64" s="34"/>
      <c r="I64" s="7"/>
      <c r="J64" s="17"/>
      <c r="K64" s="154"/>
      <c r="L64" s="154"/>
      <c r="M64" s="154"/>
      <c r="N64" s="154"/>
      <c r="O64" s="154"/>
      <c r="P64" s="154"/>
      <c r="Q64" s="154"/>
      <c r="R64" s="154"/>
      <c r="S64" s="154"/>
      <c r="T64" s="154"/>
      <c r="U64" s="154"/>
      <c r="V64" s="154"/>
      <c r="W64" s="154"/>
      <c r="X64" s="154"/>
      <c r="Y64" s="154"/>
      <c r="Z64" s="154"/>
      <c r="AA64" s="154"/>
      <c r="AB64" s="154"/>
      <c r="AC64" s="154"/>
      <c r="AD64" s="154"/>
      <c r="AE64" s="154"/>
      <c r="AF64" s="154"/>
      <c r="AG64"/>
    </row>
    <row r="65" spans="2:21" ht="5.25" customHeight="1">
      <c r="B65" s="7"/>
      <c r="C65" s="7"/>
      <c r="D65" s="34"/>
      <c r="E65" s="7"/>
      <c r="F65" s="8"/>
      <c r="G65" s="7"/>
      <c r="H65" s="34"/>
      <c r="I65" s="7"/>
      <c r="J65" s="17"/>
    </row>
    <row r="66" spans="2:21">
      <c r="B66" s="41" t="s">
        <v>125</v>
      </c>
      <c r="C66" s="41"/>
      <c r="D66" s="54"/>
      <c r="E66" s="41"/>
      <c r="F66" s="42"/>
      <c r="G66" s="41"/>
      <c r="H66" s="54"/>
      <c r="I66" s="41"/>
      <c r="J66" s="43">
        <f>SUM(J56:J64)</f>
        <v>60.011592175781253</v>
      </c>
    </row>
    <row r="67" spans="2:21">
      <c r="B67" s="7"/>
      <c r="C67" s="7"/>
      <c r="D67" s="34"/>
      <c r="E67" s="7"/>
      <c r="F67" s="8"/>
      <c r="G67" s="7"/>
      <c r="H67" s="34"/>
      <c r="I67" s="7"/>
      <c r="J67" s="17"/>
    </row>
    <row r="68" spans="2:21">
      <c r="B68" s="41" t="s">
        <v>46</v>
      </c>
      <c r="C68" s="41"/>
      <c r="D68" s="54"/>
      <c r="E68" s="41"/>
      <c r="F68" s="42"/>
      <c r="G68" s="41"/>
      <c r="H68" s="54"/>
      <c r="I68" s="41"/>
      <c r="J68" s="43">
        <f>J53+J66</f>
        <v>246.56592864433597</v>
      </c>
    </row>
    <row r="69" spans="2:21">
      <c r="B69" s="3"/>
      <c r="C69" s="3"/>
      <c r="D69" s="2"/>
      <c r="E69" s="3"/>
      <c r="F69" s="4"/>
      <c r="G69" s="3"/>
      <c r="H69" s="2"/>
      <c r="I69" s="3"/>
      <c r="J69" s="5"/>
      <c r="K69" s="1"/>
    </row>
    <row r="70" spans="2:21" ht="14.25">
      <c r="B70" s="45" t="s">
        <v>48</v>
      </c>
      <c r="C70" s="45"/>
      <c r="D70" s="63"/>
      <c r="E70" s="45"/>
      <c r="F70" s="46"/>
      <c r="G70" s="45"/>
      <c r="H70" s="63"/>
      <c r="I70" s="45"/>
      <c r="J70" s="45"/>
      <c r="K70" s="12"/>
      <c r="M70" s="375"/>
      <c r="N70" s="375"/>
      <c r="O70" s="375"/>
      <c r="P70" s="375"/>
      <c r="Q70" s="375"/>
      <c r="R70" s="375"/>
      <c r="S70" s="375"/>
      <c r="T70" s="375"/>
      <c r="U70" s="375"/>
    </row>
    <row r="71" spans="2:21" s="156" customFormat="1" ht="15.75" customHeight="1">
      <c r="B71" s="375" t="s">
        <v>197</v>
      </c>
      <c r="C71" s="375"/>
      <c r="D71" s="375"/>
      <c r="E71" s="375"/>
      <c r="F71" s="375"/>
      <c r="G71" s="375"/>
      <c r="H71" s="375"/>
      <c r="I71" s="375"/>
      <c r="J71" s="375"/>
    </row>
    <row r="72" spans="2:21" s="156" customFormat="1" ht="16.5" customHeight="1">
      <c r="B72" s="375" t="s">
        <v>185</v>
      </c>
      <c r="C72" s="375"/>
      <c r="D72" s="375"/>
      <c r="E72" s="375"/>
      <c r="F72" s="375"/>
      <c r="G72" s="375"/>
      <c r="H72" s="375"/>
      <c r="I72" s="375"/>
      <c r="J72" s="375"/>
    </row>
    <row r="73" spans="2:21" s="156" customFormat="1" ht="30" customHeight="1">
      <c r="B73" s="371"/>
      <c r="C73" s="372"/>
      <c r="D73" s="372"/>
      <c r="E73" s="372"/>
      <c r="F73" s="372"/>
      <c r="G73" s="372"/>
      <c r="H73" s="372"/>
      <c r="I73" s="372"/>
      <c r="J73" s="372"/>
    </row>
    <row r="74" spans="2:21" s="29" customFormat="1">
      <c r="D74" s="47"/>
      <c r="F74" s="30"/>
      <c r="H74" s="47"/>
    </row>
    <row r="75" spans="2:21" s="29" customFormat="1">
      <c r="D75" s="47"/>
      <c r="F75" s="30"/>
      <c r="H75" s="47"/>
    </row>
    <row r="76" spans="2:21" s="29" customFormat="1">
      <c r="D76" s="47"/>
      <c r="F76" s="30"/>
      <c r="H76" s="47"/>
    </row>
    <row r="77" spans="2:21" s="29" customFormat="1">
      <c r="D77" s="47"/>
      <c r="F77" s="30"/>
      <c r="H77" s="47"/>
    </row>
    <row r="78" spans="2:21" s="29" customFormat="1">
      <c r="D78" s="47"/>
      <c r="F78" s="30"/>
      <c r="H78" s="47"/>
    </row>
    <row r="79" spans="2:21" s="29" customFormat="1">
      <c r="D79" s="47"/>
      <c r="F79" s="30"/>
      <c r="H79" s="47"/>
    </row>
    <row r="80" spans="2:21" s="29" customFormat="1">
      <c r="D80" s="47"/>
      <c r="F80" s="30"/>
      <c r="H80" s="47"/>
    </row>
    <row r="81" spans="4:8" s="29" customFormat="1">
      <c r="D81" s="47"/>
      <c r="F81" s="30"/>
      <c r="H81" s="47"/>
    </row>
    <row r="82" spans="4:8" s="29" customFormat="1">
      <c r="D82" s="47"/>
      <c r="F82" s="30"/>
      <c r="H82" s="47"/>
    </row>
    <row r="83" spans="4:8" s="29" customFormat="1">
      <c r="D83" s="47"/>
      <c r="F83" s="30"/>
      <c r="H83" s="47"/>
    </row>
    <row r="84" spans="4:8" s="29" customFormat="1">
      <c r="D84" s="47"/>
      <c r="F84" s="30"/>
      <c r="H84" s="47"/>
    </row>
    <row r="85" spans="4:8" s="29" customFormat="1">
      <c r="D85" s="47"/>
      <c r="F85" s="30"/>
      <c r="H85" s="47"/>
    </row>
    <row r="86" spans="4:8" s="29" customFormat="1">
      <c r="D86" s="47"/>
      <c r="F86" s="30"/>
      <c r="H86" s="47"/>
    </row>
    <row r="87" spans="4:8" s="29" customFormat="1">
      <c r="D87" s="47"/>
      <c r="F87" s="30"/>
      <c r="H87" s="47"/>
    </row>
    <row r="88" spans="4:8" s="29" customFormat="1">
      <c r="D88" s="47"/>
      <c r="F88" s="30"/>
      <c r="H88" s="47"/>
    </row>
    <row r="89" spans="4:8" s="29" customFormat="1">
      <c r="D89" s="47"/>
      <c r="F89" s="30"/>
      <c r="H89" s="47"/>
    </row>
    <row r="90" spans="4:8" s="29" customFormat="1">
      <c r="D90" s="47"/>
      <c r="F90" s="30"/>
      <c r="H90" s="47"/>
    </row>
    <row r="91" spans="4:8" s="29" customFormat="1">
      <c r="D91" s="47"/>
      <c r="F91" s="30"/>
      <c r="H91" s="47"/>
    </row>
    <row r="92" spans="4:8" s="29" customFormat="1">
      <c r="D92" s="47"/>
      <c r="F92" s="30"/>
      <c r="H92" s="47"/>
    </row>
    <row r="93" spans="4:8" s="29" customFormat="1">
      <c r="D93" s="47"/>
      <c r="F93" s="30"/>
      <c r="H93" s="47"/>
    </row>
    <row r="94" spans="4:8" s="29" customFormat="1">
      <c r="D94" s="47"/>
      <c r="F94" s="30"/>
      <c r="H94" s="47"/>
    </row>
  </sheetData>
  <mergeCells count="9">
    <mergeCell ref="M70:U70"/>
    <mergeCell ref="B71:J71"/>
    <mergeCell ref="B72:J72"/>
    <mergeCell ref="B2:I2"/>
    <mergeCell ref="B3:I3"/>
    <mergeCell ref="B5:I5"/>
    <mergeCell ref="B6:I6"/>
    <mergeCell ref="B73:J73"/>
    <mergeCell ref="B8:J8"/>
  </mergeCells>
  <phoneticPr fontId="5" type="noConversion"/>
  <printOptions horizontalCentered="1"/>
  <pageMargins left="0.75" right="0.75" top="1" bottom="1" header="0" footer="0.5"/>
  <pageSetup scale="91" fitToHeight="2" orientation="portrait" horizontalDpi="4294967292" verticalDpi="4294967292" r:id="rId1"/>
  <headerFooter alignWithMargins="0">
    <oddFooter>&amp;L&amp;A&amp;C&amp;F&amp;R&amp;D</oddFooter>
  </headerFooter>
  <rowBreaks count="1" manualBreakCount="1">
    <brk id="55" min="1" max="9" man="1"/>
  </rowBreaks>
  <ignoredErrors>
    <ignoredError sqref="J48" emptyCellReference="1"/>
  </ignoredErrors>
</worksheet>
</file>

<file path=xl/worksheets/sheet11.xml><?xml version="1.0" encoding="utf-8"?>
<worksheet xmlns="http://schemas.openxmlformats.org/spreadsheetml/2006/main" xmlns:r="http://schemas.openxmlformats.org/officeDocument/2006/relationships">
  <sheetPr>
    <tabColor rgb="FFFF6600"/>
    <pageSetUpPr fitToPage="1"/>
  </sheetPr>
  <dimension ref="A1:Z49"/>
  <sheetViews>
    <sheetView workbookViewId="0">
      <selection activeCell="D16" sqref="D16"/>
    </sheetView>
  </sheetViews>
  <sheetFormatPr defaultColWidth="8.7109375" defaultRowHeight="12.75"/>
  <cols>
    <col min="1" max="1" width="4.28515625" style="158" customWidth="1"/>
    <col min="2" max="2" width="11" customWidth="1"/>
    <col min="3" max="3" width="20.140625" customWidth="1"/>
    <col min="4" max="4" width="34.7109375" customWidth="1"/>
    <col min="5" max="5" width="35.28515625" customWidth="1"/>
    <col min="6" max="26" width="8.7109375" style="158" customWidth="1"/>
    <col min="257" max="257" width="4.28515625" customWidth="1"/>
    <col min="258" max="258" width="11" customWidth="1"/>
    <col min="259" max="259" width="20.140625" customWidth="1"/>
    <col min="260" max="260" width="25.42578125" customWidth="1"/>
    <col min="261" max="261" width="40.42578125" customWidth="1"/>
    <col min="262" max="282" width="8.7109375" customWidth="1"/>
    <col min="513" max="513" width="4.28515625" customWidth="1"/>
    <col min="514" max="514" width="11" customWidth="1"/>
    <col min="515" max="515" width="20.140625" customWidth="1"/>
    <col min="516" max="516" width="25.42578125" customWidth="1"/>
    <col min="517" max="517" width="40.42578125" customWidth="1"/>
    <col min="518" max="538" width="8.7109375" customWidth="1"/>
    <col min="769" max="769" width="4.28515625" customWidth="1"/>
    <col min="770" max="770" width="11" customWidth="1"/>
    <col min="771" max="771" width="20.140625" customWidth="1"/>
    <col min="772" max="772" width="25.42578125" customWidth="1"/>
    <col min="773" max="773" width="40.42578125" customWidth="1"/>
    <col min="774" max="794" width="8.7109375" customWidth="1"/>
    <col min="1025" max="1025" width="4.28515625" customWidth="1"/>
    <col min="1026" max="1026" width="11" customWidth="1"/>
    <col min="1027" max="1027" width="20.140625" customWidth="1"/>
    <col min="1028" max="1028" width="25.42578125" customWidth="1"/>
    <col min="1029" max="1029" width="40.42578125" customWidth="1"/>
    <col min="1030" max="1050" width="8.7109375" customWidth="1"/>
    <col min="1281" max="1281" width="4.28515625" customWidth="1"/>
    <col min="1282" max="1282" width="11" customWidth="1"/>
    <col min="1283" max="1283" width="20.140625" customWidth="1"/>
    <col min="1284" max="1284" width="25.42578125" customWidth="1"/>
    <col min="1285" max="1285" width="40.42578125" customWidth="1"/>
    <col min="1286" max="1306" width="8.7109375" customWidth="1"/>
    <col min="1537" max="1537" width="4.28515625" customWidth="1"/>
    <col min="1538" max="1538" width="11" customWidth="1"/>
    <col min="1539" max="1539" width="20.140625" customWidth="1"/>
    <col min="1540" max="1540" width="25.42578125" customWidth="1"/>
    <col min="1541" max="1541" width="40.42578125" customWidth="1"/>
    <col min="1542" max="1562" width="8.7109375" customWidth="1"/>
    <col min="1793" max="1793" width="4.28515625" customWidth="1"/>
    <col min="1794" max="1794" width="11" customWidth="1"/>
    <col min="1795" max="1795" width="20.140625" customWidth="1"/>
    <col min="1796" max="1796" width="25.42578125" customWidth="1"/>
    <col min="1797" max="1797" width="40.42578125" customWidth="1"/>
    <col min="1798" max="1818" width="8.7109375" customWidth="1"/>
    <col min="2049" max="2049" width="4.28515625" customWidth="1"/>
    <col min="2050" max="2050" width="11" customWidth="1"/>
    <col min="2051" max="2051" width="20.140625" customWidth="1"/>
    <col min="2052" max="2052" width="25.42578125" customWidth="1"/>
    <col min="2053" max="2053" width="40.42578125" customWidth="1"/>
    <col min="2054" max="2074" width="8.7109375" customWidth="1"/>
    <col min="2305" max="2305" width="4.28515625" customWidth="1"/>
    <col min="2306" max="2306" width="11" customWidth="1"/>
    <col min="2307" max="2307" width="20.140625" customWidth="1"/>
    <col min="2308" max="2308" width="25.42578125" customWidth="1"/>
    <col min="2309" max="2309" width="40.42578125" customWidth="1"/>
    <col min="2310" max="2330" width="8.7109375" customWidth="1"/>
    <col min="2561" max="2561" width="4.28515625" customWidth="1"/>
    <col min="2562" max="2562" width="11" customWidth="1"/>
    <col min="2563" max="2563" width="20.140625" customWidth="1"/>
    <col min="2564" max="2564" width="25.42578125" customWidth="1"/>
    <col min="2565" max="2565" width="40.42578125" customWidth="1"/>
    <col min="2566" max="2586" width="8.7109375" customWidth="1"/>
    <col min="2817" max="2817" width="4.28515625" customWidth="1"/>
    <col min="2818" max="2818" width="11" customWidth="1"/>
    <col min="2819" max="2819" width="20.140625" customWidth="1"/>
    <col min="2820" max="2820" width="25.42578125" customWidth="1"/>
    <col min="2821" max="2821" width="40.42578125" customWidth="1"/>
    <col min="2822" max="2842" width="8.7109375" customWidth="1"/>
    <col min="3073" max="3073" width="4.28515625" customWidth="1"/>
    <col min="3074" max="3074" width="11" customWidth="1"/>
    <col min="3075" max="3075" width="20.140625" customWidth="1"/>
    <col min="3076" max="3076" width="25.42578125" customWidth="1"/>
    <col min="3077" max="3077" width="40.42578125" customWidth="1"/>
    <col min="3078" max="3098" width="8.7109375" customWidth="1"/>
    <col min="3329" max="3329" width="4.28515625" customWidth="1"/>
    <col min="3330" max="3330" width="11" customWidth="1"/>
    <col min="3331" max="3331" width="20.140625" customWidth="1"/>
    <col min="3332" max="3332" width="25.42578125" customWidth="1"/>
    <col min="3333" max="3333" width="40.42578125" customWidth="1"/>
    <col min="3334" max="3354" width="8.7109375" customWidth="1"/>
    <col min="3585" max="3585" width="4.28515625" customWidth="1"/>
    <col min="3586" max="3586" width="11" customWidth="1"/>
    <col min="3587" max="3587" width="20.140625" customWidth="1"/>
    <col min="3588" max="3588" width="25.42578125" customWidth="1"/>
    <col min="3589" max="3589" width="40.42578125" customWidth="1"/>
    <col min="3590" max="3610" width="8.7109375" customWidth="1"/>
    <col min="3841" max="3841" width="4.28515625" customWidth="1"/>
    <col min="3842" max="3842" width="11" customWidth="1"/>
    <col min="3843" max="3843" width="20.140625" customWidth="1"/>
    <col min="3844" max="3844" width="25.42578125" customWidth="1"/>
    <col min="3845" max="3845" width="40.42578125" customWidth="1"/>
    <col min="3846" max="3866" width="8.7109375" customWidth="1"/>
    <col min="4097" max="4097" width="4.28515625" customWidth="1"/>
    <col min="4098" max="4098" width="11" customWidth="1"/>
    <col min="4099" max="4099" width="20.140625" customWidth="1"/>
    <col min="4100" max="4100" width="25.42578125" customWidth="1"/>
    <col min="4101" max="4101" width="40.42578125" customWidth="1"/>
    <col min="4102" max="4122" width="8.7109375" customWidth="1"/>
    <col min="4353" max="4353" width="4.28515625" customWidth="1"/>
    <col min="4354" max="4354" width="11" customWidth="1"/>
    <col min="4355" max="4355" width="20.140625" customWidth="1"/>
    <col min="4356" max="4356" width="25.42578125" customWidth="1"/>
    <col min="4357" max="4357" width="40.42578125" customWidth="1"/>
    <col min="4358" max="4378" width="8.7109375" customWidth="1"/>
    <col min="4609" max="4609" width="4.28515625" customWidth="1"/>
    <col min="4610" max="4610" width="11" customWidth="1"/>
    <col min="4611" max="4611" width="20.140625" customWidth="1"/>
    <col min="4612" max="4612" width="25.42578125" customWidth="1"/>
    <col min="4613" max="4613" width="40.42578125" customWidth="1"/>
    <col min="4614" max="4634" width="8.7109375" customWidth="1"/>
    <col min="4865" max="4865" width="4.28515625" customWidth="1"/>
    <col min="4866" max="4866" width="11" customWidth="1"/>
    <col min="4867" max="4867" width="20.140625" customWidth="1"/>
    <col min="4868" max="4868" width="25.42578125" customWidth="1"/>
    <col min="4869" max="4869" width="40.42578125" customWidth="1"/>
    <col min="4870" max="4890" width="8.7109375" customWidth="1"/>
    <col min="5121" max="5121" width="4.28515625" customWidth="1"/>
    <col min="5122" max="5122" width="11" customWidth="1"/>
    <col min="5123" max="5123" width="20.140625" customWidth="1"/>
    <col min="5124" max="5124" width="25.42578125" customWidth="1"/>
    <col min="5125" max="5125" width="40.42578125" customWidth="1"/>
    <col min="5126" max="5146" width="8.7109375" customWidth="1"/>
    <col min="5377" max="5377" width="4.28515625" customWidth="1"/>
    <col min="5378" max="5378" width="11" customWidth="1"/>
    <col min="5379" max="5379" width="20.140625" customWidth="1"/>
    <col min="5380" max="5380" width="25.42578125" customWidth="1"/>
    <col min="5381" max="5381" width="40.42578125" customWidth="1"/>
    <col min="5382" max="5402" width="8.7109375" customWidth="1"/>
    <col min="5633" max="5633" width="4.28515625" customWidth="1"/>
    <col min="5634" max="5634" width="11" customWidth="1"/>
    <col min="5635" max="5635" width="20.140625" customWidth="1"/>
    <col min="5636" max="5636" width="25.42578125" customWidth="1"/>
    <col min="5637" max="5637" width="40.42578125" customWidth="1"/>
    <col min="5638" max="5658" width="8.7109375" customWidth="1"/>
    <col min="5889" max="5889" width="4.28515625" customWidth="1"/>
    <col min="5890" max="5890" width="11" customWidth="1"/>
    <col min="5891" max="5891" width="20.140625" customWidth="1"/>
    <col min="5892" max="5892" width="25.42578125" customWidth="1"/>
    <col min="5893" max="5893" width="40.42578125" customWidth="1"/>
    <col min="5894" max="5914" width="8.7109375" customWidth="1"/>
    <col min="6145" max="6145" width="4.28515625" customWidth="1"/>
    <col min="6146" max="6146" width="11" customWidth="1"/>
    <col min="6147" max="6147" width="20.140625" customWidth="1"/>
    <col min="6148" max="6148" width="25.42578125" customWidth="1"/>
    <col min="6149" max="6149" width="40.42578125" customWidth="1"/>
    <col min="6150" max="6170" width="8.7109375" customWidth="1"/>
    <col min="6401" max="6401" width="4.28515625" customWidth="1"/>
    <col min="6402" max="6402" width="11" customWidth="1"/>
    <col min="6403" max="6403" width="20.140625" customWidth="1"/>
    <col min="6404" max="6404" width="25.42578125" customWidth="1"/>
    <col min="6405" max="6405" width="40.42578125" customWidth="1"/>
    <col min="6406" max="6426" width="8.7109375" customWidth="1"/>
    <col min="6657" max="6657" width="4.28515625" customWidth="1"/>
    <col min="6658" max="6658" width="11" customWidth="1"/>
    <col min="6659" max="6659" width="20.140625" customWidth="1"/>
    <col min="6660" max="6660" width="25.42578125" customWidth="1"/>
    <col min="6661" max="6661" width="40.42578125" customWidth="1"/>
    <col min="6662" max="6682" width="8.7109375" customWidth="1"/>
    <col min="6913" max="6913" width="4.28515625" customWidth="1"/>
    <col min="6914" max="6914" width="11" customWidth="1"/>
    <col min="6915" max="6915" width="20.140625" customWidth="1"/>
    <col min="6916" max="6916" width="25.42578125" customWidth="1"/>
    <col min="6917" max="6917" width="40.42578125" customWidth="1"/>
    <col min="6918" max="6938" width="8.7109375" customWidth="1"/>
    <col min="7169" max="7169" width="4.28515625" customWidth="1"/>
    <col min="7170" max="7170" width="11" customWidth="1"/>
    <col min="7171" max="7171" width="20.140625" customWidth="1"/>
    <col min="7172" max="7172" width="25.42578125" customWidth="1"/>
    <col min="7173" max="7173" width="40.42578125" customWidth="1"/>
    <col min="7174" max="7194" width="8.7109375" customWidth="1"/>
    <col min="7425" max="7425" width="4.28515625" customWidth="1"/>
    <col min="7426" max="7426" width="11" customWidth="1"/>
    <col min="7427" max="7427" width="20.140625" customWidth="1"/>
    <col min="7428" max="7428" width="25.42578125" customWidth="1"/>
    <col min="7429" max="7429" width="40.42578125" customWidth="1"/>
    <col min="7430" max="7450" width="8.7109375" customWidth="1"/>
    <col min="7681" max="7681" width="4.28515625" customWidth="1"/>
    <col min="7682" max="7682" width="11" customWidth="1"/>
    <col min="7683" max="7683" width="20.140625" customWidth="1"/>
    <col min="7684" max="7684" width="25.42578125" customWidth="1"/>
    <col min="7685" max="7685" width="40.42578125" customWidth="1"/>
    <col min="7686" max="7706" width="8.7109375" customWidth="1"/>
    <col min="7937" max="7937" width="4.28515625" customWidth="1"/>
    <col min="7938" max="7938" width="11" customWidth="1"/>
    <col min="7939" max="7939" width="20.140625" customWidth="1"/>
    <col min="7940" max="7940" width="25.42578125" customWidth="1"/>
    <col min="7941" max="7941" width="40.42578125" customWidth="1"/>
    <col min="7942" max="7962" width="8.7109375" customWidth="1"/>
    <col min="8193" max="8193" width="4.28515625" customWidth="1"/>
    <col min="8194" max="8194" width="11" customWidth="1"/>
    <col min="8195" max="8195" width="20.140625" customWidth="1"/>
    <col min="8196" max="8196" width="25.42578125" customWidth="1"/>
    <col min="8197" max="8197" width="40.42578125" customWidth="1"/>
    <col min="8198" max="8218" width="8.7109375" customWidth="1"/>
    <col min="8449" max="8449" width="4.28515625" customWidth="1"/>
    <col min="8450" max="8450" width="11" customWidth="1"/>
    <col min="8451" max="8451" width="20.140625" customWidth="1"/>
    <col min="8452" max="8452" width="25.42578125" customWidth="1"/>
    <col min="8453" max="8453" width="40.42578125" customWidth="1"/>
    <col min="8454" max="8474" width="8.7109375" customWidth="1"/>
    <col min="8705" max="8705" width="4.28515625" customWidth="1"/>
    <col min="8706" max="8706" width="11" customWidth="1"/>
    <col min="8707" max="8707" width="20.140625" customWidth="1"/>
    <col min="8708" max="8708" width="25.42578125" customWidth="1"/>
    <col min="8709" max="8709" width="40.42578125" customWidth="1"/>
    <col min="8710" max="8730" width="8.7109375" customWidth="1"/>
    <col min="8961" max="8961" width="4.28515625" customWidth="1"/>
    <col min="8962" max="8962" width="11" customWidth="1"/>
    <col min="8963" max="8963" width="20.140625" customWidth="1"/>
    <col min="8964" max="8964" width="25.42578125" customWidth="1"/>
    <col min="8965" max="8965" width="40.42578125" customWidth="1"/>
    <col min="8966" max="8986" width="8.7109375" customWidth="1"/>
    <col min="9217" max="9217" width="4.28515625" customWidth="1"/>
    <col min="9218" max="9218" width="11" customWidth="1"/>
    <col min="9219" max="9219" width="20.140625" customWidth="1"/>
    <col min="9220" max="9220" width="25.42578125" customWidth="1"/>
    <col min="9221" max="9221" width="40.42578125" customWidth="1"/>
    <col min="9222" max="9242" width="8.7109375" customWidth="1"/>
    <col min="9473" max="9473" width="4.28515625" customWidth="1"/>
    <col min="9474" max="9474" width="11" customWidth="1"/>
    <col min="9475" max="9475" width="20.140625" customWidth="1"/>
    <col min="9476" max="9476" width="25.42578125" customWidth="1"/>
    <col min="9477" max="9477" width="40.42578125" customWidth="1"/>
    <col min="9478" max="9498" width="8.7109375" customWidth="1"/>
    <col min="9729" max="9729" width="4.28515625" customWidth="1"/>
    <col min="9730" max="9730" width="11" customWidth="1"/>
    <col min="9731" max="9731" width="20.140625" customWidth="1"/>
    <col min="9732" max="9732" width="25.42578125" customWidth="1"/>
    <col min="9733" max="9733" width="40.42578125" customWidth="1"/>
    <col min="9734" max="9754" width="8.7109375" customWidth="1"/>
    <col min="9985" max="9985" width="4.28515625" customWidth="1"/>
    <col min="9986" max="9986" width="11" customWidth="1"/>
    <col min="9987" max="9987" width="20.140625" customWidth="1"/>
    <col min="9988" max="9988" width="25.42578125" customWidth="1"/>
    <col min="9989" max="9989" width="40.42578125" customWidth="1"/>
    <col min="9990" max="10010" width="8.7109375" customWidth="1"/>
    <col min="10241" max="10241" width="4.28515625" customWidth="1"/>
    <col min="10242" max="10242" width="11" customWidth="1"/>
    <col min="10243" max="10243" width="20.140625" customWidth="1"/>
    <col min="10244" max="10244" width="25.42578125" customWidth="1"/>
    <col min="10245" max="10245" width="40.42578125" customWidth="1"/>
    <col min="10246" max="10266" width="8.7109375" customWidth="1"/>
    <col min="10497" max="10497" width="4.28515625" customWidth="1"/>
    <col min="10498" max="10498" width="11" customWidth="1"/>
    <col min="10499" max="10499" width="20.140625" customWidth="1"/>
    <col min="10500" max="10500" width="25.42578125" customWidth="1"/>
    <col min="10501" max="10501" width="40.42578125" customWidth="1"/>
    <col min="10502" max="10522" width="8.7109375" customWidth="1"/>
    <col min="10753" max="10753" width="4.28515625" customWidth="1"/>
    <col min="10754" max="10754" width="11" customWidth="1"/>
    <col min="10755" max="10755" width="20.140625" customWidth="1"/>
    <col min="10756" max="10756" width="25.42578125" customWidth="1"/>
    <col min="10757" max="10757" width="40.42578125" customWidth="1"/>
    <col min="10758" max="10778" width="8.7109375" customWidth="1"/>
    <col min="11009" max="11009" width="4.28515625" customWidth="1"/>
    <col min="11010" max="11010" width="11" customWidth="1"/>
    <col min="11011" max="11011" width="20.140625" customWidth="1"/>
    <col min="11012" max="11012" width="25.42578125" customWidth="1"/>
    <col min="11013" max="11013" width="40.42578125" customWidth="1"/>
    <col min="11014" max="11034" width="8.7109375" customWidth="1"/>
    <col min="11265" max="11265" width="4.28515625" customWidth="1"/>
    <col min="11266" max="11266" width="11" customWidth="1"/>
    <col min="11267" max="11267" width="20.140625" customWidth="1"/>
    <col min="11268" max="11268" width="25.42578125" customWidth="1"/>
    <col min="11269" max="11269" width="40.42578125" customWidth="1"/>
    <col min="11270" max="11290" width="8.7109375" customWidth="1"/>
    <col min="11521" max="11521" width="4.28515625" customWidth="1"/>
    <col min="11522" max="11522" width="11" customWidth="1"/>
    <col min="11523" max="11523" width="20.140625" customWidth="1"/>
    <col min="11524" max="11524" width="25.42578125" customWidth="1"/>
    <col min="11525" max="11525" width="40.42578125" customWidth="1"/>
    <col min="11526" max="11546" width="8.7109375" customWidth="1"/>
    <col min="11777" max="11777" width="4.28515625" customWidth="1"/>
    <col min="11778" max="11778" width="11" customWidth="1"/>
    <col min="11779" max="11779" width="20.140625" customWidth="1"/>
    <col min="11780" max="11780" width="25.42578125" customWidth="1"/>
    <col min="11781" max="11781" width="40.42578125" customWidth="1"/>
    <col min="11782" max="11802" width="8.7109375" customWidth="1"/>
    <col min="12033" max="12033" width="4.28515625" customWidth="1"/>
    <col min="12034" max="12034" width="11" customWidth="1"/>
    <col min="12035" max="12035" width="20.140625" customWidth="1"/>
    <col min="12036" max="12036" width="25.42578125" customWidth="1"/>
    <col min="12037" max="12037" width="40.42578125" customWidth="1"/>
    <col min="12038" max="12058" width="8.7109375" customWidth="1"/>
    <col min="12289" max="12289" width="4.28515625" customWidth="1"/>
    <col min="12290" max="12290" width="11" customWidth="1"/>
    <col min="12291" max="12291" width="20.140625" customWidth="1"/>
    <col min="12292" max="12292" width="25.42578125" customWidth="1"/>
    <col min="12293" max="12293" width="40.42578125" customWidth="1"/>
    <col min="12294" max="12314" width="8.7109375" customWidth="1"/>
    <col min="12545" max="12545" width="4.28515625" customWidth="1"/>
    <col min="12546" max="12546" width="11" customWidth="1"/>
    <col min="12547" max="12547" width="20.140625" customWidth="1"/>
    <col min="12548" max="12548" width="25.42578125" customWidth="1"/>
    <col min="12549" max="12549" width="40.42578125" customWidth="1"/>
    <col min="12550" max="12570" width="8.7109375" customWidth="1"/>
    <col min="12801" max="12801" width="4.28515625" customWidth="1"/>
    <col min="12802" max="12802" width="11" customWidth="1"/>
    <col min="12803" max="12803" width="20.140625" customWidth="1"/>
    <col min="12804" max="12804" width="25.42578125" customWidth="1"/>
    <col min="12805" max="12805" width="40.42578125" customWidth="1"/>
    <col min="12806" max="12826" width="8.7109375" customWidth="1"/>
    <col min="13057" max="13057" width="4.28515625" customWidth="1"/>
    <col min="13058" max="13058" width="11" customWidth="1"/>
    <col min="13059" max="13059" width="20.140625" customWidth="1"/>
    <col min="13060" max="13060" width="25.42578125" customWidth="1"/>
    <col min="13061" max="13061" width="40.42578125" customWidth="1"/>
    <col min="13062" max="13082" width="8.7109375" customWidth="1"/>
    <col min="13313" max="13313" width="4.28515625" customWidth="1"/>
    <col min="13314" max="13314" width="11" customWidth="1"/>
    <col min="13315" max="13315" width="20.140625" customWidth="1"/>
    <col min="13316" max="13316" width="25.42578125" customWidth="1"/>
    <col min="13317" max="13317" width="40.42578125" customWidth="1"/>
    <col min="13318" max="13338" width="8.7109375" customWidth="1"/>
    <col min="13569" max="13569" width="4.28515625" customWidth="1"/>
    <col min="13570" max="13570" width="11" customWidth="1"/>
    <col min="13571" max="13571" width="20.140625" customWidth="1"/>
    <col min="13572" max="13572" width="25.42578125" customWidth="1"/>
    <col min="13573" max="13573" width="40.42578125" customWidth="1"/>
    <col min="13574" max="13594" width="8.7109375" customWidth="1"/>
    <col min="13825" max="13825" width="4.28515625" customWidth="1"/>
    <col min="13826" max="13826" width="11" customWidth="1"/>
    <col min="13827" max="13827" width="20.140625" customWidth="1"/>
    <col min="13828" max="13828" width="25.42578125" customWidth="1"/>
    <col min="13829" max="13829" width="40.42578125" customWidth="1"/>
    <col min="13830" max="13850" width="8.7109375" customWidth="1"/>
    <col min="14081" max="14081" width="4.28515625" customWidth="1"/>
    <col min="14082" max="14082" width="11" customWidth="1"/>
    <col min="14083" max="14083" width="20.140625" customWidth="1"/>
    <col min="14084" max="14084" width="25.42578125" customWidth="1"/>
    <col min="14085" max="14085" width="40.42578125" customWidth="1"/>
    <col min="14086" max="14106" width="8.7109375" customWidth="1"/>
    <col min="14337" max="14337" width="4.28515625" customWidth="1"/>
    <col min="14338" max="14338" width="11" customWidth="1"/>
    <col min="14339" max="14339" width="20.140625" customWidth="1"/>
    <col min="14340" max="14340" width="25.42578125" customWidth="1"/>
    <col min="14341" max="14341" width="40.42578125" customWidth="1"/>
    <col min="14342" max="14362" width="8.7109375" customWidth="1"/>
    <col min="14593" max="14593" width="4.28515625" customWidth="1"/>
    <col min="14594" max="14594" width="11" customWidth="1"/>
    <col min="14595" max="14595" width="20.140625" customWidth="1"/>
    <col min="14596" max="14596" width="25.42578125" customWidth="1"/>
    <col min="14597" max="14597" width="40.42578125" customWidth="1"/>
    <col min="14598" max="14618" width="8.7109375" customWidth="1"/>
    <col min="14849" max="14849" width="4.28515625" customWidth="1"/>
    <col min="14850" max="14850" width="11" customWidth="1"/>
    <col min="14851" max="14851" width="20.140625" customWidth="1"/>
    <col min="14852" max="14852" width="25.42578125" customWidth="1"/>
    <col min="14853" max="14853" width="40.42578125" customWidth="1"/>
    <col min="14854" max="14874" width="8.7109375" customWidth="1"/>
    <col min="15105" max="15105" width="4.28515625" customWidth="1"/>
    <col min="15106" max="15106" width="11" customWidth="1"/>
    <col min="15107" max="15107" width="20.140625" customWidth="1"/>
    <col min="15108" max="15108" width="25.42578125" customWidth="1"/>
    <col min="15109" max="15109" width="40.42578125" customWidth="1"/>
    <col min="15110" max="15130" width="8.7109375" customWidth="1"/>
    <col min="15361" max="15361" width="4.28515625" customWidth="1"/>
    <col min="15362" max="15362" width="11" customWidth="1"/>
    <col min="15363" max="15363" width="20.140625" customWidth="1"/>
    <col min="15364" max="15364" width="25.42578125" customWidth="1"/>
    <col min="15365" max="15365" width="40.42578125" customWidth="1"/>
    <col min="15366" max="15386" width="8.7109375" customWidth="1"/>
    <col min="15617" max="15617" width="4.28515625" customWidth="1"/>
    <col min="15618" max="15618" width="11" customWidth="1"/>
    <col min="15619" max="15619" width="20.140625" customWidth="1"/>
    <col min="15620" max="15620" width="25.42578125" customWidth="1"/>
    <col min="15621" max="15621" width="40.42578125" customWidth="1"/>
    <col min="15622" max="15642" width="8.7109375" customWidth="1"/>
    <col min="15873" max="15873" width="4.28515625" customWidth="1"/>
    <col min="15874" max="15874" width="11" customWidth="1"/>
    <col min="15875" max="15875" width="20.140625" customWidth="1"/>
    <col min="15876" max="15876" width="25.42578125" customWidth="1"/>
    <col min="15877" max="15877" width="40.42578125" customWidth="1"/>
    <col min="15878" max="15898" width="8.7109375" customWidth="1"/>
    <col min="16129" max="16129" width="4.28515625" customWidth="1"/>
    <col min="16130" max="16130" width="11" customWidth="1"/>
    <col min="16131" max="16131" width="20.140625" customWidth="1"/>
    <col min="16132" max="16132" width="25.42578125" customWidth="1"/>
    <col min="16133" max="16133" width="40.42578125" customWidth="1"/>
    <col min="16134" max="16154" width="8.7109375" customWidth="1"/>
  </cols>
  <sheetData>
    <row r="1" spans="1:26">
      <c r="B1" s="158"/>
      <c r="C1" s="158"/>
      <c r="D1" s="47"/>
      <c r="E1" s="158"/>
      <c r="F1" s="30"/>
      <c r="H1" s="47"/>
    </row>
    <row r="2" spans="1:26" ht="15.75">
      <c r="B2" s="171" t="s">
        <v>381</v>
      </c>
      <c r="C2" s="172"/>
      <c r="D2" s="172"/>
      <c r="E2" s="172"/>
    </row>
    <row r="3" spans="1:26" ht="5.25" customHeight="1">
      <c r="B3" s="173"/>
      <c r="C3" s="174"/>
      <c r="D3" s="174"/>
      <c r="E3" s="174"/>
    </row>
    <row r="4" spans="1:26" ht="33" customHeight="1">
      <c r="A4" s="188"/>
      <c r="B4" s="108" t="s">
        <v>149</v>
      </c>
      <c r="C4" s="108" t="s">
        <v>150</v>
      </c>
      <c r="D4" s="108" t="s">
        <v>151</v>
      </c>
      <c r="E4" s="108" t="s">
        <v>152</v>
      </c>
      <c r="F4" s="188"/>
      <c r="G4" s="188"/>
      <c r="H4" s="188"/>
      <c r="I4" s="188"/>
      <c r="J4" s="188"/>
      <c r="K4" s="188"/>
      <c r="L4"/>
      <c r="M4"/>
      <c r="N4"/>
      <c r="O4"/>
      <c r="P4"/>
      <c r="Q4"/>
      <c r="R4"/>
      <c r="S4"/>
      <c r="T4"/>
      <c r="U4"/>
      <c r="V4"/>
      <c r="W4"/>
      <c r="X4"/>
      <c r="Y4"/>
      <c r="Z4"/>
    </row>
    <row r="5" spans="1:26">
      <c r="B5" s="417"/>
      <c r="C5" s="415"/>
      <c r="D5" s="417"/>
      <c r="E5" s="415"/>
    </row>
    <row r="6" spans="1:26">
      <c r="B6" s="416" t="s">
        <v>233</v>
      </c>
      <c r="C6" s="416" t="s">
        <v>210</v>
      </c>
      <c r="D6" s="416" t="s">
        <v>257</v>
      </c>
      <c r="E6" s="352"/>
    </row>
    <row r="7" spans="1:26">
      <c r="A7" s="188"/>
      <c r="B7" s="418"/>
      <c r="C7" s="415"/>
      <c r="D7" s="419" t="s">
        <v>336</v>
      </c>
      <c r="E7" s="415"/>
      <c r="F7" s="188"/>
      <c r="G7" s="188"/>
      <c r="H7" s="188"/>
      <c r="I7" s="188"/>
      <c r="J7" s="188"/>
      <c r="K7" s="188"/>
      <c r="L7" s="188"/>
      <c r="M7" s="188"/>
      <c r="N7" s="188"/>
      <c r="O7" s="188"/>
      <c r="P7" s="188"/>
      <c r="Q7" s="188"/>
      <c r="R7" s="188"/>
      <c r="S7" s="188"/>
      <c r="T7" s="188"/>
      <c r="U7" s="188"/>
      <c r="V7" s="188"/>
      <c r="W7" s="188"/>
      <c r="X7" s="188"/>
      <c r="Y7" s="188"/>
      <c r="Z7" s="188"/>
    </row>
    <row r="8" spans="1:26">
      <c r="A8" s="188"/>
      <c r="B8" s="416" t="s">
        <v>233</v>
      </c>
      <c r="C8" s="419" t="s">
        <v>334</v>
      </c>
      <c r="D8" s="416" t="s">
        <v>337</v>
      </c>
      <c r="E8" s="418"/>
      <c r="F8" s="188"/>
      <c r="G8" s="188"/>
      <c r="H8" s="188"/>
      <c r="I8" s="188"/>
      <c r="J8" s="188"/>
      <c r="K8" s="188"/>
      <c r="L8" s="188"/>
      <c r="M8" s="188"/>
      <c r="N8" s="188"/>
      <c r="O8" s="188"/>
      <c r="P8" s="188"/>
      <c r="Q8" s="188"/>
      <c r="R8" s="188"/>
      <c r="S8" s="188"/>
      <c r="T8" s="188"/>
      <c r="U8" s="188"/>
      <c r="V8" s="188"/>
      <c r="W8" s="188"/>
      <c r="X8" s="188"/>
      <c r="Y8" s="188"/>
      <c r="Z8" s="188"/>
    </row>
    <row r="9" spans="1:26">
      <c r="B9" s="417"/>
      <c r="C9" s="417"/>
      <c r="D9" s="417"/>
      <c r="E9" s="417"/>
    </row>
    <row r="10" spans="1:26">
      <c r="B10" s="416" t="s">
        <v>233</v>
      </c>
      <c r="C10" s="416" t="s">
        <v>335</v>
      </c>
      <c r="D10" s="416" t="s">
        <v>343</v>
      </c>
      <c r="E10" s="352"/>
    </row>
    <row r="11" spans="1:26">
      <c r="B11" s="418"/>
      <c r="C11" s="415"/>
      <c r="D11" s="418"/>
      <c r="E11" s="415"/>
    </row>
    <row r="12" spans="1:26">
      <c r="B12" s="416" t="s">
        <v>233</v>
      </c>
      <c r="C12" s="416" t="s">
        <v>338</v>
      </c>
      <c r="D12" s="416"/>
      <c r="E12" s="416"/>
    </row>
    <row r="13" spans="1:26">
      <c r="A13" s="188"/>
      <c r="B13" s="417"/>
      <c r="C13" s="417"/>
      <c r="D13" s="417"/>
      <c r="E13" s="417"/>
      <c r="F13" s="188"/>
      <c r="G13" s="188"/>
      <c r="H13" s="188"/>
      <c r="I13" s="188"/>
      <c r="J13" s="188"/>
      <c r="K13" s="188"/>
      <c r="L13" s="188"/>
      <c r="M13" s="188"/>
      <c r="N13" s="188"/>
      <c r="O13" s="188"/>
      <c r="P13" s="188"/>
      <c r="Q13" s="188"/>
      <c r="R13" s="188"/>
      <c r="S13" s="188"/>
      <c r="T13" s="188"/>
      <c r="U13" s="188"/>
      <c r="V13" s="188"/>
      <c r="W13" s="188"/>
      <c r="X13" s="188"/>
      <c r="Y13" s="188"/>
      <c r="Z13" s="188"/>
    </row>
    <row r="14" spans="1:26">
      <c r="A14" s="188"/>
      <c r="B14" s="416" t="s">
        <v>233</v>
      </c>
      <c r="C14" s="416" t="s">
        <v>207</v>
      </c>
      <c r="D14" s="416" t="s">
        <v>333</v>
      </c>
      <c r="E14" s="352"/>
      <c r="F14" s="188"/>
      <c r="G14" s="188"/>
      <c r="H14" s="188"/>
      <c r="I14" s="188"/>
      <c r="J14" s="188"/>
      <c r="K14" s="188"/>
      <c r="L14" s="188"/>
      <c r="M14" s="188"/>
      <c r="N14" s="188"/>
      <c r="O14" s="188"/>
      <c r="P14" s="188"/>
      <c r="Q14" s="188"/>
      <c r="R14" s="188"/>
      <c r="S14" s="188"/>
      <c r="T14" s="188"/>
      <c r="U14" s="188"/>
      <c r="V14" s="188"/>
      <c r="W14" s="188"/>
      <c r="X14" s="188"/>
      <c r="Y14" s="188"/>
      <c r="Z14" s="188"/>
    </row>
    <row r="15" spans="1:26">
      <c r="A15" s="188"/>
      <c r="B15" s="418"/>
      <c r="C15" s="415"/>
      <c r="D15" s="418"/>
      <c r="E15" s="415"/>
      <c r="F15" s="188"/>
      <c r="G15" s="188"/>
      <c r="H15" s="188"/>
      <c r="I15" s="188"/>
      <c r="J15" s="188"/>
      <c r="K15" s="188"/>
      <c r="L15" s="188"/>
      <c r="M15" s="188"/>
      <c r="N15" s="188"/>
      <c r="O15" s="188"/>
      <c r="P15" s="188"/>
      <c r="Q15" s="188"/>
      <c r="R15" s="188"/>
      <c r="S15" s="188"/>
      <c r="T15" s="188"/>
      <c r="U15" s="188"/>
      <c r="V15" s="188"/>
      <c r="W15" s="188"/>
      <c r="X15" s="188"/>
      <c r="Y15" s="188"/>
      <c r="Z15" s="188"/>
    </row>
    <row r="16" spans="1:26">
      <c r="A16" s="188"/>
      <c r="B16" s="416" t="s">
        <v>233</v>
      </c>
      <c r="C16" s="416" t="s">
        <v>339</v>
      </c>
      <c r="D16" s="416" t="s">
        <v>340</v>
      </c>
      <c r="E16" s="416"/>
      <c r="F16" s="188"/>
      <c r="G16" s="188"/>
      <c r="H16" s="188"/>
      <c r="I16" s="188"/>
      <c r="J16" s="188"/>
      <c r="K16" s="188"/>
      <c r="L16" s="188"/>
      <c r="M16" s="188"/>
      <c r="N16" s="188"/>
      <c r="O16" s="188"/>
      <c r="P16" s="188"/>
      <c r="Q16" s="188"/>
      <c r="R16" s="188"/>
      <c r="S16" s="188"/>
      <c r="T16" s="188"/>
      <c r="U16" s="188"/>
      <c r="V16" s="188"/>
      <c r="W16" s="188"/>
      <c r="X16" s="188"/>
      <c r="Y16" s="188"/>
      <c r="Z16" s="188"/>
    </row>
    <row r="17" spans="1:26">
      <c r="A17" s="188"/>
      <c r="B17" s="417"/>
      <c r="C17" s="417"/>
      <c r="D17" s="417"/>
      <c r="E17" s="417"/>
      <c r="F17" s="188"/>
      <c r="G17" s="188"/>
      <c r="H17" s="188"/>
      <c r="I17" s="188"/>
      <c r="J17" s="188"/>
      <c r="K17" s="188"/>
      <c r="L17" s="188"/>
      <c r="M17" s="188"/>
      <c r="N17" s="188"/>
      <c r="O17" s="188"/>
      <c r="P17" s="188"/>
      <c r="Q17" s="188"/>
      <c r="R17" s="188"/>
      <c r="S17" s="188"/>
      <c r="T17" s="188"/>
      <c r="U17" s="188"/>
      <c r="V17" s="188"/>
      <c r="W17" s="188"/>
      <c r="X17" s="188"/>
      <c r="Y17" s="188"/>
      <c r="Z17" s="188"/>
    </row>
    <row r="18" spans="1:26">
      <c r="A18" s="188"/>
      <c r="B18" s="416" t="s">
        <v>347</v>
      </c>
      <c r="C18" s="416" t="s">
        <v>339</v>
      </c>
      <c r="D18" s="416" t="s">
        <v>340</v>
      </c>
      <c r="E18" s="352"/>
      <c r="F18" s="188"/>
      <c r="G18" s="188"/>
      <c r="H18" s="188"/>
      <c r="I18" s="188"/>
      <c r="J18" s="188"/>
      <c r="K18" s="188"/>
      <c r="L18" s="188"/>
      <c r="M18" s="188"/>
      <c r="N18" s="188"/>
      <c r="O18" s="188"/>
      <c r="P18" s="188"/>
      <c r="Q18" s="188"/>
      <c r="R18" s="188"/>
      <c r="S18" s="188"/>
      <c r="T18" s="188"/>
      <c r="U18" s="188"/>
      <c r="V18" s="188"/>
      <c r="W18" s="188"/>
      <c r="X18" s="188"/>
      <c r="Y18" s="188"/>
      <c r="Z18" s="188"/>
    </row>
    <row r="19" spans="1:26" s="158" customFormat="1"/>
    <row r="20" spans="1:26" s="158" customFormat="1"/>
    <row r="21" spans="1:26" s="158" customFormat="1"/>
    <row r="22" spans="1:26" s="158" customFormat="1"/>
    <row r="23" spans="1:26" s="158" customFormat="1"/>
    <row r="24" spans="1:26" s="158" customFormat="1"/>
    <row r="25" spans="1:26" s="158" customFormat="1"/>
    <row r="26" spans="1:26" s="158" customFormat="1"/>
    <row r="27" spans="1:26" s="158" customFormat="1"/>
    <row r="28" spans="1:26" s="158" customFormat="1"/>
    <row r="29" spans="1:26" s="158" customFormat="1"/>
    <row r="30" spans="1:26" s="158" customFormat="1"/>
    <row r="31" spans="1:26" s="158" customFormat="1"/>
    <row r="32" spans="1:26" s="158" customFormat="1"/>
    <row r="33" s="158" customFormat="1"/>
    <row r="34" s="158" customFormat="1"/>
    <row r="35" s="158" customFormat="1"/>
    <row r="36" s="158" customFormat="1"/>
    <row r="37" s="158" customFormat="1"/>
    <row r="38" s="158" customFormat="1"/>
    <row r="39" s="158" customFormat="1"/>
    <row r="40" s="158" customFormat="1"/>
    <row r="41" s="158" customFormat="1"/>
    <row r="42" s="158" customFormat="1"/>
    <row r="43" s="158" customFormat="1"/>
    <row r="44" s="158" customFormat="1"/>
    <row r="45" s="158" customFormat="1"/>
    <row r="46" s="158" customFormat="1"/>
    <row r="47" s="158" customFormat="1"/>
    <row r="48" s="158" customFormat="1"/>
    <row r="49" s="158" customFormat="1"/>
  </sheetData>
  <pageMargins left="0.7" right="0.7" top="0.75" bottom="0.75" header="0.3" footer="0.3"/>
  <pageSetup scale="91" orientation="portrait" r:id="rId1"/>
  <headerFooter>
    <oddFooter>&amp;L&amp;A&amp;C&amp;F&amp;R&amp;D</oddFooter>
  </headerFooter>
</worksheet>
</file>

<file path=xl/worksheets/sheet12.xml><?xml version="1.0" encoding="utf-8"?>
<worksheet xmlns="http://schemas.openxmlformats.org/spreadsheetml/2006/main" xmlns:r="http://schemas.openxmlformats.org/officeDocument/2006/relationships">
  <sheetPr>
    <tabColor rgb="FFFF6600"/>
  </sheetPr>
  <dimension ref="A1:AR133"/>
  <sheetViews>
    <sheetView topLeftCell="A37" zoomScaleNormal="100" workbookViewId="0"/>
  </sheetViews>
  <sheetFormatPr defaultColWidth="8.7109375" defaultRowHeight="12.75"/>
  <cols>
    <col min="1" max="1" width="3.140625" customWidth="1"/>
    <col min="2" max="2" width="30"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382</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6"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337.5</v>
      </c>
      <c r="AG14" s="188"/>
    </row>
    <row r="15" spans="1:44">
      <c r="A15" s="188"/>
      <c r="B15" s="170" t="s">
        <v>303</v>
      </c>
      <c r="C15" s="9"/>
      <c r="D15" s="306">
        <f>yfb1</f>
        <v>450</v>
      </c>
      <c r="E15" s="9"/>
      <c r="F15" s="234" t="s">
        <v>305</v>
      </c>
      <c r="G15" s="9"/>
      <c r="H15" s="307">
        <v>0.75</v>
      </c>
      <c r="I15" s="9"/>
      <c r="J15" s="11">
        <f>D15*H15</f>
        <v>337.5</v>
      </c>
      <c r="M15" s="189"/>
      <c r="N15" s="189"/>
      <c r="O15" s="189"/>
      <c r="P15" s="189"/>
      <c r="Q15" s="189"/>
      <c r="AG15" s="188"/>
    </row>
    <row r="16" spans="1:44">
      <c r="A16" s="188"/>
      <c r="B16" s="170"/>
      <c r="C16" s="9"/>
      <c r="D16" s="190"/>
      <c r="E16" s="9"/>
      <c r="F16" s="10"/>
      <c r="G16" s="9"/>
      <c r="H16" s="177"/>
      <c r="I16" s="9"/>
      <c r="J16" s="11"/>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26.018000000000001</v>
      </c>
    </row>
    <row r="37" spans="1:10">
      <c r="A37" s="188"/>
      <c r="B37" s="28" t="s">
        <v>146</v>
      </c>
      <c r="C37" s="7"/>
      <c r="D37" s="270">
        <f>'Machinery Costs'!M60</f>
        <v>2.75609756097561</v>
      </c>
      <c r="E37" s="7"/>
      <c r="F37" s="16" t="s">
        <v>148</v>
      </c>
      <c r="G37" s="7"/>
      <c r="H37" s="268">
        <f>Diesel</f>
        <v>2.0499999999999998</v>
      </c>
      <c r="I37" s="7"/>
      <c r="J37" s="17">
        <f>D37*H37</f>
        <v>5.65</v>
      </c>
    </row>
    <row r="38" spans="1:10">
      <c r="A38" s="188"/>
      <c r="B38" s="28" t="s">
        <v>147</v>
      </c>
      <c r="C38" s="7"/>
      <c r="D38" s="113">
        <v>1</v>
      </c>
      <c r="E38" s="7"/>
      <c r="F38" s="16" t="s">
        <v>102</v>
      </c>
      <c r="G38" s="7"/>
      <c r="H38" s="271">
        <f>'Machinery Costs'!I60</f>
        <v>0.84000000000000008</v>
      </c>
      <c r="I38" s="7"/>
      <c r="J38" s="17">
        <f>D38*H38</f>
        <v>0.84000000000000008</v>
      </c>
    </row>
    <row r="39" spans="1:10">
      <c r="A39" s="188"/>
      <c r="B39" s="28" t="s">
        <v>45</v>
      </c>
      <c r="C39" s="7"/>
      <c r="D39" s="113">
        <v>1</v>
      </c>
      <c r="E39" s="7"/>
      <c r="F39" s="16" t="s">
        <v>102</v>
      </c>
      <c r="G39" s="7"/>
      <c r="H39" s="271">
        <f>'Machinery Costs'!G60</f>
        <v>7.661999999999999</v>
      </c>
      <c r="I39" s="7"/>
      <c r="J39" s="17">
        <f>D39*H39</f>
        <v>7.661999999999999</v>
      </c>
    </row>
    <row r="40" spans="1:10">
      <c r="A40" s="188"/>
      <c r="B40" s="28" t="s">
        <v>90</v>
      </c>
      <c r="C40" s="7"/>
      <c r="D40" s="270">
        <f>'Machinery Costs'!L60</f>
        <v>0.76064102564102576</v>
      </c>
      <c r="E40" s="7"/>
      <c r="F40" s="16" t="s">
        <v>102</v>
      </c>
      <c r="G40" s="7"/>
      <c r="H40" s="268">
        <f>Labor</f>
        <v>15.6</v>
      </c>
      <c r="I40" s="7"/>
      <c r="J40" s="17">
        <f>D40*H40</f>
        <v>11.866000000000001</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3.214285714285714</v>
      </c>
    </row>
    <row r="43" spans="1:10">
      <c r="A43" s="188"/>
      <c r="B43" s="44" t="s">
        <v>311</v>
      </c>
      <c r="C43" s="7"/>
      <c r="D43" s="297">
        <f>D34</f>
        <v>0.42857142857142855</v>
      </c>
      <c r="E43" s="7"/>
      <c r="F43" s="155" t="s">
        <v>102</v>
      </c>
      <c r="G43" s="7"/>
      <c r="H43" s="305">
        <v>7.5</v>
      </c>
      <c r="I43" s="7"/>
      <c r="J43" s="17">
        <f>D43*H43</f>
        <v>3.214285714285714</v>
      </c>
    </row>
    <row r="44" spans="1:10">
      <c r="A44" s="188"/>
      <c r="B44" s="44"/>
      <c r="C44" s="7"/>
      <c r="D44" s="235"/>
      <c r="E44" s="7"/>
      <c r="F44" s="155"/>
      <c r="G44" s="7"/>
      <c r="H44" s="268"/>
      <c r="I44" s="7"/>
      <c r="J44" s="17"/>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298">
        <v>3</v>
      </c>
      <c r="I47" s="7"/>
      <c r="J47" s="17">
        <f>D47*H47</f>
        <v>3</v>
      </c>
    </row>
    <row r="48" spans="1:10">
      <c r="A48" s="188"/>
      <c r="B48" s="44" t="s">
        <v>309</v>
      </c>
      <c r="C48" s="7"/>
      <c r="D48" s="113">
        <v>1</v>
      </c>
      <c r="E48" s="7"/>
      <c r="F48" s="155" t="s">
        <v>102</v>
      </c>
      <c r="G48" s="7"/>
      <c r="H48" s="298">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298">
        <v>16.5</v>
      </c>
      <c r="I51" s="7"/>
      <c r="J51" s="17">
        <f>D51*H51</f>
        <v>16.5</v>
      </c>
    </row>
    <row r="52" spans="1:33">
      <c r="A52" s="188"/>
      <c r="B52" s="44" t="s">
        <v>307</v>
      </c>
      <c r="C52" s="7"/>
      <c r="D52" s="33">
        <v>1</v>
      </c>
      <c r="E52" s="7"/>
      <c r="F52" s="155" t="s">
        <v>102</v>
      </c>
      <c r="G52" s="7"/>
      <c r="H52" s="298">
        <v>1.5</v>
      </c>
      <c r="I52" s="7"/>
      <c r="J52" s="17">
        <f>D52*H52</f>
        <v>1.5</v>
      </c>
    </row>
    <row r="53" spans="1:33">
      <c r="A53" s="188"/>
      <c r="B53" s="44"/>
      <c r="C53" s="7"/>
      <c r="D53" s="235"/>
      <c r="E53" s="7"/>
      <c r="F53" s="155"/>
      <c r="G53" s="7"/>
      <c r="H53" s="299"/>
      <c r="I53" s="7"/>
      <c r="J53" s="17"/>
    </row>
    <row r="54" spans="1:33" ht="14.25">
      <c r="A54" s="188"/>
      <c r="B54" s="57" t="s">
        <v>179</v>
      </c>
      <c r="C54" s="7"/>
      <c r="D54" s="34"/>
      <c r="E54" s="7"/>
      <c r="F54" s="8"/>
      <c r="G54" s="7"/>
      <c r="H54" s="34"/>
      <c r="I54" s="7"/>
      <c r="J54" s="17">
        <f>+(J19+J26+J36+J42+J46+J50)*operloan*0.5</f>
        <v>6.5142128571428577</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199.52792714285704</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J15-J56</f>
        <v>137.97207285714296</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Costs'!C60</f>
        <v>15.582000000000001</v>
      </c>
      <c r="I60" s="7"/>
      <c r="J60" s="17">
        <f>D60*H60</f>
        <v>15.582000000000001</v>
      </c>
    </row>
    <row r="61" spans="1:33">
      <c r="A61" s="188"/>
      <c r="B61" s="15" t="s">
        <v>144</v>
      </c>
      <c r="C61" s="73"/>
      <c r="D61" s="33">
        <v>1</v>
      </c>
      <c r="E61" s="7"/>
      <c r="F61" s="16" t="s">
        <v>102</v>
      </c>
      <c r="G61" s="7"/>
      <c r="H61" s="271">
        <f>'Machinery Costs'!D60</f>
        <v>11.176</v>
      </c>
      <c r="I61" s="7"/>
      <c r="J61" s="17">
        <f t="shared" ref="J61:J62" si="1">D61*H61</f>
        <v>11.176</v>
      </c>
    </row>
    <row r="62" spans="1:33">
      <c r="A62" s="188"/>
      <c r="B62" s="303" t="s">
        <v>371</v>
      </c>
      <c r="C62" s="73"/>
      <c r="D62" s="33">
        <v>1</v>
      </c>
      <c r="E62" s="7"/>
      <c r="F62" s="16" t="s">
        <v>102</v>
      </c>
      <c r="G62" s="7"/>
      <c r="H62" s="271">
        <f>'Machinery Costs'!E60</f>
        <v>3.1419999999999999</v>
      </c>
      <c r="I62" s="7"/>
      <c r="J62" s="17">
        <f t="shared" si="1"/>
        <v>3.1419999999999999</v>
      </c>
    </row>
    <row r="63" spans="1:33">
      <c r="A63" s="188"/>
      <c r="B63" s="44" t="s">
        <v>137</v>
      </c>
      <c r="C63" s="7"/>
      <c r="D63" s="33">
        <v>1</v>
      </c>
      <c r="E63" s="7"/>
      <c r="F63" s="16" t="s">
        <v>102</v>
      </c>
      <c r="G63" s="7"/>
      <c r="H63" s="65">
        <f>+(D15*H15)*D65-J69</f>
        <v>78.875</v>
      </c>
      <c r="I63" s="7"/>
      <c r="J63" s="17">
        <f>+H63</f>
        <v>78.875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73.616575034424557</v>
      </c>
      <c r="I70" s="7"/>
      <c r="J70" s="17">
        <f>+H70</f>
        <v>73.616575034424557</v>
      </c>
    </row>
    <row r="71" spans="1:33" ht="12.75" customHeight="1">
      <c r="A71" s="188"/>
      <c r="B71" s="57" t="s">
        <v>219</v>
      </c>
      <c r="C71" s="7"/>
      <c r="D71" s="306">
        <f>fbyrs</f>
        <v>4</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4.6003428571428575</v>
      </c>
    </row>
    <row r="74" spans="1:33" ht="14.25">
      <c r="A74" s="188"/>
      <c r="B74" s="101" t="s">
        <v>180</v>
      </c>
      <c r="C74" s="73"/>
      <c r="D74" s="48"/>
      <c r="E74" s="7"/>
      <c r="F74" s="8"/>
      <c r="G74" s="7"/>
      <c r="H74" s="34"/>
      <c r="I74" s="7"/>
      <c r="J74" s="17">
        <f>($J$15)*MF</f>
        <v>16.875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209.36691789156743</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408.89484503442446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J15-J78</f>
        <v>-71.394845034424463</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405</v>
      </c>
      <c r="E90" s="24"/>
      <c r="F90" s="200">
        <f>D15</f>
        <v>450</v>
      </c>
      <c r="G90" s="24"/>
      <c r="H90" s="102">
        <f>F90*(1+H88)</f>
        <v>495.00000000000006</v>
      </c>
      <c r="I90" s="7"/>
      <c r="J90" s="7"/>
    </row>
    <row r="91" spans="1:10" s="188" customFormat="1">
      <c r="B91" s="7"/>
      <c r="C91" s="7"/>
      <c r="D91" s="34"/>
      <c r="E91" s="7"/>
      <c r="F91" s="8"/>
      <c r="G91" s="7"/>
      <c r="H91" s="34"/>
      <c r="I91" s="7"/>
      <c r="J91" s="7"/>
    </row>
    <row r="92" spans="1:10" s="188" customFormat="1">
      <c r="B92" s="7" t="s">
        <v>87</v>
      </c>
      <c r="C92" s="7"/>
      <c r="D92" s="25">
        <f>$J$56/D90</f>
        <v>0.49266154850088156</v>
      </c>
      <c r="E92" s="7"/>
      <c r="F92" s="25">
        <f>$J$56/F90</f>
        <v>0.44339539365079345</v>
      </c>
      <c r="G92" s="7"/>
      <c r="H92" s="25">
        <f>$J$56/H90</f>
        <v>0.40308672150072122</v>
      </c>
      <c r="I92" s="7"/>
      <c r="J92" s="7"/>
    </row>
    <row r="93" spans="1:10" s="188" customFormat="1" ht="5.25" customHeight="1">
      <c r="B93" s="7"/>
      <c r="C93" s="7"/>
      <c r="D93" s="34"/>
      <c r="E93" s="7"/>
      <c r="F93" s="8"/>
      <c r="G93" s="7"/>
      <c r="H93" s="34"/>
      <c r="I93" s="7"/>
      <c r="J93" s="7"/>
    </row>
    <row r="94" spans="1:10" s="188" customFormat="1">
      <c r="B94" s="7" t="s">
        <v>88</v>
      </c>
      <c r="C94" s="7"/>
      <c r="D94" s="25">
        <f>$J$76/D90</f>
        <v>0.51695535281868499</v>
      </c>
      <c r="E94" s="7"/>
      <c r="F94" s="25">
        <f>$J$76/F90</f>
        <v>0.4652598175368165</v>
      </c>
      <c r="G94" s="7"/>
      <c r="H94" s="25">
        <f>$J$76/H90</f>
        <v>0.42296347048801497</v>
      </c>
      <c r="I94" s="7"/>
      <c r="J94" s="7"/>
    </row>
    <row r="95" spans="1:10" s="188" customFormat="1" ht="5.25" customHeight="1">
      <c r="B95" s="7"/>
      <c r="C95" s="7"/>
      <c r="D95" s="34"/>
      <c r="E95" s="7"/>
      <c r="F95" s="8"/>
      <c r="G95" s="7"/>
      <c r="H95" s="34"/>
      <c r="I95" s="7"/>
      <c r="J95" s="7"/>
    </row>
    <row r="96" spans="1:10" s="188" customFormat="1">
      <c r="B96" s="7" t="s">
        <v>100</v>
      </c>
      <c r="C96" s="7"/>
      <c r="D96" s="25">
        <f>$J$78/D90</f>
        <v>1.0096169013195666</v>
      </c>
      <c r="E96" s="7"/>
      <c r="F96" s="25">
        <f>$J$78/F90</f>
        <v>0.90865521118760995</v>
      </c>
      <c r="G96" s="7"/>
      <c r="H96" s="25">
        <f>$J$78/H90</f>
        <v>0.82605019198873619</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295.59692910052894</v>
      </c>
      <c r="E103" s="202"/>
      <c r="F103" s="201">
        <f>$J$56/F101</f>
        <v>266.03723619047605</v>
      </c>
      <c r="G103" s="202"/>
      <c r="H103" s="201">
        <f>$J$56/H101</f>
        <v>241.85203290043276</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310.17321169121095</v>
      </c>
      <c r="E105" s="202"/>
      <c r="F105" s="201">
        <f>$J$76/F101</f>
        <v>279.15589052208992</v>
      </c>
      <c r="G105" s="202"/>
      <c r="H105" s="201">
        <f>$J$76/H101</f>
        <v>253.77808229280899</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605.77014079173989</v>
      </c>
      <c r="E107" s="202"/>
      <c r="F107" s="201">
        <f>$J$78/F101</f>
        <v>545.19312671256591</v>
      </c>
      <c r="G107" s="202"/>
      <c r="H107" s="201">
        <f>$J$78/H101</f>
        <v>495.63011519324175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3:J83"/>
    <mergeCell ref="B84:J84"/>
    <mergeCell ref="B85:J85"/>
    <mergeCell ref="B2:I2"/>
    <mergeCell ref="B3:I3"/>
    <mergeCell ref="B5:I5"/>
    <mergeCell ref="B6:I6"/>
    <mergeCell ref="B8:J8"/>
  </mergeCells>
  <pageMargins left="0.7" right="0.7" top="0.75" bottom="0.75" header="0.3" footer="0.3"/>
  <pageSetup scale="98" fitToHeight="2" orientation="portrait" r:id="rId1"/>
  <headerFooter>
    <oddFooter>&amp;L&amp;A&amp;C&amp;F&amp;R&amp;D</oddFooter>
  </headerFooter>
  <rowBreaks count="1" manualBreakCount="1">
    <brk id="58" min="1" max="9" man="1"/>
  </rowBreaks>
</worksheet>
</file>

<file path=xl/worksheets/sheet13.xml><?xml version="1.0" encoding="utf-8"?>
<worksheet xmlns="http://schemas.openxmlformats.org/spreadsheetml/2006/main" xmlns:r="http://schemas.openxmlformats.org/officeDocument/2006/relationships">
  <sheetPr>
    <tabColor rgb="FFFF6600"/>
  </sheetPr>
  <dimension ref="A1:AR133"/>
  <sheetViews>
    <sheetView topLeftCell="A34" zoomScaleNormal="100" workbookViewId="0">
      <selection activeCell="F67" sqref="F67"/>
    </sheetView>
  </sheetViews>
  <sheetFormatPr defaultColWidth="8.7109375" defaultRowHeight="12.75"/>
  <cols>
    <col min="1" max="1" width="3.140625" customWidth="1"/>
    <col min="2" max="2" width="30.14062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383</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9"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468.75</v>
      </c>
      <c r="AG14" s="188"/>
    </row>
    <row r="15" spans="1:44">
      <c r="A15" s="188"/>
      <c r="B15" s="170" t="s">
        <v>303</v>
      </c>
      <c r="C15" s="9"/>
      <c r="D15" s="306">
        <f>yfb2</f>
        <v>625</v>
      </c>
      <c r="E15" s="9"/>
      <c r="F15" s="234" t="s">
        <v>305</v>
      </c>
      <c r="G15" s="9"/>
      <c r="H15" s="307">
        <v>0.75</v>
      </c>
      <c r="I15" s="9"/>
      <c r="J15" s="11">
        <f>D15*H15</f>
        <v>468.75</v>
      </c>
      <c r="M15" s="189"/>
      <c r="N15" s="189"/>
      <c r="O15" s="189"/>
      <c r="P15" s="189"/>
      <c r="Q15" s="189"/>
      <c r="AG15" s="188"/>
    </row>
    <row r="16" spans="1:44">
      <c r="A16" s="188"/>
      <c r="B16" s="170"/>
      <c r="C16" s="9"/>
      <c r="D16" s="190"/>
      <c r="E16" s="9"/>
      <c r="F16" s="10"/>
      <c r="G16" s="9"/>
      <c r="H16" s="177"/>
      <c r="I16" s="9"/>
      <c r="J16" s="11"/>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26.018000000000001</v>
      </c>
    </row>
    <row r="37" spans="1:10">
      <c r="A37" s="188"/>
      <c r="B37" s="28" t="s">
        <v>146</v>
      </c>
      <c r="C37" s="7"/>
      <c r="D37" s="270">
        <f>'Machinery Costs'!M60</f>
        <v>2.75609756097561</v>
      </c>
      <c r="E37" s="7"/>
      <c r="F37" s="16" t="s">
        <v>148</v>
      </c>
      <c r="G37" s="7"/>
      <c r="H37" s="268">
        <f>Diesel</f>
        <v>2.0499999999999998</v>
      </c>
      <c r="I37" s="7"/>
      <c r="J37" s="17">
        <f>D37*H37</f>
        <v>5.65</v>
      </c>
    </row>
    <row r="38" spans="1:10">
      <c r="A38" s="188"/>
      <c r="B38" s="28" t="s">
        <v>147</v>
      </c>
      <c r="C38" s="7"/>
      <c r="D38" s="113">
        <v>1</v>
      </c>
      <c r="E38" s="7"/>
      <c r="F38" s="16" t="s">
        <v>102</v>
      </c>
      <c r="G38" s="7"/>
      <c r="H38" s="271">
        <f>'Machinery Costs'!I60</f>
        <v>0.84000000000000008</v>
      </c>
      <c r="I38" s="7"/>
      <c r="J38" s="17">
        <f>D38*H38</f>
        <v>0.84000000000000008</v>
      </c>
    </row>
    <row r="39" spans="1:10">
      <c r="A39" s="188"/>
      <c r="B39" s="28" t="s">
        <v>45</v>
      </c>
      <c r="C39" s="7"/>
      <c r="D39" s="113">
        <v>1</v>
      </c>
      <c r="E39" s="7"/>
      <c r="F39" s="16" t="s">
        <v>102</v>
      </c>
      <c r="G39" s="7"/>
      <c r="H39" s="271">
        <f>'Machinery Costs'!G60</f>
        <v>7.661999999999999</v>
      </c>
      <c r="I39" s="7"/>
      <c r="J39" s="17">
        <f>D39*H39</f>
        <v>7.661999999999999</v>
      </c>
    </row>
    <row r="40" spans="1:10">
      <c r="A40" s="188"/>
      <c r="B40" s="28" t="s">
        <v>90</v>
      </c>
      <c r="C40" s="7"/>
      <c r="D40" s="270">
        <f>'Machinery Costs'!L60</f>
        <v>0.76064102564102576</v>
      </c>
      <c r="E40" s="7"/>
      <c r="F40" s="16" t="s">
        <v>102</v>
      </c>
      <c r="G40" s="7"/>
      <c r="H40" s="268">
        <f>Labor</f>
        <v>15.6</v>
      </c>
      <c r="I40" s="7"/>
      <c r="J40" s="17">
        <f>D40*H40</f>
        <v>11.866000000000001</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3.214285714285714</v>
      </c>
    </row>
    <row r="43" spans="1:10">
      <c r="A43" s="188"/>
      <c r="B43" s="44" t="s">
        <v>311</v>
      </c>
      <c r="C43" s="7"/>
      <c r="D43" s="297">
        <f>D34</f>
        <v>0.42857142857142855</v>
      </c>
      <c r="E43" s="7"/>
      <c r="F43" s="155" t="s">
        <v>102</v>
      </c>
      <c r="G43" s="7"/>
      <c r="H43" s="305">
        <v>7.5</v>
      </c>
      <c r="I43" s="7"/>
      <c r="J43" s="17">
        <f>D43*H43</f>
        <v>3.214285714285714</v>
      </c>
    </row>
    <row r="44" spans="1:10">
      <c r="A44" s="188"/>
      <c r="B44" s="44"/>
      <c r="C44" s="7"/>
      <c r="D44" s="304"/>
      <c r="E44" s="7"/>
      <c r="F44" s="155"/>
      <c r="G44" s="7"/>
      <c r="H44" s="268"/>
      <c r="I44" s="7"/>
      <c r="J44" s="17"/>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c r="C53" s="7"/>
      <c r="D53" s="235"/>
      <c r="E53" s="7"/>
      <c r="F53" s="155"/>
      <c r="G53" s="7"/>
      <c r="H53" s="114"/>
      <c r="I53" s="7"/>
      <c r="J53" s="17"/>
    </row>
    <row r="54" spans="1:33" ht="14.25">
      <c r="A54" s="188"/>
      <c r="B54" s="57" t="s">
        <v>179</v>
      </c>
      <c r="C54" s="7"/>
      <c r="D54" s="34"/>
      <c r="E54" s="7"/>
      <c r="F54" s="8"/>
      <c r="G54" s="7"/>
      <c r="H54" s="34"/>
      <c r="I54" s="7"/>
      <c r="J54" s="17">
        <f>+(J19+J26+J36+J42+J46+J50)*operloan*0.5</f>
        <v>6.5142128571428577</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199.52792714285704</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J15-J56</f>
        <v>269.22207285714296</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Costs'!C60</f>
        <v>15.582000000000001</v>
      </c>
      <c r="I60" s="7"/>
      <c r="J60" s="17">
        <f>D60*H60</f>
        <v>15.582000000000001</v>
      </c>
    </row>
    <row r="61" spans="1:33">
      <c r="A61" s="188"/>
      <c r="B61" s="15" t="s">
        <v>144</v>
      </c>
      <c r="C61" s="73"/>
      <c r="D61" s="33">
        <v>1</v>
      </c>
      <c r="E61" s="7"/>
      <c r="F61" s="16" t="s">
        <v>102</v>
      </c>
      <c r="G61" s="7"/>
      <c r="H61" s="271">
        <f>'Machinery Costs'!D60</f>
        <v>11.176</v>
      </c>
      <c r="I61" s="7"/>
      <c r="J61" s="17">
        <f t="shared" ref="J61:J62" si="1">D61*H61</f>
        <v>11.176</v>
      </c>
    </row>
    <row r="62" spans="1:33">
      <c r="A62" s="188"/>
      <c r="B62" s="303" t="s">
        <v>371</v>
      </c>
      <c r="C62" s="73"/>
      <c r="D62" s="33">
        <v>1</v>
      </c>
      <c r="E62" s="7"/>
      <c r="F62" s="16" t="s">
        <v>102</v>
      </c>
      <c r="G62" s="7"/>
      <c r="H62" s="271">
        <f>'Machinery Costs'!E60</f>
        <v>3.1419999999999999</v>
      </c>
      <c r="I62" s="7"/>
      <c r="J62" s="17">
        <f t="shared" si="1"/>
        <v>3.1419999999999999</v>
      </c>
    </row>
    <row r="63" spans="1:33">
      <c r="A63" s="188"/>
      <c r="B63" s="44" t="s">
        <v>137</v>
      </c>
      <c r="C63" s="7"/>
      <c r="D63" s="33">
        <v>1</v>
      </c>
      <c r="E63" s="7"/>
      <c r="F63" s="16" t="s">
        <v>102</v>
      </c>
      <c r="G63" s="7"/>
      <c r="H63" s="65">
        <f>+(D15*H15)*D65-J69</f>
        <v>111.6875</v>
      </c>
      <c r="I63" s="7"/>
      <c r="J63" s="17">
        <f>+H63</f>
        <v>111.6875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73.616575034424557</v>
      </c>
      <c r="I70" s="7"/>
      <c r="J70" s="17">
        <f>+H70</f>
        <v>73.616575034424557</v>
      </c>
    </row>
    <row r="71" spans="1:33" ht="12.75" customHeight="1">
      <c r="A71" s="188"/>
      <c r="B71" s="57" t="s">
        <v>219</v>
      </c>
      <c r="C71" s="7"/>
      <c r="D71" s="306">
        <f>fbyrs</f>
        <v>4</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4.6003428571428575</v>
      </c>
    </row>
    <row r="74" spans="1:33" ht="14.25">
      <c r="A74" s="188"/>
      <c r="B74" s="101" t="s">
        <v>180</v>
      </c>
      <c r="C74" s="73"/>
      <c r="D74" s="48"/>
      <c r="E74" s="7"/>
      <c r="F74" s="8"/>
      <c r="G74" s="7"/>
      <c r="H74" s="34"/>
      <c r="I74" s="7"/>
      <c r="J74" s="17">
        <f>($J$15)*MF</f>
        <v>23.4375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248.74191789156743</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448.26984503442446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J15-J78</f>
        <v>20.480154965575537</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t="s">
        <v>361</v>
      </c>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562.5</v>
      </c>
      <c r="E90" s="24"/>
      <c r="F90" s="200">
        <f>D15</f>
        <v>625</v>
      </c>
      <c r="G90" s="24"/>
      <c r="H90" s="102">
        <f>F90*(1+H88)</f>
        <v>687.5</v>
      </c>
      <c r="I90" s="7"/>
      <c r="J90" s="7"/>
    </row>
    <row r="91" spans="1:10" s="188" customFormat="1">
      <c r="B91" s="7"/>
      <c r="C91" s="7"/>
      <c r="D91" s="34"/>
      <c r="E91" s="7"/>
      <c r="F91" s="8"/>
      <c r="G91" s="7"/>
      <c r="H91" s="34"/>
      <c r="I91" s="7"/>
      <c r="J91" s="7"/>
    </row>
    <row r="92" spans="1:10" s="188" customFormat="1">
      <c r="B92" s="7" t="s">
        <v>87</v>
      </c>
      <c r="C92" s="7"/>
      <c r="D92" s="25">
        <f>$J$56/D90</f>
        <v>0.35471631492063471</v>
      </c>
      <c r="E92" s="7"/>
      <c r="F92" s="25">
        <f>$J$56/F90</f>
        <v>0.31924468342857126</v>
      </c>
      <c r="G92" s="7"/>
      <c r="H92" s="25">
        <f>$J$56/H90</f>
        <v>0.29022243948051935</v>
      </c>
      <c r="I92" s="7"/>
      <c r="J92" s="7"/>
    </row>
    <row r="93" spans="1:10" s="188" customFormat="1" ht="5.25" customHeight="1">
      <c r="B93" s="7"/>
      <c r="C93" s="7"/>
      <c r="D93" s="34"/>
      <c r="E93" s="7"/>
      <c r="F93" s="8"/>
      <c r="G93" s="7"/>
      <c r="H93" s="34"/>
      <c r="I93" s="7"/>
      <c r="J93" s="7"/>
    </row>
    <row r="94" spans="1:10" s="188" customFormat="1">
      <c r="B94" s="7" t="s">
        <v>88</v>
      </c>
      <c r="C94" s="7"/>
      <c r="D94" s="25">
        <f>$J$76/D90</f>
        <v>0.44220785402945317</v>
      </c>
      <c r="E94" s="7"/>
      <c r="F94" s="25">
        <f>$J$76/F90</f>
        <v>0.3979870686265079</v>
      </c>
      <c r="G94" s="7"/>
      <c r="H94" s="25">
        <f>$J$76/H90</f>
        <v>0.36180642602409807</v>
      </c>
      <c r="I94" s="7"/>
      <c r="J94" s="7"/>
    </row>
    <row r="95" spans="1:10" s="188" customFormat="1" ht="5.25" customHeight="1">
      <c r="B95" s="7"/>
      <c r="C95" s="7"/>
      <c r="D95" s="34"/>
      <c r="E95" s="7"/>
      <c r="F95" s="8"/>
      <c r="G95" s="7"/>
      <c r="H95" s="34"/>
      <c r="I95" s="7"/>
      <c r="J95" s="7"/>
    </row>
    <row r="96" spans="1:10" s="188" customFormat="1">
      <c r="B96" s="7" t="s">
        <v>100</v>
      </c>
      <c r="C96" s="7"/>
      <c r="D96" s="25">
        <f>$J$78/D90</f>
        <v>0.79692416895008789</v>
      </c>
      <c r="E96" s="7"/>
      <c r="F96" s="25">
        <f>$J$78/F90</f>
        <v>0.71723175205507916</v>
      </c>
      <c r="G96" s="7"/>
      <c r="H96" s="25">
        <f>$J$78/H90</f>
        <v>0.65202886550461736</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295.59692910052894</v>
      </c>
      <c r="E103" s="202"/>
      <c r="F103" s="201">
        <f>$J$56/F101</f>
        <v>266.03723619047605</v>
      </c>
      <c r="G103" s="202"/>
      <c r="H103" s="201">
        <f>$J$56/H101</f>
        <v>241.85203290043276</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368.50654502454432</v>
      </c>
      <c r="E105" s="202"/>
      <c r="F105" s="201">
        <f>$J$76/F101</f>
        <v>331.65589052208992</v>
      </c>
      <c r="G105" s="202"/>
      <c r="H105" s="201">
        <f>$J$76/H101</f>
        <v>301.50535502008171</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664.10347412507326</v>
      </c>
      <c r="E107" s="202"/>
      <c r="F107" s="201">
        <f>$J$78/F101</f>
        <v>597.69312671256591</v>
      </c>
      <c r="G107" s="202"/>
      <c r="H107" s="201">
        <f>$J$78/H101</f>
        <v>543.3573879205145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4:J84"/>
    <mergeCell ref="B85:J85"/>
    <mergeCell ref="B8:J8"/>
    <mergeCell ref="B83:J83"/>
    <mergeCell ref="B2:I2"/>
    <mergeCell ref="B3:I3"/>
    <mergeCell ref="B5:I5"/>
    <mergeCell ref="B6:I6"/>
  </mergeCells>
  <printOptions horizontalCentered="1"/>
  <pageMargins left="0.7" right="0.7" top="0.75" bottom="0.75" header="0.3" footer="0.3"/>
  <pageSetup scale="97" fitToHeight="2" orientation="portrait" r:id="rId1"/>
  <headerFooter>
    <oddFooter>&amp;L&amp;A&amp;C&amp;F&amp;R&amp;D</oddFooter>
  </headerFooter>
  <rowBreaks count="1" manualBreakCount="1">
    <brk id="58" min="1" max="9" man="1"/>
  </rowBreaks>
</worksheet>
</file>

<file path=xl/worksheets/sheet14.xml><?xml version="1.0" encoding="utf-8"?>
<worksheet xmlns="http://schemas.openxmlformats.org/spreadsheetml/2006/main" xmlns:r="http://schemas.openxmlformats.org/officeDocument/2006/relationships">
  <sheetPr>
    <tabColor rgb="FFFF6600"/>
  </sheetPr>
  <dimension ref="A1:AR133"/>
  <sheetViews>
    <sheetView topLeftCell="A34" zoomScaleNormal="100" workbookViewId="0"/>
  </sheetViews>
  <sheetFormatPr defaultColWidth="8.7109375" defaultRowHeight="12.75"/>
  <cols>
    <col min="1" max="1" width="3.140625" customWidth="1"/>
    <col min="2" max="2" width="29.71093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384</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3.7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468.75</v>
      </c>
      <c r="AG14" s="188"/>
    </row>
    <row r="15" spans="1:44">
      <c r="A15" s="188"/>
      <c r="B15" s="170" t="s">
        <v>303</v>
      </c>
      <c r="C15" s="9"/>
      <c r="D15" s="306">
        <f>yfb3</f>
        <v>625</v>
      </c>
      <c r="E15" s="9"/>
      <c r="F15" s="234" t="s">
        <v>305</v>
      </c>
      <c r="G15" s="9"/>
      <c r="H15" s="307">
        <v>0.75</v>
      </c>
      <c r="I15" s="9"/>
      <c r="J15" s="11">
        <f>D15*H15</f>
        <v>468.75</v>
      </c>
      <c r="M15" s="189"/>
      <c r="N15" s="189"/>
      <c r="O15" s="189"/>
      <c r="P15" s="189"/>
      <c r="Q15" s="189"/>
      <c r="AG15" s="188"/>
    </row>
    <row r="16" spans="1:44">
      <c r="A16" s="188"/>
      <c r="B16" s="170"/>
      <c r="C16" s="9"/>
      <c r="D16" s="190"/>
      <c r="E16" s="9"/>
      <c r="F16" s="10"/>
      <c r="G16" s="9"/>
      <c r="H16" s="177"/>
      <c r="I16" s="9"/>
      <c r="J16" s="11"/>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26.018000000000001</v>
      </c>
    </row>
    <row r="37" spans="1:10">
      <c r="A37" s="188"/>
      <c r="B37" s="28" t="s">
        <v>146</v>
      </c>
      <c r="C37" s="7"/>
      <c r="D37" s="270">
        <f>'Machinery Costs'!M60</f>
        <v>2.75609756097561</v>
      </c>
      <c r="E37" s="7"/>
      <c r="F37" s="16" t="s">
        <v>148</v>
      </c>
      <c r="G37" s="7"/>
      <c r="H37" s="268">
        <f>Diesel</f>
        <v>2.0499999999999998</v>
      </c>
      <c r="I37" s="7"/>
      <c r="J37" s="17">
        <f>D37*H37</f>
        <v>5.65</v>
      </c>
    </row>
    <row r="38" spans="1:10">
      <c r="A38" s="188"/>
      <c r="B38" s="28" t="s">
        <v>147</v>
      </c>
      <c r="C38" s="7"/>
      <c r="D38" s="113">
        <v>1</v>
      </c>
      <c r="E38" s="7"/>
      <c r="F38" s="16" t="s">
        <v>102</v>
      </c>
      <c r="G38" s="7"/>
      <c r="H38" s="271">
        <f>'Machinery Costs'!I60</f>
        <v>0.84000000000000008</v>
      </c>
      <c r="I38" s="7"/>
      <c r="J38" s="17">
        <f>D38*H38</f>
        <v>0.84000000000000008</v>
      </c>
    </row>
    <row r="39" spans="1:10">
      <c r="A39" s="188"/>
      <c r="B39" s="28" t="s">
        <v>45</v>
      </c>
      <c r="C39" s="7"/>
      <c r="D39" s="113">
        <v>1</v>
      </c>
      <c r="E39" s="7"/>
      <c r="F39" s="16" t="s">
        <v>102</v>
      </c>
      <c r="G39" s="7"/>
      <c r="H39" s="271">
        <f>'Machinery Costs'!G60</f>
        <v>7.661999999999999</v>
      </c>
      <c r="I39" s="7"/>
      <c r="J39" s="17">
        <f>D39*H39</f>
        <v>7.661999999999999</v>
      </c>
    </row>
    <row r="40" spans="1:10">
      <c r="A40" s="188"/>
      <c r="B40" s="28" t="s">
        <v>90</v>
      </c>
      <c r="C40" s="7"/>
      <c r="D40" s="270">
        <f>'Machinery Costs'!L60</f>
        <v>0.76064102564102576</v>
      </c>
      <c r="E40" s="7"/>
      <c r="F40" s="16" t="s">
        <v>102</v>
      </c>
      <c r="G40" s="7"/>
      <c r="H40" s="268">
        <f>Labor</f>
        <v>15.6</v>
      </c>
      <c r="I40" s="7"/>
      <c r="J40" s="17">
        <f>D40*H40</f>
        <v>11.866000000000001</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3.214285714285714</v>
      </c>
    </row>
    <row r="43" spans="1:10">
      <c r="A43" s="188"/>
      <c r="B43" s="44" t="s">
        <v>311</v>
      </c>
      <c r="C43" s="7"/>
      <c r="D43" s="297">
        <f>D34</f>
        <v>0.42857142857142855</v>
      </c>
      <c r="E43" s="7"/>
      <c r="F43" s="155" t="s">
        <v>102</v>
      </c>
      <c r="G43" s="7"/>
      <c r="H43" s="305">
        <v>7.5</v>
      </c>
      <c r="I43" s="7"/>
      <c r="J43" s="17">
        <f>D43*H43</f>
        <v>3.214285714285714</v>
      </c>
    </row>
    <row r="44" spans="1:10">
      <c r="A44" s="188"/>
      <c r="B44" s="44"/>
      <c r="C44" s="7"/>
      <c r="D44" s="304"/>
      <c r="E44" s="7"/>
      <c r="F44" s="155"/>
      <c r="G44" s="7"/>
      <c r="H44" s="268"/>
      <c r="I44" s="7"/>
      <c r="J44" s="17"/>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c r="C53" s="7"/>
      <c r="D53" s="235"/>
      <c r="E53" s="7"/>
      <c r="F53" s="155"/>
      <c r="G53" s="7"/>
      <c r="H53" s="114"/>
      <c r="I53" s="7"/>
      <c r="J53" s="17"/>
    </row>
    <row r="54" spans="1:33" ht="14.25">
      <c r="A54" s="188"/>
      <c r="B54" s="57" t="s">
        <v>179</v>
      </c>
      <c r="C54" s="7"/>
      <c r="D54" s="34"/>
      <c r="E54" s="7"/>
      <c r="F54" s="8"/>
      <c r="G54" s="7"/>
      <c r="H54" s="34"/>
      <c r="I54" s="7"/>
      <c r="J54" s="17">
        <f>+(J19+J26+J36+J42+J46+J50)*operloan*0.5</f>
        <v>6.5142128571428577</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199.52792714285704</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J15-J56</f>
        <v>269.22207285714296</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Costs'!C60</f>
        <v>15.582000000000001</v>
      </c>
      <c r="I60" s="7"/>
      <c r="J60" s="17">
        <f>D60*H60</f>
        <v>15.582000000000001</v>
      </c>
    </row>
    <row r="61" spans="1:33">
      <c r="A61" s="188"/>
      <c r="B61" s="15" t="s">
        <v>144</v>
      </c>
      <c r="C61" s="73"/>
      <c r="D61" s="33">
        <v>1</v>
      </c>
      <c r="E61" s="7"/>
      <c r="F61" s="16" t="s">
        <v>102</v>
      </c>
      <c r="G61" s="7"/>
      <c r="H61" s="271">
        <f>'Machinery Costs'!D60</f>
        <v>11.176</v>
      </c>
      <c r="I61" s="7"/>
      <c r="J61" s="17">
        <f t="shared" ref="J61:J62" si="1">D61*H61</f>
        <v>11.176</v>
      </c>
    </row>
    <row r="62" spans="1:33">
      <c r="A62" s="188"/>
      <c r="B62" s="303" t="s">
        <v>371</v>
      </c>
      <c r="C62" s="73"/>
      <c r="D62" s="33">
        <v>1</v>
      </c>
      <c r="E62" s="7"/>
      <c r="F62" s="16" t="s">
        <v>102</v>
      </c>
      <c r="G62" s="7"/>
      <c r="H62" s="271">
        <f>'Machinery Costs'!E60</f>
        <v>3.1419999999999999</v>
      </c>
      <c r="I62" s="7"/>
      <c r="J62" s="17">
        <f t="shared" si="1"/>
        <v>3.1419999999999999</v>
      </c>
    </row>
    <row r="63" spans="1:33">
      <c r="A63" s="188"/>
      <c r="B63" s="44" t="s">
        <v>137</v>
      </c>
      <c r="C63" s="7"/>
      <c r="D63" s="33">
        <v>1</v>
      </c>
      <c r="E63" s="7"/>
      <c r="F63" s="16" t="s">
        <v>102</v>
      </c>
      <c r="G63" s="7"/>
      <c r="H63" s="65">
        <f>+(D15*H15)*D65-J69</f>
        <v>111.6875</v>
      </c>
      <c r="I63" s="7"/>
      <c r="J63" s="17">
        <f>+H63</f>
        <v>111.6875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73.616575034424557</v>
      </c>
      <c r="I70" s="7"/>
      <c r="J70" s="17">
        <f>+H70</f>
        <v>73.616575034424557</v>
      </c>
    </row>
    <row r="71" spans="1:33" ht="12.75" customHeight="1">
      <c r="A71" s="188"/>
      <c r="B71" s="57" t="s">
        <v>219</v>
      </c>
      <c r="C71" s="7"/>
      <c r="D71" s="306">
        <f>fbyrs</f>
        <v>4</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4.6003428571428575</v>
      </c>
    </row>
    <row r="74" spans="1:33" ht="14.25">
      <c r="A74" s="188"/>
      <c r="B74" s="101" t="s">
        <v>180</v>
      </c>
      <c r="C74" s="73"/>
      <c r="D74" s="48"/>
      <c r="E74" s="7"/>
      <c r="F74" s="8"/>
      <c r="G74" s="7"/>
      <c r="H74" s="34"/>
      <c r="I74" s="7"/>
      <c r="J74" s="17">
        <f>($J$15)*MF</f>
        <v>23.4375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248.74191789156743</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448.26984503442446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J15-J78</f>
        <v>20.480154965575537</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t="s">
        <v>361</v>
      </c>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562.5</v>
      </c>
      <c r="E90" s="24"/>
      <c r="F90" s="200">
        <f>D15</f>
        <v>625</v>
      </c>
      <c r="G90" s="24"/>
      <c r="H90" s="102">
        <f>F90*(1+H88)</f>
        <v>687.5</v>
      </c>
      <c r="I90" s="7"/>
      <c r="J90" s="7"/>
    </row>
    <row r="91" spans="1:10" s="188" customFormat="1">
      <c r="B91" s="7"/>
      <c r="C91" s="7"/>
      <c r="D91" s="34"/>
      <c r="E91" s="7"/>
      <c r="F91" s="8"/>
      <c r="G91" s="7"/>
      <c r="H91" s="34"/>
      <c r="I91" s="7"/>
      <c r="J91" s="7"/>
    </row>
    <row r="92" spans="1:10" s="188" customFormat="1">
      <c r="B92" s="7" t="s">
        <v>87</v>
      </c>
      <c r="C92" s="7"/>
      <c r="D92" s="25">
        <f>$J$56/D90</f>
        <v>0.35471631492063471</v>
      </c>
      <c r="E92" s="7"/>
      <c r="F92" s="25">
        <f>$J$56/F90</f>
        <v>0.31924468342857126</v>
      </c>
      <c r="G92" s="7"/>
      <c r="H92" s="25">
        <f>$J$56/H90</f>
        <v>0.29022243948051935</v>
      </c>
      <c r="I92" s="7"/>
      <c r="J92" s="7"/>
    </row>
    <row r="93" spans="1:10" s="188" customFormat="1" ht="5.25" customHeight="1">
      <c r="B93" s="7"/>
      <c r="C93" s="7"/>
      <c r="D93" s="34"/>
      <c r="E93" s="7"/>
      <c r="F93" s="8"/>
      <c r="G93" s="7"/>
      <c r="H93" s="34"/>
      <c r="I93" s="7"/>
      <c r="J93" s="7"/>
    </row>
    <row r="94" spans="1:10" s="188" customFormat="1">
      <c r="B94" s="7" t="s">
        <v>88</v>
      </c>
      <c r="C94" s="7"/>
      <c r="D94" s="25">
        <f>$J$76/D90</f>
        <v>0.44220785402945317</v>
      </c>
      <c r="E94" s="7"/>
      <c r="F94" s="25">
        <f>$J$76/F90</f>
        <v>0.3979870686265079</v>
      </c>
      <c r="G94" s="7"/>
      <c r="H94" s="25">
        <f>$J$76/H90</f>
        <v>0.36180642602409807</v>
      </c>
      <c r="I94" s="7"/>
      <c r="J94" s="7"/>
    </row>
    <row r="95" spans="1:10" s="188" customFormat="1" ht="5.25" customHeight="1">
      <c r="B95" s="7"/>
      <c r="C95" s="7"/>
      <c r="D95" s="34"/>
      <c r="E95" s="7"/>
      <c r="F95" s="8"/>
      <c r="G95" s="7"/>
      <c r="H95" s="34"/>
      <c r="I95" s="7"/>
      <c r="J95" s="7"/>
    </row>
    <row r="96" spans="1:10" s="188" customFormat="1">
      <c r="B96" s="7" t="s">
        <v>100</v>
      </c>
      <c r="C96" s="7"/>
      <c r="D96" s="25">
        <f>$J$78/D90</f>
        <v>0.79692416895008789</v>
      </c>
      <c r="E96" s="7"/>
      <c r="F96" s="25">
        <f>$J$78/F90</f>
        <v>0.71723175205507916</v>
      </c>
      <c r="G96" s="7"/>
      <c r="H96" s="25">
        <f>$J$78/H90</f>
        <v>0.65202886550461736</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295.59692910052894</v>
      </c>
      <c r="E103" s="202"/>
      <c r="F103" s="201">
        <f>$J$56/F101</f>
        <v>266.03723619047605</v>
      </c>
      <c r="G103" s="202"/>
      <c r="H103" s="201">
        <f>$J$56/H101</f>
        <v>241.85203290043276</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368.50654502454432</v>
      </c>
      <c r="E105" s="202"/>
      <c r="F105" s="201">
        <f>$J$76/F101</f>
        <v>331.65589052208992</v>
      </c>
      <c r="G105" s="202"/>
      <c r="H105" s="201">
        <f>$J$76/H101</f>
        <v>301.50535502008171</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664.10347412507326</v>
      </c>
      <c r="E107" s="202"/>
      <c r="F107" s="201">
        <f>$J$78/F101</f>
        <v>597.69312671256591</v>
      </c>
      <c r="G107" s="202"/>
      <c r="H107" s="201">
        <f>$J$78/H101</f>
        <v>543.3573879205145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5:J85"/>
    <mergeCell ref="B8:J8"/>
    <mergeCell ref="B83:J83"/>
    <mergeCell ref="B2:I2"/>
    <mergeCell ref="B3:I3"/>
    <mergeCell ref="B5:I5"/>
    <mergeCell ref="B6:I6"/>
    <mergeCell ref="B84:J84"/>
  </mergeCells>
  <printOptions horizontalCentered="1"/>
  <pageMargins left="0.7" right="0.7" top="0.75" bottom="0.75" header="0.3" footer="0.3"/>
  <pageSetup scale="98" fitToHeight="2" orientation="portrait" r:id="rId1"/>
  <headerFooter>
    <oddFooter>&amp;L&amp;A&amp;C&amp;F&amp;R&amp;D</oddFooter>
  </headerFooter>
  <rowBreaks count="1" manualBreakCount="1">
    <brk id="58" min="1" max="9" man="1"/>
  </rowBreaks>
</worksheet>
</file>

<file path=xl/worksheets/sheet15.xml><?xml version="1.0" encoding="utf-8"?>
<worksheet xmlns="http://schemas.openxmlformats.org/spreadsheetml/2006/main" xmlns:r="http://schemas.openxmlformats.org/officeDocument/2006/relationships">
  <sheetPr>
    <tabColor rgb="FFFF6600"/>
  </sheetPr>
  <dimension ref="A1:AR133"/>
  <sheetViews>
    <sheetView topLeftCell="A34" zoomScaleNormal="100" workbookViewId="0">
      <selection activeCell="B62" sqref="B62:C62"/>
    </sheetView>
  </sheetViews>
  <sheetFormatPr defaultColWidth="8.7109375" defaultRowHeight="12.75"/>
  <cols>
    <col min="1" max="1" width="3.140625" customWidth="1"/>
    <col min="2" max="2" width="28.855468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385</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5.2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468.75</v>
      </c>
      <c r="AG14" s="188"/>
    </row>
    <row r="15" spans="1:44">
      <c r="A15" s="188"/>
      <c r="B15" s="170" t="s">
        <v>303</v>
      </c>
      <c r="C15" s="9"/>
      <c r="D15" s="306">
        <f>yfb4</f>
        <v>625</v>
      </c>
      <c r="E15" s="9"/>
      <c r="F15" s="234" t="s">
        <v>305</v>
      </c>
      <c r="G15" s="9"/>
      <c r="H15" s="307">
        <v>0.75</v>
      </c>
      <c r="I15" s="9"/>
      <c r="J15" s="11">
        <f>D15*H15</f>
        <v>468.75</v>
      </c>
      <c r="M15" s="189"/>
      <c r="N15" s="189"/>
      <c r="O15" s="189"/>
      <c r="P15" s="189"/>
      <c r="Q15" s="189"/>
      <c r="AG15" s="188"/>
    </row>
    <row r="16" spans="1:44">
      <c r="A16" s="188"/>
      <c r="B16" s="170"/>
      <c r="C16" s="9"/>
      <c r="D16" s="190"/>
      <c r="E16" s="9"/>
      <c r="F16" s="10"/>
      <c r="G16" s="9"/>
      <c r="H16" s="177"/>
      <c r="I16" s="9"/>
      <c r="J16" s="11"/>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26.018000000000001</v>
      </c>
    </row>
    <row r="37" spans="1:10">
      <c r="A37" s="188"/>
      <c r="B37" s="28" t="s">
        <v>146</v>
      </c>
      <c r="C37" s="7"/>
      <c r="D37" s="270">
        <f>'Machinery Costs'!M60</f>
        <v>2.75609756097561</v>
      </c>
      <c r="E37" s="7"/>
      <c r="F37" s="16" t="s">
        <v>148</v>
      </c>
      <c r="G37" s="7"/>
      <c r="H37" s="268">
        <f>Diesel</f>
        <v>2.0499999999999998</v>
      </c>
      <c r="I37" s="7"/>
      <c r="J37" s="17">
        <f>D37*H37</f>
        <v>5.65</v>
      </c>
    </row>
    <row r="38" spans="1:10">
      <c r="A38" s="188"/>
      <c r="B38" s="28" t="s">
        <v>147</v>
      </c>
      <c r="C38" s="7"/>
      <c r="D38" s="113">
        <v>1</v>
      </c>
      <c r="E38" s="7"/>
      <c r="F38" s="16" t="s">
        <v>102</v>
      </c>
      <c r="G38" s="7"/>
      <c r="H38" s="271">
        <f>'Machinery Costs'!I60</f>
        <v>0.84000000000000008</v>
      </c>
      <c r="I38" s="7"/>
      <c r="J38" s="17">
        <f>D38*H38</f>
        <v>0.84000000000000008</v>
      </c>
    </row>
    <row r="39" spans="1:10">
      <c r="A39" s="188"/>
      <c r="B39" s="28" t="s">
        <v>45</v>
      </c>
      <c r="C39" s="7"/>
      <c r="D39" s="113">
        <v>1</v>
      </c>
      <c r="E39" s="7"/>
      <c r="F39" s="16" t="s">
        <v>102</v>
      </c>
      <c r="G39" s="7"/>
      <c r="H39" s="271">
        <f>'Machinery Costs'!G60</f>
        <v>7.661999999999999</v>
      </c>
      <c r="I39" s="7"/>
      <c r="J39" s="17">
        <f>D39*H39</f>
        <v>7.661999999999999</v>
      </c>
    </row>
    <row r="40" spans="1:10">
      <c r="A40" s="188"/>
      <c r="B40" s="28" t="s">
        <v>90</v>
      </c>
      <c r="C40" s="7"/>
      <c r="D40" s="270">
        <f>'Machinery Costs'!L60</f>
        <v>0.76064102564102576</v>
      </c>
      <c r="E40" s="7"/>
      <c r="F40" s="16" t="s">
        <v>102</v>
      </c>
      <c r="G40" s="7"/>
      <c r="H40" s="268">
        <f>Labor</f>
        <v>15.6</v>
      </c>
      <c r="I40" s="7"/>
      <c r="J40" s="17">
        <f>D40*H40</f>
        <v>11.866000000000001</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3.214285714285714</v>
      </c>
    </row>
    <row r="43" spans="1:10">
      <c r="A43" s="188"/>
      <c r="B43" s="44" t="s">
        <v>311</v>
      </c>
      <c r="C43" s="7"/>
      <c r="D43" s="297">
        <f>D34</f>
        <v>0.42857142857142855</v>
      </c>
      <c r="E43" s="7"/>
      <c r="F43" s="155" t="s">
        <v>102</v>
      </c>
      <c r="G43" s="7"/>
      <c r="H43" s="305">
        <v>7.5</v>
      </c>
      <c r="I43" s="7"/>
      <c r="J43" s="17">
        <f>D43*H43</f>
        <v>3.214285714285714</v>
      </c>
    </row>
    <row r="44" spans="1:10">
      <c r="A44" s="188"/>
      <c r="B44" s="44"/>
      <c r="C44" s="7"/>
      <c r="D44" s="304"/>
      <c r="E44" s="7"/>
      <c r="F44" s="155"/>
      <c r="G44" s="7"/>
      <c r="H44" s="268"/>
      <c r="I44" s="7"/>
      <c r="J44" s="17"/>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c r="C53" s="7"/>
      <c r="D53" s="235"/>
      <c r="E53" s="7"/>
      <c r="F53" s="155"/>
      <c r="G53" s="7"/>
      <c r="H53" s="114"/>
      <c r="I53" s="7"/>
      <c r="J53" s="17"/>
    </row>
    <row r="54" spans="1:33" ht="14.25">
      <c r="A54" s="188"/>
      <c r="B54" s="57" t="s">
        <v>179</v>
      </c>
      <c r="C54" s="7"/>
      <c r="D54" s="34"/>
      <c r="E54" s="7"/>
      <c r="F54" s="8"/>
      <c r="G54" s="7"/>
      <c r="H54" s="34"/>
      <c r="I54" s="7"/>
      <c r="J54" s="17">
        <f>+(J19+J26+J36+J42+J46+J50)*operloan*0.5</f>
        <v>6.5142128571428577</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199.52792714285704</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J15-J56</f>
        <v>269.22207285714296</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Costs'!C60</f>
        <v>15.582000000000001</v>
      </c>
      <c r="I60" s="7"/>
      <c r="J60" s="17">
        <f>D60*H60</f>
        <v>15.582000000000001</v>
      </c>
    </row>
    <row r="61" spans="1:33">
      <c r="A61" s="188"/>
      <c r="B61" s="15" t="s">
        <v>144</v>
      </c>
      <c r="C61" s="73"/>
      <c r="D61" s="33">
        <v>1</v>
      </c>
      <c r="E61" s="7"/>
      <c r="F61" s="16" t="s">
        <v>102</v>
      </c>
      <c r="G61" s="7"/>
      <c r="H61" s="271">
        <f>'Machinery Costs'!D60</f>
        <v>11.176</v>
      </c>
      <c r="I61" s="7"/>
      <c r="J61" s="17">
        <f t="shared" ref="J61:J62" si="1">D61*H61</f>
        <v>11.176</v>
      </c>
    </row>
    <row r="62" spans="1:33">
      <c r="A62" s="188"/>
      <c r="B62" s="303" t="s">
        <v>404</v>
      </c>
      <c r="C62" s="7"/>
      <c r="D62" s="33">
        <v>1</v>
      </c>
      <c r="E62" s="7"/>
      <c r="F62" s="16" t="s">
        <v>102</v>
      </c>
      <c r="G62" s="7"/>
      <c r="H62" s="271">
        <f>'Machinery Costs'!E60</f>
        <v>3.1419999999999999</v>
      </c>
      <c r="I62" s="7"/>
      <c r="J62" s="17">
        <f t="shared" si="1"/>
        <v>3.1419999999999999</v>
      </c>
    </row>
    <row r="63" spans="1:33">
      <c r="A63" s="188"/>
      <c r="B63" s="44" t="s">
        <v>137</v>
      </c>
      <c r="C63" s="7"/>
      <c r="D63" s="33">
        <v>1</v>
      </c>
      <c r="E63" s="7"/>
      <c r="F63" s="16" t="s">
        <v>102</v>
      </c>
      <c r="G63" s="7"/>
      <c r="H63" s="65">
        <f>+(D15*H15)*D65-J69</f>
        <v>111.6875</v>
      </c>
      <c r="I63" s="7"/>
      <c r="J63" s="17">
        <f>+H63</f>
        <v>111.6875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73.616575034424557</v>
      </c>
      <c r="I70" s="7"/>
      <c r="J70" s="17">
        <f>+H70</f>
        <v>73.616575034424557</v>
      </c>
    </row>
    <row r="71" spans="1:33" ht="12.75" customHeight="1">
      <c r="A71" s="188"/>
      <c r="B71" s="57" t="s">
        <v>219</v>
      </c>
      <c r="C71" s="7"/>
      <c r="D71" s="306">
        <f>fbyrs</f>
        <v>4</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4.6003428571428575</v>
      </c>
    </row>
    <row r="74" spans="1:33" ht="14.25">
      <c r="A74" s="188"/>
      <c r="B74" s="101" t="s">
        <v>180</v>
      </c>
      <c r="C74" s="73"/>
      <c r="D74" s="48"/>
      <c r="E74" s="7"/>
      <c r="F74" s="8"/>
      <c r="G74" s="7"/>
      <c r="H74" s="34"/>
      <c r="I74" s="7"/>
      <c r="J74" s="17">
        <f>($J$15)*MF</f>
        <v>23.4375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248.74191789156743</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448.26984503442446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J15-J78</f>
        <v>20.480154965575537</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t="s">
        <v>361</v>
      </c>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562.5</v>
      </c>
      <c r="E90" s="24"/>
      <c r="F90" s="200">
        <f>D15</f>
        <v>625</v>
      </c>
      <c r="G90" s="24"/>
      <c r="H90" s="102">
        <f>F90*(1+H88)</f>
        <v>687.5</v>
      </c>
      <c r="I90" s="7"/>
      <c r="J90" s="7"/>
    </row>
    <row r="91" spans="1:10" s="188" customFormat="1">
      <c r="B91" s="7"/>
      <c r="C91" s="7"/>
      <c r="D91" s="34"/>
      <c r="E91" s="7"/>
      <c r="F91" s="8"/>
      <c r="G91" s="7"/>
      <c r="H91" s="34"/>
      <c r="I91" s="7"/>
      <c r="J91" s="7"/>
    </row>
    <row r="92" spans="1:10" s="188" customFormat="1">
      <c r="B92" s="7" t="s">
        <v>87</v>
      </c>
      <c r="C92" s="7"/>
      <c r="D92" s="25">
        <f>$J$56/D90</f>
        <v>0.35471631492063471</v>
      </c>
      <c r="E92" s="7"/>
      <c r="F92" s="25">
        <f>$J$56/F90</f>
        <v>0.31924468342857126</v>
      </c>
      <c r="G92" s="7"/>
      <c r="H92" s="25">
        <f>$J$56/H90</f>
        <v>0.29022243948051935</v>
      </c>
      <c r="I92" s="7"/>
      <c r="J92" s="7"/>
    </row>
    <row r="93" spans="1:10" s="188" customFormat="1" ht="5.25" customHeight="1">
      <c r="B93" s="7"/>
      <c r="C93" s="7"/>
      <c r="D93" s="34"/>
      <c r="E93" s="7"/>
      <c r="F93" s="8"/>
      <c r="G93" s="7"/>
      <c r="H93" s="34"/>
      <c r="I93" s="7"/>
      <c r="J93" s="7"/>
    </row>
    <row r="94" spans="1:10" s="188" customFormat="1">
      <c r="B94" s="7" t="s">
        <v>88</v>
      </c>
      <c r="C94" s="7"/>
      <c r="D94" s="25">
        <f>$J$76/D90</f>
        <v>0.44220785402945317</v>
      </c>
      <c r="E94" s="7"/>
      <c r="F94" s="25">
        <f>$J$76/F90</f>
        <v>0.3979870686265079</v>
      </c>
      <c r="G94" s="7"/>
      <c r="H94" s="25">
        <f>$J$76/H90</f>
        <v>0.36180642602409807</v>
      </c>
      <c r="I94" s="7"/>
      <c r="J94" s="7"/>
    </row>
    <row r="95" spans="1:10" s="188" customFormat="1" ht="5.25" customHeight="1">
      <c r="B95" s="7"/>
      <c r="C95" s="7"/>
      <c r="D95" s="34"/>
      <c r="E95" s="7"/>
      <c r="F95" s="8"/>
      <c r="G95" s="7"/>
      <c r="H95" s="34"/>
      <c r="I95" s="7"/>
      <c r="J95" s="7"/>
    </row>
    <row r="96" spans="1:10" s="188" customFormat="1">
      <c r="B96" s="7" t="s">
        <v>100</v>
      </c>
      <c r="C96" s="7"/>
      <c r="D96" s="25">
        <f>$J$78/D90</f>
        <v>0.79692416895008789</v>
      </c>
      <c r="E96" s="7"/>
      <c r="F96" s="25">
        <f>$J$78/F90</f>
        <v>0.71723175205507916</v>
      </c>
      <c r="G96" s="7"/>
      <c r="H96" s="25">
        <f>$J$78/H90</f>
        <v>0.65202886550461736</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295.59692910052894</v>
      </c>
      <c r="E103" s="202"/>
      <c r="F103" s="201">
        <f>$J$56/F101</f>
        <v>266.03723619047605</v>
      </c>
      <c r="G103" s="202"/>
      <c r="H103" s="201">
        <f>$J$56/H101</f>
        <v>241.85203290043276</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368.50654502454432</v>
      </c>
      <c r="E105" s="202"/>
      <c r="F105" s="201">
        <f>$J$76/F101</f>
        <v>331.65589052208992</v>
      </c>
      <c r="G105" s="202"/>
      <c r="H105" s="201">
        <f>$J$76/H101</f>
        <v>301.50535502008171</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664.10347412507326</v>
      </c>
      <c r="E107" s="202"/>
      <c r="F107" s="201">
        <f>$J$78/F101</f>
        <v>597.69312671256591</v>
      </c>
      <c r="G107" s="202"/>
      <c r="H107" s="201">
        <f>$J$78/H101</f>
        <v>543.3573879205145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4:J84"/>
    <mergeCell ref="B85:J85"/>
    <mergeCell ref="B8:J8"/>
    <mergeCell ref="B83:J83"/>
    <mergeCell ref="B2:I2"/>
    <mergeCell ref="B3:I3"/>
    <mergeCell ref="B5:I5"/>
    <mergeCell ref="B6:I6"/>
  </mergeCells>
  <printOptions horizontalCentered="1"/>
  <pageMargins left="0.7" right="0.7" top="0.75" bottom="0.75" header="0.3" footer="0.3"/>
  <pageSetup scale="99" fitToHeight="2" orientation="portrait" r:id="rId1"/>
  <headerFooter>
    <oddFooter>&amp;L&amp;A&amp;C&amp;F&amp;R&amp;D</oddFooter>
  </headerFooter>
  <rowBreaks count="1" manualBreakCount="1">
    <brk id="58" min="1" max="9" man="1"/>
  </rowBreaks>
</worksheet>
</file>

<file path=xl/worksheets/sheet16.xml><?xml version="1.0" encoding="utf-8"?>
<worksheet xmlns="http://schemas.openxmlformats.org/spreadsheetml/2006/main" xmlns:r="http://schemas.openxmlformats.org/officeDocument/2006/relationships">
  <sheetPr>
    <tabColor rgb="FFFF6600"/>
  </sheetPr>
  <dimension ref="A1:AR133"/>
  <sheetViews>
    <sheetView topLeftCell="A28" zoomScaleNormal="100" workbookViewId="0"/>
  </sheetViews>
  <sheetFormatPr defaultColWidth="8.7109375" defaultRowHeight="12.75"/>
  <cols>
    <col min="1" max="1" width="3.140625" customWidth="1"/>
    <col min="2" max="2" width="29.570312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386</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5.2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412.5</v>
      </c>
      <c r="AG14" s="188"/>
    </row>
    <row r="15" spans="1:44">
      <c r="A15" s="188"/>
      <c r="B15" s="170" t="s">
        <v>303</v>
      </c>
      <c r="C15" s="9"/>
      <c r="D15" s="306">
        <f>yfb5</f>
        <v>550</v>
      </c>
      <c r="E15" s="9"/>
      <c r="F15" s="234" t="s">
        <v>305</v>
      </c>
      <c r="G15" s="9"/>
      <c r="H15" s="307">
        <v>0.75</v>
      </c>
      <c r="I15" s="9"/>
      <c r="J15" s="11">
        <f>D15*H15</f>
        <v>412.5</v>
      </c>
      <c r="M15" s="189"/>
      <c r="N15" s="189"/>
      <c r="O15" s="189"/>
      <c r="P15" s="189"/>
      <c r="Q15" s="189"/>
      <c r="AG15" s="188"/>
    </row>
    <row r="16" spans="1:44">
      <c r="A16" s="188"/>
      <c r="B16" s="170"/>
      <c r="C16" s="9"/>
      <c r="D16" s="190"/>
      <c r="E16" s="9"/>
      <c r="F16" s="10"/>
      <c r="G16" s="9"/>
      <c r="H16" s="177"/>
      <c r="I16" s="9"/>
      <c r="J16" s="11"/>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26.018000000000001</v>
      </c>
    </row>
    <row r="37" spans="1:10">
      <c r="A37" s="188"/>
      <c r="B37" s="28" t="s">
        <v>146</v>
      </c>
      <c r="C37" s="7"/>
      <c r="D37" s="270">
        <f>'Machinery Costs'!M60</f>
        <v>2.75609756097561</v>
      </c>
      <c r="E37" s="7"/>
      <c r="F37" s="16" t="s">
        <v>148</v>
      </c>
      <c r="G37" s="7"/>
      <c r="H37" s="268">
        <f>Diesel</f>
        <v>2.0499999999999998</v>
      </c>
      <c r="I37" s="7"/>
      <c r="J37" s="17">
        <f>D37*H37</f>
        <v>5.65</v>
      </c>
    </row>
    <row r="38" spans="1:10">
      <c r="A38" s="188"/>
      <c r="B38" s="28" t="s">
        <v>147</v>
      </c>
      <c r="C38" s="7"/>
      <c r="D38" s="113">
        <v>1</v>
      </c>
      <c r="E38" s="7"/>
      <c r="F38" s="16" t="s">
        <v>102</v>
      </c>
      <c r="G38" s="7"/>
      <c r="H38" s="271">
        <f>'Machinery Costs'!I60</f>
        <v>0.84000000000000008</v>
      </c>
      <c r="I38" s="7"/>
      <c r="J38" s="17">
        <f>D38*H38</f>
        <v>0.84000000000000008</v>
      </c>
    </row>
    <row r="39" spans="1:10">
      <c r="A39" s="188"/>
      <c r="B39" s="28" t="s">
        <v>45</v>
      </c>
      <c r="C39" s="7"/>
      <c r="D39" s="113">
        <v>1</v>
      </c>
      <c r="E39" s="7"/>
      <c r="F39" s="16" t="s">
        <v>102</v>
      </c>
      <c r="G39" s="7"/>
      <c r="H39" s="271">
        <f>'Machinery Costs'!G60</f>
        <v>7.661999999999999</v>
      </c>
      <c r="I39" s="7"/>
      <c r="J39" s="17">
        <f>D39*H39</f>
        <v>7.661999999999999</v>
      </c>
    </row>
    <row r="40" spans="1:10">
      <c r="A40" s="188"/>
      <c r="B40" s="28" t="s">
        <v>90</v>
      </c>
      <c r="C40" s="7"/>
      <c r="D40" s="270">
        <f>'Machinery Costs'!L60</f>
        <v>0.76064102564102576</v>
      </c>
      <c r="E40" s="7"/>
      <c r="F40" s="16" t="s">
        <v>102</v>
      </c>
      <c r="G40" s="7"/>
      <c r="H40" s="268">
        <f>Labor</f>
        <v>15.6</v>
      </c>
      <c r="I40" s="7"/>
      <c r="J40" s="17">
        <f>D40*H40</f>
        <v>11.866000000000001</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3.214285714285714</v>
      </c>
    </row>
    <row r="43" spans="1:10">
      <c r="A43" s="188"/>
      <c r="B43" s="44" t="s">
        <v>311</v>
      </c>
      <c r="C43" s="7"/>
      <c r="D43" s="297">
        <f>D34</f>
        <v>0.42857142857142855</v>
      </c>
      <c r="E43" s="7"/>
      <c r="F43" s="155" t="s">
        <v>102</v>
      </c>
      <c r="G43" s="7"/>
      <c r="H43" s="305">
        <v>7.5</v>
      </c>
      <c r="I43" s="7"/>
      <c r="J43" s="17">
        <f>D43*H43</f>
        <v>3.214285714285714</v>
      </c>
    </row>
    <row r="44" spans="1:10">
      <c r="A44" s="188"/>
      <c r="B44" s="44"/>
      <c r="C44" s="7"/>
      <c r="D44" s="235"/>
      <c r="E44" s="7"/>
      <c r="F44" s="155"/>
      <c r="G44" s="7"/>
      <c r="H44" s="114"/>
      <c r="I44" s="7"/>
      <c r="J44" s="17"/>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c r="C53" s="7"/>
      <c r="D53" s="235"/>
      <c r="E53" s="7"/>
      <c r="F53" s="155"/>
      <c r="G53" s="7"/>
      <c r="H53" s="114"/>
      <c r="I53" s="7"/>
      <c r="J53" s="17"/>
    </row>
    <row r="54" spans="1:33" ht="14.25">
      <c r="A54" s="188"/>
      <c r="B54" s="57" t="s">
        <v>179</v>
      </c>
      <c r="C54" s="7"/>
      <c r="D54" s="34"/>
      <c r="E54" s="7"/>
      <c r="F54" s="8"/>
      <c r="G54" s="7"/>
      <c r="H54" s="34"/>
      <c r="I54" s="7"/>
      <c r="J54" s="17">
        <f>+(J19+J26+J36+J42+J46+J50)*operloan*0.5</f>
        <v>6.5142128571428577</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199.52792714285704</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J15-J56</f>
        <v>212.97207285714296</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Costs'!C60</f>
        <v>15.582000000000001</v>
      </c>
      <c r="I60" s="7"/>
      <c r="J60" s="17">
        <f>D60*H60</f>
        <v>15.582000000000001</v>
      </c>
    </row>
    <row r="61" spans="1:33">
      <c r="A61" s="188"/>
      <c r="B61" s="15" t="s">
        <v>144</v>
      </c>
      <c r="C61" s="73"/>
      <c r="D61" s="33">
        <v>1</v>
      </c>
      <c r="E61" s="7"/>
      <c r="F61" s="16" t="s">
        <v>102</v>
      </c>
      <c r="G61" s="7"/>
      <c r="H61" s="271">
        <f>'Machinery Costs'!D60</f>
        <v>11.176</v>
      </c>
      <c r="I61" s="7"/>
      <c r="J61" s="17">
        <f t="shared" ref="J61:J62" si="1">D61*H61</f>
        <v>11.176</v>
      </c>
    </row>
    <row r="62" spans="1:33">
      <c r="A62" s="188"/>
      <c r="B62" s="303" t="s">
        <v>371</v>
      </c>
      <c r="C62" s="73"/>
      <c r="D62" s="33">
        <v>1</v>
      </c>
      <c r="E62" s="7"/>
      <c r="F62" s="16" t="s">
        <v>102</v>
      </c>
      <c r="G62" s="7"/>
      <c r="H62" s="271">
        <f>'Machinery Costs'!E60</f>
        <v>3.1419999999999999</v>
      </c>
      <c r="I62" s="7"/>
      <c r="J62" s="17">
        <f t="shared" si="1"/>
        <v>3.1419999999999999</v>
      </c>
    </row>
    <row r="63" spans="1:33">
      <c r="A63" s="188"/>
      <c r="B63" s="44" t="s">
        <v>137</v>
      </c>
      <c r="C63" s="7"/>
      <c r="D63" s="33">
        <v>1</v>
      </c>
      <c r="E63" s="7"/>
      <c r="F63" s="16" t="s">
        <v>102</v>
      </c>
      <c r="G63" s="7"/>
      <c r="H63" s="65">
        <f>+(D15*H15)*D65-J69</f>
        <v>97.625</v>
      </c>
      <c r="I63" s="7"/>
      <c r="J63" s="17">
        <f>+H63</f>
        <v>97.625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73.616575034424557</v>
      </c>
      <c r="I70" s="7"/>
      <c r="J70" s="17">
        <f>+H70</f>
        <v>73.616575034424557</v>
      </c>
    </row>
    <row r="71" spans="1:33" ht="12.75" customHeight="1">
      <c r="A71" s="188"/>
      <c r="B71" s="57" t="s">
        <v>219</v>
      </c>
      <c r="C71" s="7"/>
      <c r="D71" s="306">
        <f>fbyrs</f>
        <v>4</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4.6003428571428575</v>
      </c>
    </row>
    <row r="74" spans="1:33" ht="14.25">
      <c r="A74" s="188"/>
      <c r="B74" s="101" t="s">
        <v>180</v>
      </c>
      <c r="C74" s="73"/>
      <c r="D74" s="48"/>
      <c r="E74" s="7"/>
      <c r="F74" s="8"/>
      <c r="G74" s="7"/>
      <c r="H74" s="34"/>
      <c r="I74" s="7"/>
      <c r="J74" s="17">
        <f>($J$15)*MF</f>
        <v>20.625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231.86691789156743</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431.39484503442446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J15-J78</f>
        <v>-18.894845034424463</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t="s">
        <v>361</v>
      </c>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495</v>
      </c>
      <c r="E90" s="24"/>
      <c r="F90" s="200">
        <f>D15</f>
        <v>550</v>
      </c>
      <c r="G90" s="24"/>
      <c r="H90" s="102">
        <f>F90*(1+H88)</f>
        <v>605</v>
      </c>
      <c r="I90" s="7"/>
      <c r="J90" s="7"/>
    </row>
    <row r="91" spans="1:10" s="188" customFormat="1">
      <c r="B91" s="7"/>
      <c r="C91" s="7"/>
      <c r="D91" s="34"/>
      <c r="E91" s="7"/>
      <c r="F91" s="8"/>
      <c r="G91" s="7"/>
      <c r="H91" s="34"/>
      <c r="I91" s="7"/>
      <c r="J91" s="7"/>
    </row>
    <row r="92" spans="1:10" s="188" customFormat="1">
      <c r="B92" s="7" t="s">
        <v>87</v>
      </c>
      <c r="C92" s="7"/>
      <c r="D92" s="25">
        <f>$J$56/D90</f>
        <v>0.40308672150072128</v>
      </c>
      <c r="E92" s="7"/>
      <c r="F92" s="25">
        <f>$J$56/F90</f>
        <v>0.36277804935064917</v>
      </c>
      <c r="G92" s="7"/>
      <c r="H92" s="25">
        <f>$J$56/H90</f>
        <v>0.32979822668240832</v>
      </c>
      <c r="I92" s="7"/>
      <c r="J92" s="7"/>
    </row>
    <row r="93" spans="1:10" s="188" customFormat="1" ht="5.25" customHeight="1">
      <c r="B93" s="7"/>
      <c r="C93" s="7"/>
      <c r="D93" s="34"/>
      <c r="E93" s="7"/>
      <c r="F93" s="8"/>
      <c r="G93" s="7"/>
      <c r="H93" s="34"/>
      <c r="I93" s="7"/>
      <c r="J93" s="7"/>
    </row>
    <row r="94" spans="1:10" s="188" customFormat="1">
      <c r="B94" s="7" t="s">
        <v>88</v>
      </c>
      <c r="C94" s="7"/>
      <c r="D94" s="25">
        <f>$J$76/D90</f>
        <v>0.46841801594256044</v>
      </c>
      <c r="E94" s="7"/>
      <c r="F94" s="25">
        <f>$J$76/F90</f>
        <v>0.42157621434830439</v>
      </c>
      <c r="G94" s="7"/>
      <c r="H94" s="25">
        <f>$J$76/H90</f>
        <v>0.38325110395300399</v>
      </c>
      <c r="I94" s="7"/>
      <c r="J94" s="7"/>
    </row>
    <row r="95" spans="1:10" s="188" customFormat="1" ht="5.25" customHeight="1">
      <c r="B95" s="7"/>
      <c r="C95" s="7"/>
      <c r="D95" s="34"/>
      <c r="E95" s="7"/>
      <c r="F95" s="8"/>
      <c r="G95" s="7"/>
      <c r="H95" s="34"/>
      <c r="I95" s="7"/>
      <c r="J95" s="7"/>
    </row>
    <row r="96" spans="1:10" s="188" customFormat="1">
      <c r="B96" s="7" t="s">
        <v>100</v>
      </c>
      <c r="C96" s="7"/>
      <c r="D96" s="25">
        <f>$J$78/D90</f>
        <v>0.87150473744328172</v>
      </c>
      <c r="E96" s="7"/>
      <c r="F96" s="25">
        <f>$J$78/F90</f>
        <v>0.78435426369895356</v>
      </c>
      <c r="G96" s="7"/>
      <c r="H96" s="25">
        <f>$J$78/H90</f>
        <v>0.71304933063541232</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295.59692910052894</v>
      </c>
      <c r="E103" s="202"/>
      <c r="F103" s="201">
        <f>$J$56/F101</f>
        <v>266.03723619047605</v>
      </c>
      <c r="G103" s="202"/>
      <c r="H103" s="201">
        <f>$J$56/H101</f>
        <v>241.85203290043276</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343.50654502454432</v>
      </c>
      <c r="E105" s="202"/>
      <c r="F105" s="201">
        <f>$J$76/F101</f>
        <v>309.15589052208992</v>
      </c>
      <c r="G105" s="202"/>
      <c r="H105" s="201">
        <f>$J$76/H101</f>
        <v>281.05080956553627</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639.10347412507326</v>
      </c>
      <c r="E107" s="202"/>
      <c r="F107" s="201">
        <f>$J$78/F101</f>
        <v>575.19312671256591</v>
      </c>
      <c r="G107" s="202"/>
      <c r="H107" s="201">
        <f>$J$78/H101</f>
        <v>522.902842465969</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5:J85"/>
    <mergeCell ref="B8:J8"/>
    <mergeCell ref="B83:J83"/>
    <mergeCell ref="B2:I2"/>
    <mergeCell ref="B3:I3"/>
    <mergeCell ref="B5:I5"/>
    <mergeCell ref="B6:I6"/>
    <mergeCell ref="B84:J84"/>
  </mergeCells>
  <printOptions horizontalCentered="1"/>
  <pageMargins left="0.7" right="0.7" top="0.75" bottom="0.75" header="0.3" footer="0.3"/>
  <pageSetup scale="98" fitToHeight="2" orientation="portrait" r:id="rId1"/>
  <headerFooter>
    <oddFooter>&amp;L&amp;A&amp;C&amp;F&amp;R&amp;D</oddFooter>
  </headerFooter>
  <rowBreaks count="1" manualBreakCount="1">
    <brk id="58" min="1" max="9" man="1"/>
  </rowBreaks>
</worksheet>
</file>

<file path=xl/worksheets/sheet17.xml><?xml version="1.0" encoding="utf-8"?>
<worksheet xmlns="http://schemas.openxmlformats.org/spreadsheetml/2006/main" xmlns:r="http://schemas.openxmlformats.org/officeDocument/2006/relationships">
  <sheetPr>
    <tabColor rgb="FFFF6600"/>
  </sheetPr>
  <dimension ref="A1:AR133"/>
  <sheetViews>
    <sheetView topLeftCell="A34" zoomScaleNormal="100" workbookViewId="0"/>
  </sheetViews>
  <sheetFormatPr defaultColWidth="8.7109375" defaultRowHeight="12.75"/>
  <cols>
    <col min="1" max="1" width="3.140625" customWidth="1"/>
    <col min="2" max="2" width="30.14062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387</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5.2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356.25</v>
      </c>
      <c r="AG14" s="188"/>
    </row>
    <row r="15" spans="1:44">
      <c r="A15" s="188"/>
      <c r="B15" s="170" t="s">
        <v>303</v>
      </c>
      <c r="C15" s="9"/>
      <c r="D15" s="306">
        <f>yfb6</f>
        <v>475</v>
      </c>
      <c r="E15" s="9"/>
      <c r="F15" s="234" t="s">
        <v>305</v>
      </c>
      <c r="G15" s="9"/>
      <c r="H15" s="307">
        <v>0.75</v>
      </c>
      <c r="I15" s="9"/>
      <c r="J15" s="11">
        <f>D15*H15</f>
        <v>356.25</v>
      </c>
      <c r="M15" s="189"/>
      <c r="N15" s="189"/>
      <c r="O15" s="189"/>
      <c r="P15" s="189"/>
      <c r="Q15" s="189"/>
      <c r="AG15" s="188"/>
    </row>
    <row r="16" spans="1:44">
      <c r="A16" s="188"/>
      <c r="B16" s="170"/>
      <c r="C16" s="9"/>
      <c r="D16" s="190"/>
      <c r="E16" s="9"/>
      <c r="F16" s="10"/>
      <c r="G16" s="9"/>
      <c r="H16" s="177"/>
      <c r="I16" s="9"/>
      <c r="J16" s="11"/>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26.018000000000001</v>
      </c>
    </row>
    <row r="37" spans="1:10">
      <c r="A37" s="188"/>
      <c r="B37" s="28" t="s">
        <v>146</v>
      </c>
      <c r="C37" s="7"/>
      <c r="D37" s="270">
        <f>'Machinery Costs'!M60</f>
        <v>2.75609756097561</v>
      </c>
      <c r="E37" s="7"/>
      <c r="F37" s="16" t="s">
        <v>148</v>
      </c>
      <c r="G37" s="7"/>
      <c r="H37" s="268">
        <f>Diesel</f>
        <v>2.0499999999999998</v>
      </c>
      <c r="I37" s="7"/>
      <c r="J37" s="17">
        <f>D37*H37</f>
        <v>5.65</v>
      </c>
    </row>
    <row r="38" spans="1:10">
      <c r="A38" s="188"/>
      <c r="B38" s="28" t="s">
        <v>147</v>
      </c>
      <c r="C38" s="7"/>
      <c r="D38" s="113">
        <v>1</v>
      </c>
      <c r="E38" s="7"/>
      <c r="F38" s="16" t="s">
        <v>102</v>
      </c>
      <c r="G38" s="7"/>
      <c r="H38" s="271">
        <f>'Machinery Costs'!I60</f>
        <v>0.84000000000000008</v>
      </c>
      <c r="I38" s="7"/>
      <c r="J38" s="17">
        <f>D38*H38</f>
        <v>0.84000000000000008</v>
      </c>
    </row>
    <row r="39" spans="1:10">
      <c r="A39" s="188"/>
      <c r="B39" s="28" t="s">
        <v>45</v>
      </c>
      <c r="C39" s="7"/>
      <c r="D39" s="113">
        <v>1</v>
      </c>
      <c r="E39" s="7"/>
      <c r="F39" s="16" t="s">
        <v>102</v>
      </c>
      <c r="G39" s="7"/>
      <c r="H39" s="271">
        <f>'Machinery Costs'!G60</f>
        <v>7.661999999999999</v>
      </c>
      <c r="I39" s="7"/>
      <c r="J39" s="17">
        <f>D39*H39</f>
        <v>7.661999999999999</v>
      </c>
    </row>
    <row r="40" spans="1:10">
      <c r="A40" s="188"/>
      <c r="B40" s="28" t="s">
        <v>90</v>
      </c>
      <c r="C40" s="7"/>
      <c r="D40" s="270">
        <f>'Machinery Costs'!L60</f>
        <v>0.76064102564102576</v>
      </c>
      <c r="E40" s="7"/>
      <c r="F40" s="16" t="s">
        <v>102</v>
      </c>
      <c r="G40" s="7"/>
      <c r="H40" s="268">
        <f>Labor</f>
        <v>15.6</v>
      </c>
      <c r="I40" s="7"/>
      <c r="J40" s="17">
        <f>D40*H40</f>
        <v>11.866000000000001</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3.214285714285714</v>
      </c>
    </row>
    <row r="43" spans="1:10">
      <c r="A43" s="188"/>
      <c r="B43" s="44" t="s">
        <v>311</v>
      </c>
      <c r="C43" s="7"/>
      <c r="D43" s="297">
        <f>D34</f>
        <v>0.42857142857142855</v>
      </c>
      <c r="E43" s="7"/>
      <c r="F43" s="155" t="s">
        <v>102</v>
      </c>
      <c r="G43" s="7"/>
      <c r="H43" s="305">
        <v>7.5</v>
      </c>
      <c r="I43" s="7"/>
      <c r="J43" s="17">
        <f>D43*H43</f>
        <v>3.214285714285714</v>
      </c>
    </row>
    <row r="44" spans="1:10">
      <c r="A44" s="188"/>
      <c r="B44" s="44"/>
      <c r="C44" s="7"/>
      <c r="D44" s="235"/>
      <c r="E44" s="7"/>
      <c r="F44" s="155"/>
      <c r="G44" s="7"/>
      <c r="H44" s="114"/>
      <c r="I44" s="7"/>
      <c r="J44" s="17"/>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c r="C53" s="7"/>
      <c r="D53" s="235"/>
      <c r="E53" s="7"/>
      <c r="F53" s="155"/>
      <c r="G53" s="7"/>
      <c r="H53" s="114"/>
      <c r="I53" s="7"/>
      <c r="J53" s="17"/>
    </row>
    <row r="54" spans="1:33" ht="14.25">
      <c r="A54" s="188"/>
      <c r="B54" s="57" t="s">
        <v>179</v>
      </c>
      <c r="C54" s="7"/>
      <c r="D54" s="34"/>
      <c r="E54" s="7"/>
      <c r="F54" s="8"/>
      <c r="G54" s="7"/>
      <c r="H54" s="34"/>
      <c r="I54" s="7"/>
      <c r="J54" s="17">
        <f>+(J19+J26+J36+J42+J46+J50)*operloan*0.5</f>
        <v>6.5142128571428577</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199.52792714285704</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J15-J56</f>
        <v>156.72207285714296</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Costs'!C60</f>
        <v>15.582000000000001</v>
      </c>
      <c r="I60" s="7"/>
      <c r="J60" s="17">
        <f>D60*H60</f>
        <v>15.582000000000001</v>
      </c>
    </row>
    <row r="61" spans="1:33">
      <c r="A61" s="188"/>
      <c r="B61" s="15" t="s">
        <v>144</v>
      </c>
      <c r="C61" s="73"/>
      <c r="D61" s="33">
        <v>1</v>
      </c>
      <c r="E61" s="7"/>
      <c r="F61" s="16" t="s">
        <v>102</v>
      </c>
      <c r="G61" s="7"/>
      <c r="H61" s="271">
        <f>'Machinery Costs'!D60</f>
        <v>11.176</v>
      </c>
      <c r="I61" s="7"/>
      <c r="J61" s="17">
        <f t="shared" ref="J61:J62" si="1">D61*H61</f>
        <v>11.176</v>
      </c>
    </row>
    <row r="62" spans="1:33">
      <c r="A62" s="188"/>
      <c r="B62" s="303" t="s">
        <v>371</v>
      </c>
      <c r="C62" s="73"/>
      <c r="D62" s="33">
        <v>1</v>
      </c>
      <c r="E62" s="7"/>
      <c r="F62" s="16" t="s">
        <v>102</v>
      </c>
      <c r="G62" s="7"/>
      <c r="H62" s="271">
        <f>'Machinery Costs'!E60</f>
        <v>3.1419999999999999</v>
      </c>
      <c r="I62" s="7"/>
      <c r="J62" s="17">
        <f t="shared" si="1"/>
        <v>3.1419999999999999</v>
      </c>
    </row>
    <row r="63" spans="1:33">
      <c r="A63" s="188"/>
      <c r="B63" s="44" t="s">
        <v>137</v>
      </c>
      <c r="C63" s="7"/>
      <c r="D63" s="33">
        <v>1</v>
      </c>
      <c r="E63" s="7"/>
      <c r="F63" s="16" t="s">
        <v>102</v>
      </c>
      <c r="G63" s="7"/>
      <c r="H63" s="65">
        <f>+(D15*H15)*D65-J69</f>
        <v>83.5625</v>
      </c>
      <c r="I63" s="7"/>
      <c r="J63" s="17">
        <f>+H63</f>
        <v>83.5625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73.616575034424557</v>
      </c>
      <c r="I70" s="7"/>
      <c r="J70" s="17">
        <f>+H70</f>
        <v>73.616575034424557</v>
      </c>
    </row>
    <row r="71" spans="1:33" ht="12.75" customHeight="1">
      <c r="A71" s="188"/>
      <c r="B71" s="57" t="s">
        <v>219</v>
      </c>
      <c r="C71" s="7"/>
      <c r="D71" s="306">
        <f>fbyrs</f>
        <v>4</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4.6003428571428575</v>
      </c>
    </row>
    <row r="74" spans="1:33" ht="14.25">
      <c r="A74" s="188"/>
      <c r="B74" s="101" t="s">
        <v>180</v>
      </c>
      <c r="C74" s="73"/>
      <c r="D74" s="48"/>
      <c r="E74" s="7"/>
      <c r="F74" s="8"/>
      <c r="G74" s="7"/>
      <c r="H74" s="34"/>
      <c r="I74" s="7"/>
      <c r="J74" s="17">
        <f>($J$15)*MF</f>
        <v>17.8125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214.99191789156743</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414.51984503442446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J15-J78</f>
        <v>-58.269845034424463</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t="s">
        <v>361</v>
      </c>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427.5</v>
      </c>
      <c r="E90" s="24"/>
      <c r="F90" s="200">
        <f>D15</f>
        <v>475</v>
      </c>
      <c r="G90" s="24"/>
      <c r="H90" s="102">
        <f>F90*(1+H88)</f>
        <v>522.5</v>
      </c>
      <c r="I90" s="7"/>
      <c r="J90" s="7"/>
    </row>
    <row r="91" spans="1:10" s="188" customFormat="1">
      <c r="B91" s="7"/>
      <c r="C91" s="7"/>
      <c r="D91" s="34"/>
      <c r="E91" s="7"/>
      <c r="F91" s="8"/>
      <c r="G91" s="7"/>
      <c r="H91" s="34"/>
      <c r="I91" s="7"/>
      <c r="J91" s="7"/>
    </row>
    <row r="92" spans="1:10" s="188" customFormat="1">
      <c r="B92" s="7" t="s">
        <v>87</v>
      </c>
      <c r="C92" s="7"/>
      <c r="D92" s="25">
        <f>$J$56/D90</f>
        <v>0.46673199331662463</v>
      </c>
      <c r="E92" s="7"/>
      <c r="F92" s="25">
        <f>$J$56/F90</f>
        <v>0.42005879398496221</v>
      </c>
      <c r="G92" s="7"/>
      <c r="H92" s="25">
        <f>$J$56/H90</f>
        <v>0.38187163089542014</v>
      </c>
      <c r="I92" s="7"/>
      <c r="J92" s="7"/>
    </row>
    <row r="93" spans="1:10" s="188" customFormat="1" ht="5.25" customHeight="1">
      <c r="B93" s="7"/>
      <c r="C93" s="7"/>
      <c r="D93" s="34"/>
      <c r="E93" s="7"/>
      <c r="F93" s="8"/>
      <c r="G93" s="7"/>
      <c r="H93" s="34"/>
      <c r="I93" s="7"/>
      <c r="J93" s="7"/>
    </row>
    <row r="94" spans="1:10" s="188" customFormat="1">
      <c r="B94" s="7" t="s">
        <v>88</v>
      </c>
      <c r="C94" s="7"/>
      <c r="D94" s="25">
        <f>$J$76/D90</f>
        <v>0.50290507109138582</v>
      </c>
      <c r="E94" s="7"/>
      <c r="F94" s="25">
        <f>$J$76/F90</f>
        <v>0.4526145639822472</v>
      </c>
      <c r="G94" s="7"/>
      <c r="H94" s="25">
        <f>$J$76/H90</f>
        <v>0.41146778543840656</v>
      </c>
      <c r="I94" s="7"/>
      <c r="J94" s="7"/>
    </row>
    <row r="95" spans="1:10" s="188" customFormat="1" ht="5.25" customHeight="1">
      <c r="B95" s="7"/>
      <c r="C95" s="7"/>
      <c r="D95" s="34"/>
      <c r="E95" s="7"/>
      <c r="F95" s="8"/>
      <c r="G95" s="7"/>
      <c r="H95" s="34"/>
      <c r="I95" s="7"/>
      <c r="J95" s="7"/>
    </row>
    <row r="96" spans="1:10" s="188" customFormat="1">
      <c r="B96" s="7" t="s">
        <v>100</v>
      </c>
      <c r="C96" s="7"/>
      <c r="D96" s="25">
        <f>$J$78/D90</f>
        <v>0.96963706440801045</v>
      </c>
      <c r="E96" s="7"/>
      <c r="F96" s="25">
        <f>$J$78/F90</f>
        <v>0.87267335796720935</v>
      </c>
      <c r="G96" s="7"/>
      <c r="H96" s="25">
        <f>$J$78/H90</f>
        <v>0.79333941633382676</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295.59692910052894</v>
      </c>
      <c r="E103" s="202"/>
      <c r="F103" s="201">
        <f>$J$56/F101</f>
        <v>266.03723619047605</v>
      </c>
      <c r="G103" s="202"/>
      <c r="H103" s="201">
        <f>$J$56/H101</f>
        <v>241.85203290043276</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318.50654502454432</v>
      </c>
      <c r="E105" s="202"/>
      <c r="F105" s="201">
        <f>$J$76/F101</f>
        <v>286.65589052208992</v>
      </c>
      <c r="G105" s="202"/>
      <c r="H105" s="201">
        <f>$J$76/H101</f>
        <v>260.59626411099077</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614.10347412507326</v>
      </c>
      <c r="E107" s="202"/>
      <c r="F107" s="201">
        <f>$J$78/F101</f>
        <v>552.69312671256591</v>
      </c>
      <c r="G107" s="202"/>
      <c r="H107" s="201">
        <f>$J$78/H101</f>
        <v>502.44829701142356</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5:J85"/>
    <mergeCell ref="B8:J8"/>
    <mergeCell ref="B83:J83"/>
    <mergeCell ref="B2:I2"/>
    <mergeCell ref="B3:I3"/>
    <mergeCell ref="B5:I5"/>
    <mergeCell ref="B6:I6"/>
    <mergeCell ref="B84:J84"/>
  </mergeCells>
  <printOptions horizontalCentered="1"/>
  <pageMargins left="0.7" right="0.7" top="0.75" bottom="0.75" header="0.3" footer="0.3"/>
  <pageSetup scale="97" fitToHeight="2" orientation="portrait" r:id="rId1"/>
  <headerFooter>
    <oddFooter>&amp;L&amp;A&amp;C&amp;F&amp;R&amp;D</oddFooter>
  </headerFooter>
  <rowBreaks count="1" manualBreakCount="1">
    <brk id="58" min="1" max="9" man="1"/>
  </rowBreaks>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Z53"/>
  <sheetViews>
    <sheetView workbookViewId="0">
      <selection activeCell="D15" sqref="D15"/>
    </sheetView>
  </sheetViews>
  <sheetFormatPr defaultColWidth="8.7109375" defaultRowHeight="12.75"/>
  <cols>
    <col min="1" max="1" width="4.28515625" style="188" customWidth="1"/>
    <col min="2" max="2" width="11" customWidth="1"/>
    <col min="3" max="3" width="20.140625" customWidth="1"/>
    <col min="4" max="4" width="34.7109375" customWidth="1"/>
    <col min="5" max="5" width="35.28515625" customWidth="1"/>
    <col min="6" max="26" width="8.7109375" style="188" customWidth="1"/>
    <col min="257" max="257" width="4.28515625" customWidth="1"/>
    <col min="258" max="258" width="11" customWidth="1"/>
    <col min="259" max="259" width="20.140625" customWidth="1"/>
    <col min="260" max="260" width="25.42578125" customWidth="1"/>
    <col min="261" max="261" width="40.42578125" customWidth="1"/>
    <col min="262" max="282" width="8.7109375" customWidth="1"/>
    <col min="513" max="513" width="4.28515625" customWidth="1"/>
    <col min="514" max="514" width="11" customWidth="1"/>
    <col min="515" max="515" width="20.140625" customWidth="1"/>
    <col min="516" max="516" width="25.42578125" customWidth="1"/>
    <col min="517" max="517" width="40.42578125" customWidth="1"/>
    <col min="518" max="538" width="8.7109375" customWidth="1"/>
    <col min="769" max="769" width="4.28515625" customWidth="1"/>
    <col min="770" max="770" width="11" customWidth="1"/>
    <col min="771" max="771" width="20.140625" customWidth="1"/>
    <col min="772" max="772" width="25.42578125" customWidth="1"/>
    <col min="773" max="773" width="40.42578125" customWidth="1"/>
    <col min="774" max="794" width="8.7109375" customWidth="1"/>
    <col min="1025" max="1025" width="4.28515625" customWidth="1"/>
    <col min="1026" max="1026" width="11" customWidth="1"/>
    <col min="1027" max="1027" width="20.140625" customWidth="1"/>
    <col min="1028" max="1028" width="25.42578125" customWidth="1"/>
    <col min="1029" max="1029" width="40.42578125" customWidth="1"/>
    <col min="1030" max="1050" width="8.7109375" customWidth="1"/>
    <col min="1281" max="1281" width="4.28515625" customWidth="1"/>
    <col min="1282" max="1282" width="11" customWidth="1"/>
    <col min="1283" max="1283" width="20.140625" customWidth="1"/>
    <col min="1284" max="1284" width="25.42578125" customWidth="1"/>
    <col min="1285" max="1285" width="40.42578125" customWidth="1"/>
    <col min="1286" max="1306" width="8.7109375" customWidth="1"/>
    <col min="1537" max="1537" width="4.28515625" customWidth="1"/>
    <col min="1538" max="1538" width="11" customWidth="1"/>
    <col min="1539" max="1539" width="20.140625" customWidth="1"/>
    <col min="1540" max="1540" width="25.42578125" customWidth="1"/>
    <col min="1541" max="1541" width="40.42578125" customWidth="1"/>
    <col min="1542" max="1562" width="8.7109375" customWidth="1"/>
    <col min="1793" max="1793" width="4.28515625" customWidth="1"/>
    <col min="1794" max="1794" width="11" customWidth="1"/>
    <col min="1795" max="1795" width="20.140625" customWidth="1"/>
    <col min="1796" max="1796" width="25.42578125" customWidth="1"/>
    <col min="1797" max="1797" width="40.42578125" customWidth="1"/>
    <col min="1798" max="1818" width="8.7109375" customWidth="1"/>
    <col min="2049" max="2049" width="4.28515625" customWidth="1"/>
    <col min="2050" max="2050" width="11" customWidth="1"/>
    <col min="2051" max="2051" width="20.140625" customWidth="1"/>
    <col min="2052" max="2052" width="25.42578125" customWidth="1"/>
    <col min="2053" max="2053" width="40.42578125" customWidth="1"/>
    <col min="2054" max="2074" width="8.7109375" customWidth="1"/>
    <col min="2305" max="2305" width="4.28515625" customWidth="1"/>
    <col min="2306" max="2306" width="11" customWidth="1"/>
    <col min="2307" max="2307" width="20.140625" customWidth="1"/>
    <col min="2308" max="2308" width="25.42578125" customWidth="1"/>
    <col min="2309" max="2309" width="40.42578125" customWidth="1"/>
    <col min="2310" max="2330" width="8.7109375" customWidth="1"/>
    <col min="2561" max="2561" width="4.28515625" customWidth="1"/>
    <col min="2562" max="2562" width="11" customWidth="1"/>
    <col min="2563" max="2563" width="20.140625" customWidth="1"/>
    <col min="2564" max="2564" width="25.42578125" customWidth="1"/>
    <col min="2565" max="2565" width="40.42578125" customWidth="1"/>
    <col min="2566" max="2586" width="8.7109375" customWidth="1"/>
    <col min="2817" max="2817" width="4.28515625" customWidth="1"/>
    <col min="2818" max="2818" width="11" customWidth="1"/>
    <col min="2819" max="2819" width="20.140625" customWidth="1"/>
    <col min="2820" max="2820" width="25.42578125" customWidth="1"/>
    <col min="2821" max="2821" width="40.42578125" customWidth="1"/>
    <col min="2822" max="2842" width="8.7109375" customWidth="1"/>
    <col min="3073" max="3073" width="4.28515625" customWidth="1"/>
    <col min="3074" max="3074" width="11" customWidth="1"/>
    <col min="3075" max="3075" width="20.140625" customWidth="1"/>
    <col min="3076" max="3076" width="25.42578125" customWidth="1"/>
    <col min="3077" max="3077" width="40.42578125" customWidth="1"/>
    <col min="3078" max="3098" width="8.7109375" customWidth="1"/>
    <col min="3329" max="3329" width="4.28515625" customWidth="1"/>
    <col min="3330" max="3330" width="11" customWidth="1"/>
    <col min="3331" max="3331" width="20.140625" customWidth="1"/>
    <col min="3332" max="3332" width="25.42578125" customWidth="1"/>
    <col min="3333" max="3333" width="40.42578125" customWidth="1"/>
    <col min="3334" max="3354" width="8.7109375" customWidth="1"/>
    <col min="3585" max="3585" width="4.28515625" customWidth="1"/>
    <col min="3586" max="3586" width="11" customWidth="1"/>
    <col min="3587" max="3587" width="20.140625" customWidth="1"/>
    <col min="3588" max="3588" width="25.42578125" customWidth="1"/>
    <col min="3589" max="3589" width="40.42578125" customWidth="1"/>
    <col min="3590" max="3610" width="8.7109375" customWidth="1"/>
    <col min="3841" max="3841" width="4.28515625" customWidth="1"/>
    <col min="3842" max="3842" width="11" customWidth="1"/>
    <col min="3843" max="3843" width="20.140625" customWidth="1"/>
    <col min="3844" max="3844" width="25.42578125" customWidth="1"/>
    <col min="3845" max="3845" width="40.42578125" customWidth="1"/>
    <col min="3846" max="3866" width="8.7109375" customWidth="1"/>
    <col min="4097" max="4097" width="4.28515625" customWidth="1"/>
    <col min="4098" max="4098" width="11" customWidth="1"/>
    <col min="4099" max="4099" width="20.140625" customWidth="1"/>
    <col min="4100" max="4100" width="25.42578125" customWidth="1"/>
    <col min="4101" max="4101" width="40.42578125" customWidth="1"/>
    <col min="4102" max="4122" width="8.7109375" customWidth="1"/>
    <col min="4353" max="4353" width="4.28515625" customWidth="1"/>
    <col min="4354" max="4354" width="11" customWidth="1"/>
    <col min="4355" max="4355" width="20.140625" customWidth="1"/>
    <col min="4356" max="4356" width="25.42578125" customWidth="1"/>
    <col min="4357" max="4357" width="40.42578125" customWidth="1"/>
    <col min="4358" max="4378" width="8.7109375" customWidth="1"/>
    <col min="4609" max="4609" width="4.28515625" customWidth="1"/>
    <col min="4610" max="4610" width="11" customWidth="1"/>
    <col min="4611" max="4611" width="20.140625" customWidth="1"/>
    <col min="4612" max="4612" width="25.42578125" customWidth="1"/>
    <col min="4613" max="4613" width="40.42578125" customWidth="1"/>
    <col min="4614" max="4634" width="8.7109375" customWidth="1"/>
    <col min="4865" max="4865" width="4.28515625" customWidth="1"/>
    <col min="4866" max="4866" width="11" customWidth="1"/>
    <col min="4867" max="4867" width="20.140625" customWidth="1"/>
    <col min="4868" max="4868" width="25.42578125" customWidth="1"/>
    <col min="4869" max="4869" width="40.42578125" customWidth="1"/>
    <col min="4870" max="4890" width="8.7109375" customWidth="1"/>
    <col min="5121" max="5121" width="4.28515625" customWidth="1"/>
    <col min="5122" max="5122" width="11" customWidth="1"/>
    <col min="5123" max="5123" width="20.140625" customWidth="1"/>
    <col min="5124" max="5124" width="25.42578125" customWidth="1"/>
    <col min="5125" max="5125" width="40.42578125" customWidth="1"/>
    <col min="5126" max="5146" width="8.7109375" customWidth="1"/>
    <col min="5377" max="5377" width="4.28515625" customWidth="1"/>
    <col min="5378" max="5378" width="11" customWidth="1"/>
    <col min="5379" max="5379" width="20.140625" customWidth="1"/>
    <col min="5380" max="5380" width="25.42578125" customWidth="1"/>
    <col min="5381" max="5381" width="40.42578125" customWidth="1"/>
    <col min="5382" max="5402" width="8.7109375" customWidth="1"/>
    <col min="5633" max="5633" width="4.28515625" customWidth="1"/>
    <col min="5634" max="5634" width="11" customWidth="1"/>
    <col min="5635" max="5635" width="20.140625" customWidth="1"/>
    <col min="5636" max="5636" width="25.42578125" customWidth="1"/>
    <col min="5637" max="5637" width="40.42578125" customWidth="1"/>
    <col min="5638" max="5658" width="8.7109375" customWidth="1"/>
    <col min="5889" max="5889" width="4.28515625" customWidth="1"/>
    <col min="5890" max="5890" width="11" customWidth="1"/>
    <col min="5891" max="5891" width="20.140625" customWidth="1"/>
    <col min="5892" max="5892" width="25.42578125" customWidth="1"/>
    <col min="5893" max="5893" width="40.42578125" customWidth="1"/>
    <col min="5894" max="5914" width="8.7109375" customWidth="1"/>
    <col min="6145" max="6145" width="4.28515625" customWidth="1"/>
    <col min="6146" max="6146" width="11" customWidth="1"/>
    <col min="6147" max="6147" width="20.140625" customWidth="1"/>
    <col min="6148" max="6148" width="25.42578125" customWidth="1"/>
    <col min="6149" max="6149" width="40.42578125" customWidth="1"/>
    <col min="6150" max="6170" width="8.7109375" customWidth="1"/>
    <col min="6401" max="6401" width="4.28515625" customWidth="1"/>
    <col min="6402" max="6402" width="11" customWidth="1"/>
    <col min="6403" max="6403" width="20.140625" customWidth="1"/>
    <col min="6404" max="6404" width="25.42578125" customWidth="1"/>
    <col min="6405" max="6405" width="40.42578125" customWidth="1"/>
    <col min="6406" max="6426" width="8.7109375" customWidth="1"/>
    <col min="6657" max="6657" width="4.28515625" customWidth="1"/>
    <col min="6658" max="6658" width="11" customWidth="1"/>
    <col min="6659" max="6659" width="20.140625" customWidth="1"/>
    <col min="6660" max="6660" width="25.42578125" customWidth="1"/>
    <col min="6661" max="6661" width="40.42578125" customWidth="1"/>
    <col min="6662" max="6682" width="8.7109375" customWidth="1"/>
    <col min="6913" max="6913" width="4.28515625" customWidth="1"/>
    <col min="6914" max="6914" width="11" customWidth="1"/>
    <col min="6915" max="6915" width="20.140625" customWidth="1"/>
    <col min="6916" max="6916" width="25.42578125" customWidth="1"/>
    <col min="6917" max="6917" width="40.42578125" customWidth="1"/>
    <col min="6918" max="6938" width="8.7109375" customWidth="1"/>
    <col min="7169" max="7169" width="4.28515625" customWidth="1"/>
    <col min="7170" max="7170" width="11" customWidth="1"/>
    <col min="7171" max="7171" width="20.140625" customWidth="1"/>
    <col min="7172" max="7172" width="25.42578125" customWidth="1"/>
    <col min="7173" max="7173" width="40.42578125" customWidth="1"/>
    <col min="7174" max="7194" width="8.7109375" customWidth="1"/>
    <col min="7425" max="7425" width="4.28515625" customWidth="1"/>
    <col min="7426" max="7426" width="11" customWidth="1"/>
    <col min="7427" max="7427" width="20.140625" customWidth="1"/>
    <col min="7428" max="7428" width="25.42578125" customWidth="1"/>
    <col min="7429" max="7429" width="40.42578125" customWidth="1"/>
    <col min="7430" max="7450" width="8.7109375" customWidth="1"/>
    <col min="7681" max="7681" width="4.28515625" customWidth="1"/>
    <col min="7682" max="7682" width="11" customWidth="1"/>
    <col min="7683" max="7683" width="20.140625" customWidth="1"/>
    <col min="7684" max="7684" width="25.42578125" customWidth="1"/>
    <col min="7685" max="7685" width="40.42578125" customWidth="1"/>
    <col min="7686" max="7706" width="8.7109375" customWidth="1"/>
    <col min="7937" max="7937" width="4.28515625" customWidth="1"/>
    <col min="7938" max="7938" width="11" customWidth="1"/>
    <col min="7939" max="7939" width="20.140625" customWidth="1"/>
    <col min="7940" max="7940" width="25.42578125" customWidth="1"/>
    <col min="7941" max="7941" width="40.42578125" customWidth="1"/>
    <col min="7942" max="7962" width="8.7109375" customWidth="1"/>
    <col min="8193" max="8193" width="4.28515625" customWidth="1"/>
    <col min="8194" max="8194" width="11" customWidth="1"/>
    <col min="8195" max="8195" width="20.140625" customWidth="1"/>
    <col min="8196" max="8196" width="25.42578125" customWidth="1"/>
    <col min="8197" max="8197" width="40.42578125" customWidth="1"/>
    <col min="8198" max="8218" width="8.7109375" customWidth="1"/>
    <col min="8449" max="8449" width="4.28515625" customWidth="1"/>
    <col min="8450" max="8450" width="11" customWidth="1"/>
    <col min="8451" max="8451" width="20.140625" customWidth="1"/>
    <col min="8452" max="8452" width="25.42578125" customWidth="1"/>
    <col min="8453" max="8453" width="40.42578125" customWidth="1"/>
    <col min="8454" max="8474" width="8.7109375" customWidth="1"/>
    <col min="8705" max="8705" width="4.28515625" customWidth="1"/>
    <col min="8706" max="8706" width="11" customWidth="1"/>
    <col min="8707" max="8707" width="20.140625" customWidth="1"/>
    <col min="8708" max="8708" width="25.42578125" customWidth="1"/>
    <col min="8709" max="8709" width="40.42578125" customWidth="1"/>
    <col min="8710" max="8730" width="8.7109375" customWidth="1"/>
    <col min="8961" max="8961" width="4.28515625" customWidth="1"/>
    <col min="8962" max="8962" width="11" customWidth="1"/>
    <col min="8963" max="8963" width="20.140625" customWidth="1"/>
    <col min="8964" max="8964" width="25.42578125" customWidth="1"/>
    <col min="8965" max="8965" width="40.42578125" customWidth="1"/>
    <col min="8966" max="8986" width="8.7109375" customWidth="1"/>
    <col min="9217" max="9217" width="4.28515625" customWidth="1"/>
    <col min="9218" max="9218" width="11" customWidth="1"/>
    <col min="9219" max="9219" width="20.140625" customWidth="1"/>
    <col min="9220" max="9220" width="25.42578125" customWidth="1"/>
    <col min="9221" max="9221" width="40.42578125" customWidth="1"/>
    <col min="9222" max="9242" width="8.7109375" customWidth="1"/>
    <col min="9473" max="9473" width="4.28515625" customWidth="1"/>
    <col min="9474" max="9474" width="11" customWidth="1"/>
    <col min="9475" max="9475" width="20.140625" customWidth="1"/>
    <col min="9476" max="9476" width="25.42578125" customWidth="1"/>
    <col min="9477" max="9477" width="40.42578125" customWidth="1"/>
    <col min="9478" max="9498" width="8.7109375" customWidth="1"/>
    <col min="9729" max="9729" width="4.28515625" customWidth="1"/>
    <col min="9730" max="9730" width="11" customWidth="1"/>
    <col min="9731" max="9731" width="20.140625" customWidth="1"/>
    <col min="9732" max="9732" width="25.42578125" customWidth="1"/>
    <col min="9733" max="9733" width="40.42578125" customWidth="1"/>
    <col min="9734" max="9754" width="8.7109375" customWidth="1"/>
    <col min="9985" max="9985" width="4.28515625" customWidth="1"/>
    <col min="9986" max="9986" width="11" customWidth="1"/>
    <col min="9987" max="9987" width="20.140625" customWidth="1"/>
    <col min="9988" max="9988" width="25.42578125" customWidth="1"/>
    <col min="9989" max="9989" width="40.42578125" customWidth="1"/>
    <col min="9990" max="10010" width="8.7109375" customWidth="1"/>
    <col min="10241" max="10241" width="4.28515625" customWidth="1"/>
    <col min="10242" max="10242" width="11" customWidth="1"/>
    <col min="10243" max="10243" width="20.140625" customWidth="1"/>
    <col min="10244" max="10244" width="25.42578125" customWidth="1"/>
    <col min="10245" max="10245" width="40.42578125" customWidth="1"/>
    <col min="10246" max="10266" width="8.7109375" customWidth="1"/>
    <col min="10497" max="10497" width="4.28515625" customWidth="1"/>
    <col min="10498" max="10498" width="11" customWidth="1"/>
    <col min="10499" max="10499" width="20.140625" customWidth="1"/>
    <col min="10500" max="10500" width="25.42578125" customWidth="1"/>
    <col min="10501" max="10501" width="40.42578125" customWidth="1"/>
    <col min="10502" max="10522" width="8.7109375" customWidth="1"/>
    <col min="10753" max="10753" width="4.28515625" customWidth="1"/>
    <col min="10754" max="10754" width="11" customWidth="1"/>
    <col min="10755" max="10755" width="20.140625" customWidth="1"/>
    <col min="10756" max="10756" width="25.42578125" customWidth="1"/>
    <col min="10757" max="10757" width="40.42578125" customWidth="1"/>
    <col min="10758" max="10778" width="8.7109375" customWidth="1"/>
    <col min="11009" max="11009" width="4.28515625" customWidth="1"/>
    <col min="11010" max="11010" width="11" customWidth="1"/>
    <col min="11011" max="11011" width="20.140625" customWidth="1"/>
    <col min="11012" max="11012" width="25.42578125" customWidth="1"/>
    <col min="11013" max="11013" width="40.42578125" customWidth="1"/>
    <col min="11014" max="11034" width="8.7109375" customWidth="1"/>
    <col min="11265" max="11265" width="4.28515625" customWidth="1"/>
    <col min="11266" max="11266" width="11" customWidth="1"/>
    <col min="11267" max="11267" width="20.140625" customWidth="1"/>
    <col min="11268" max="11268" width="25.42578125" customWidth="1"/>
    <col min="11269" max="11269" width="40.42578125" customWidth="1"/>
    <col min="11270" max="11290" width="8.7109375" customWidth="1"/>
    <col min="11521" max="11521" width="4.28515625" customWidth="1"/>
    <col min="11522" max="11522" width="11" customWidth="1"/>
    <col min="11523" max="11523" width="20.140625" customWidth="1"/>
    <col min="11524" max="11524" width="25.42578125" customWidth="1"/>
    <col min="11525" max="11525" width="40.42578125" customWidth="1"/>
    <col min="11526" max="11546" width="8.7109375" customWidth="1"/>
    <col min="11777" max="11777" width="4.28515625" customWidth="1"/>
    <col min="11778" max="11778" width="11" customWidth="1"/>
    <col min="11779" max="11779" width="20.140625" customWidth="1"/>
    <col min="11780" max="11780" width="25.42578125" customWidth="1"/>
    <col min="11781" max="11781" width="40.42578125" customWidth="1"/>
    <col min="11782" max="11802" width="8.7109375" customWidth="1"/>
    <col min="12033" max="12033" width="4.28515625" customWidth="1"/>
    <col min="12034" max="12034" width="11" customWidth="1"/>
    <col min="12035" max="12035" width="20.140625" customWidth="1"/>
    <col min="12036" max="12036" width="25.42578125" customWidth="1"/>
    <col min="12037" max="12037" width="40.42578125" customWidth="1"/>
    <col min="12038" max="12058" width="8.7109375" customWidth="1"/>
    <col min="12289" max="12289" width="4.28515625" customWidth="1"/>
    <col min="12290" max="12290" width="11" customWidth="1"/>
    <col min="12291" max="12291" width="20.140625" customWidth="1"/>
    <col min="12292" max="12292" width="25.42578125" customWidth="1"/>
    <col min="12293" max="12293" width="40.42578125" customWidth="1"/>
    <col min="12294" max="12314" width="8.7109375" customWidth="1"/>
    <col min="12545" max="12545" width="4.28515625" customWidth="1"/>
    <col min="12546" max="12546" width="11" customWidth="1"/>
    <col min="12547" max="12547" width="20.140625" customWidth="1"/>
    <col min="12548" max="12548" width="25.42578125" customWidth="1"/>
    <col min="12549" max="12549" width="40.42578125" customWidth="1"/>
    <col min="12550" max="12570" width="8.7109375" customWidth="1"/>
    <col min="12801" max="12801" width="4.28515625" customWidth="1"/>
    <col min="12802" max="12802" width="11" customWidth="1"/>
    <col min="12803" max="12803" width="20.140625" customWidth="1"/>
    <col min="12804" max="12804" width="25.42578125" customWidth="1"/>
    <col min="12805" max="12805" width="40.42578125" customWidth="1"/>
    <col min="12806" max="12826" width="8.7109375" customWidth="1"/>
    <col min="13057" max="13057" width="4.28515625" customWidth="1"/>
    <col min="13058" max="13058" width="11" customWidth="1"/>
    <col min="13059" max="13059" width="20.140625" customWidth="1"/>
    <col min="13060" max="13060" width="25.42578125" customWidth="1"/>
    <col min="13061" max="13061" width="40.42578125" customWidth="1"/>
    <col min="13062" max="13082" width="8.7109375" customWidth="1"/>
    <col min="13313" max="13313" width="4.28515625" customWidth="1"/>
    <col min="13314" max="13314" width="11" customWidth="1"/>
    <col min="13315" max="13315" width="20.140625" customWidth="1"/>
    <col min="13316" max="13316" width="25.42578125" customWidth="1"/>
    <col min="13317" max="13317" width="40.42578125" customWidth="1"/>
    <col min="13318" max="13338" width="8.7109375" customWidth="1"/>
    <col min="13569" max="13569" width="4.28515625" customWidth="1"/>
    <col min="13570" max="13570" width="11" customWidth="1"/>
    <col min="13571" max="13571" width="20.140625" customWidth="1"/>
    <col min="13572" max="13572" width="25.42578125" customWidth="1"/>
    <col min="13573" max="13573" width="40.42578125" customWidth="1"/>
    <col min="13574" max="13594" width="8.7109375" customWidth="1"/>
    <col min="13825" max="13825" width="4.28515625" customWidth="1"/>
    <col min="13826" max="13826" width="11" customWidth="1"/>
    <col min="13827" max="13827" width="20.140625" customWidth="1"/>
    <col min="13828" max="13828" width="25.42578125" customWidth="1"/>
    <col min="13829" max="13829" width="40.42578125" customWidth="1"/>
    <col min="13830" max="13850" width="8.7109375" customWidth="1"/>
    <col min="14081" max="14081" width="4.28515625" customWidth="1"/>
    <col min="14082" max="14082" width="11" customWidth="1"/>
    <col min="14083" max="14083" width="20.140625" customWidth="1"/>
    <col min="14084" max="14084" width="25.42578125" customWidth="1"/>
    <col min="14085" max="14085" width="40.42578125" customWidth="1"/>
    <col min="14086" max="14106" width="8.7109375" customWidth="1"/>
    <col min="14337" max="14337" width="4.28515625" customWidth="1"/>
    <col min="14338" max="14338" width="11" customWidth="1"/>
    <col min="14339" max="14339" width="20.140625" customWidth="1"/>
    <col min="14340" max="14340" width="25.42578125" customWidth="1"/>
    <col min="14341" max="14341" width="40.42578125" customWidth="1"/>
    <col min="14342" max="14362" width="8.7109375" customWidth="1"/>
    <col min="14593" max="14593" width="4.28515625" customWidth="1"/>
    <col min="14594" max="14594" width="11" customWidth="1"/>
    <col min="14595" max="14595" width="20.140625" customWidth="1"/>
    <col min="14596" max="14596" width="25.42578125" customWidth="1"/>
    <col min="14597" max="14597" width="40.42578125" customWidth="1"/>
    <col min="14598" max="14618" width="8.7109375" customWidth="1"/>
    <col min="14849" max="14849" width="4.28515625" customWidth="1"/>
    <col min="14850" max="14850" width="11" customWidth="1"/>
    <col min="14851" max="14851" width="20.140625" customWidth="1"/>
    <col min="14852" max="14852" width="25.42578125" customWidth="1"/>
    <col min="14853" max="14853" width="40.42578125" customWidth="1"/>
    <col min="14854" max="14874" width="8.7109375" customWidth="1"/>
    <col min="15105" max="15105" width="4.28515625" customWidth="1"/>
    <col min="15106" max="15106" width="11" customWidth="1"/>
    <col min="15107" max="15107" width="20.140625" customWidth="1"/>
    <col min="15108" max="15108" width="25.42578125" customWidth="1"/>
    <col min="15109" max="15109" width="40.42578125" customWidth="1"/>
    <col min="15110" max="15130" width="8.7109375" customWidth="1"/>
    <col min="15361" max="15361" width="4.28515625" customWidth="1"/>
    <col min="15362" max="15362" width="11" customWidth="1"/>
    <col min="15363" max="15363" width="20.140625" customWidth="1"/>
    <col min="15364" max="15364" width="25.42578125" customWidth="1"/>
    <col min="15365" max="15365" width="40.42578125" customWidth="1"/>
    <col min="15366" max="15386" width="8.7109375" customWidth="1"/>
    <col min="15617" max="15617" width="4.28515625" customWidth="1"/>
    <col min="15618" max="15618" width="11" customWidth="1"/>
    <col min="15619" max="15619" width="20.140625" customWidth="1"/>
    <col min="15620" max="15620" width="25.42578125" customWidth="1"/>
    <col min="15621" max="15621" width="40.42578125" customWidth="1"/>
    <col min="15622" max="15642" width="8.7109375" customWidth="1"/>
    <col min="15873" max="15873" width="4.28515625" customWidth="1"/>
    <col min="15874" max="15874" width="11" customWidth="1"/>
    <col min="15875" max="15875" width="20.140625" customWidth="1"/>
    <col min="15876" max="15876" width="25.42578125" customWidth="1"/>
    <col min="15877" max="15877" width="40.42578125" customWidth="1"/>
    <col min="15878" max="15898" width="8.7109375" customWidth="1"/>
    <col min="16129" max="16129" width="4.28515625" customWidth="1"/>
    <col min="16130" max="16130" width="11" customWidth="1"/>
    <col min="16131" max="16131" width="20.140625" customWidth="1"/>
    <col min="16132" max="16132" width="25.42578125" customWidth="1"/>
    <col min="16133" max="16133" width="40.42578125" customWidth="1"/>
    <col min="16134" max="16154" width="8.7109375" customWidth="1"/>
  </cols>
  <sheetData>
    <row r="1" spans="2:8">
      <c r="B1" s="188"/>
      <c r="C1" s="188"/>
      <c r="D1" s="47"/>
      <c r="E1" s="188"/>
      <c r="F1" s="30"/>
      <c r="H1" s="47"/>
    </row>
    <row r="2" spans="2:8" ht="15.75">
      <c r="B2" s="171" t="s">
        <v>388</v>
      </c>
      <c r="C2" s="172"/>
      <c r="D2" s="172"/>
      <c r="E2" s="172"/>
    </row>
    <row r="3" spans="2:8" ht="5.25" customHeight="1">
      <c r="B3" s="173"/>
      <c r="C3" s="174"/>
      <c r="D3" s="174"/>
      <c r="E3" s="174"/>
    </row>
    <row r="4" spans="2:8" ht="25.5" customHeight="1">
      <c r="B4" s="108" t="s">
        <v>149</v>
      </c>
      <c r="C4" s="108" t="s">
        <v>150</v>
      </c>
      <c r="D4" s="108" t="s">
        <v>151</v>
      </c>
      <c r="E4" s="108" t="s">
        <v>152</v>
      </c>
    </row>
    <row r="5" spans="2:8">
      <c r="B5" s="417"/>
      <c r="C5" s="415"/>
      <c r="D5" s="417"/>
      <c r="E5" s="415"/>
    </row>
    <row r="6" spans="2:8">
      <c r="B6" s="416" t="s">
        <v>233</v>
      </c>
      <c r="C6" s="416" t="s">
        <v>210</v>
      </c>
      <c r="D6" s="416" t="s">
        <v>257</v>
      </c>
      <c r="E6" s="352"/>
    </row>
    <row r="7" spans="2:8">
      <c r="B7" s="418"/>
      <c r="C7" s="415"/>
      <c r="D7" s="419" t="s">
        <v>336</v>
      </c>
      <c r="E7" s="415"/>
    </row>
    <row r="8" spans="2:8">
      <c r="B8" s="416" t="s">
        <v>233</v>
      </c>
      <c r="C8" s="419" t="s">
        <v>334</v>
      </c>
      <c r="D8" s="416" t="s">
        <v>337</v>
      </c>
      <c r="E8" s="418"/>
    </row>
    <row r="9" spans="2:8">
      <c r="B9" s="417"/>
      <c r="C9" s="417"/>
      <c r="D9" s="417"/>
      <c r="E9" s="417"/>
    </row>
    <row r="10" spans="2:8">
      <c r="B10" s="416" t="s">
        <v>233</v>
      </c>
      <c r="C10" s="416" t="s">
        <v>335</v>
      </c>
      <c r="D10" s="416" t="s">
        <v>343</v>
      </c>
      <c r="E10" s="352"/>
    </row>
    <row r="11" spans="2:8">
      <c r="B11" s="418"/>
      <c r="C11" s="415"/>
      <c r="D11" s="418"/>
      <c r="E11" s="415"/>
    </row>
    <row r="12" spans="2:8">
      <c r="B12" s="416" t="s">
        <v>233</v>
      </c>
      <c r="C12" s="416" t="s">
        <v>216</v>
      </c>
      <c r="D12" s="416" t="s">
        <v>265</v>
      </c>
      <c r="E12" s="416"/>
    </row>
    <row r="13" spans="2:8">
      <c r="B13" s="417"/>
      <c r="C13" s="417"/>
      <c r="D13" s="417"/>
      <c r="E13" s="417"/>
    </row>
    <row r="14" spans="2:8">
      <c r="B14" s="416" t="s">
        <v>233</v>
      </c>
      <c r="C14" s="416" t="s">
        <v>211</v>
      </c>
      <c r="D14" s="416" t="s">
        <v>268</v>
      </c>
      <c r="E14" s="352"/>
    </row>
    <row r="15" spans="2:8">
      <c r="B15" s="418"/>
      <c r="C15" s="415"/>
      <c r="D15" s="418"/>
      <c r="E15" s="415"/>
    </row>
    <row r="16" spans="2:8">
      <c r="B16" s="416" t="s">
        <v>233</v>
      </c>
      <c r="C16" s="416" t="s">
        <v>231</v>
      </c>
      <c r="D16" s="416" t="s">
        <v>193</v>
      </c>
      <c r="E16" s="416"/>
    </row>
    <row r="17" spans="2:5">
      <c r="B17" s="417"/>
      <c r="C17" s="417"/>
      <c r="D17" s="417"/>
      <c r="E17" s="417"/>
    </row>
    <row r="18" spans="2:5">
      <c r="B18" s="416" t="s">
        <v>233</v>
      </c>
      <c r="C18" s="416" t="s">
        <v>207</v>
      </c>
      <c r="D18" s="416" t="s">
        <v>333</v>
      </c>
      <c r="E18" s="352"/>
    </row>
    <row r="19" spans="2:5">
      <c r="B19" s="418"/>
      <c r="C19" s="415"/>
      <c r="D19" s="418"/>
      <c r="E19" s="415"/>
    </row>
    <row r="20" spans="2:5">
      <c r="B20" s="416" t="s">
        <v>347</v>
      </c>
      <c r="C20" s="416" t="s">
        <v>339</v>
      </c>
      <c r="D20" s="416" t="s">
        <v>340</v>
      </c>
      <c r="E20" s="416"/>
    </row>
    <row r="21" spans="2:5">
      <c r="B21" s="417"/>
      <c r="C21" s="417"/>
      <c r="D21" s="417"/>
      <c r="E21" s="417"/>
    </row>
    <row r="22" spans="2:5">
      <c r="B22" s="416" t="s">
        <v>346</v>
      </c>
      <c r="C22" s="416" t="s">
        <v>339</v>
      </c>
      <c r="D22" s="416" t="s">
        <v>340</v>
      </c>
      <c r="E22" s="352"/>
    </row>
    <row r="23" spans="2:5" s="188" customFormat="1"/>
    <row r="24" spans="2:5" s="188" customFormat="1"/>
    <row r="25" spans="2:5" s="188" customFormat="1"/>
    <row r="26" spans="2:5" s="188" customFormat="1"/>
    <row r="27" spans="2:5" s="188" customFormat="1"/>
    <row r="28" spans="2:5" s="188" customFormat="1"/>
    <row r="29" spans="2:5" s="188" customFormat="1"/>
    <row r="30" spans="2:5" s="188" customFormat="1"/>
    <row r="31" spans="2:5" s="188" customFormat="1"/>
    <row r="32" spans="2:5" s="188" customFormat="1"/>
    <row r="33" spans="3:3" s="188" customFormat="1"/>
    <row r="34" spans="3:3" s="188" customFormat="1"/>
    <row r="35" spans="3:3" s="188" customFormat="1"/>
    <row r="36" spans="3:3" s="188" customFormat="1"/>
    <row r="37" spans="3:3" s="188" customFormat="1">
      <c r="C37" s="151" t="s">
        <v>265</v>
      </c>
    </row>
    <row r="38" spans="3:3" s="188" customFormat="1">
      <c r="C38" s="151" t="s">
        <v>268</v>
      </c>
    </row>
    <row r="39" spans="3:3" s="188" customFormat="1"/>
    <row r="40" spans="3:3" s="188" customFormat="1"/>
    <row r="41" spans="3:3" s="188" customFormat="1"/>
    <row r="42" spans="3:3" s="188" customFormat="1"/>
    <row r="43" spans="3:3" s="188" customFormat="1"/>
    <row r="44" spans="3:3" s="188" customFormat="1"/>
    <row r="45" spans="3:3" s="188" customFormat="1"/>
    <row r="46" spans="3:3" s="188" customFormat="1"/>
    <row r="47" spans="3:3" s="188" customFormat="1"/>
    <row r="48" spans="3:3" s="188" customFormat="1"/>
    <row r="49" s="188" customFormat="1"/>
    <row r="50" s="188" customFormat="1"/>
    <row r="51" s="188" customFormat="1"/>
    <row r="52" s="188" customFormat="1"/>
    <row r="53" s="188" customFormat="1"/>
  </sheetData>
  <pageMargins left="0.7" right="0.7" top="0.75" bottom="0.75" header="0.3" footer="0.3"/>
  <pageSetup scale="91" orientation="portrait" r:id="rId1"/>
  <headerFooter>
    <oddFooter>&amp;L&amp;A&amp;C&amp;F&amp;R&amp;D</oddFooter>
  </headerFooter>
</worksheet>
</file>

<file path=xl/worksheets/sheet19.xml><?xml version="1.0" encoding="utf-8"?>
<worksheet xmlns="http://schemas.openxmlformats.org/spreadsheetml/2006/main" xmlns:r="http://schemas.openxmlformats.org/officeDocument/2006/relationships">
  <sheetPr>
    <tabColor rgb="FFFFFF00"/>
  </sheetPr>
  <dimension ref="A1:AR133"/>
  <sheetViews>
    <sheetView topLeftCell="A25" zoomScaleNormal="100" workbookViewId="0">
      <selection activeCell="Q61" sqref="Q61"/>
    </sheetView>
  </sheetViews>
  <sheetFormatPr defaultColWidth="8.7109375" defaultRowHeight="12.75"/>
  <cols>
    <col min="1" max="1" width="3.140625" customWidth="1"/>
    <col min="2" max="2" width="28.855468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389</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6"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381.25</v>
      </c>
      <c r="AG14" s="188"/>
    </row>
    <row r="15" spans="1:44">
      <c r="A15" s="188"/>
      <c r="B15" s="170" t="s">
        <v>303</v>
      </c>
      <c r="C15" s="9"/>
      <c r="D15" s="306">
        <f>yfb1</f>
        <v>450</v>
      </c>
      <c r="E15" s="9"/>
      <c r="F15" s="234" t="s">
        <v>305</v>
      </c>
      <c r="G15" s="9"/>
      <c r="H15" s="307">
        <v>0.75</v>
      </c>
      <c r="I15" s="9"/>
      <c r="J15" s="11">
        <f>D15*H15</f>
        <v>337.5</v>
      </c>
      <c r="M15" s="189"/>
      <c r="N15" s="189"/>
      <c r="O15" s="189"/>
      <c r="P15" s="189"/>
      <c r="Q15" s="189"/>
      <c r="AG15" s="188"/>
    </row>
    <row r="16" spans="1:44">
      <c r="A16" s="188"/>
      <c r="B16" s="170" t="s">
        <v>304</v>
      </c>
      <c r="C16" s="9"/>
      <c r="D16" s="306">
        <f>'T1 Summary'!G26</f>
        <v>1.25</v>
      </c>
      <c r="E16" s="9"/>
      <c r="F16" s="10" t="s">
        <v>128</v>
      </c>
      <c r="G16" s="9"/>
      <c r="H16" s="307">
        <v>35</v>
      </c>
      <c r="I16" s="9"/>
      <c r="J16" s="11">
        <f>D16*H16</f>
        <v>43.75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38.558</v>
      </c>
    </row>
    <row r="37" spans="1:10">
      <c r="A37" s="188"/>
      <c r="B37" s="28" t="s">
        <v>146</v>
      </c>
      <c r="C37" s="7"/>
      <c r="D37" s="270">
        <f>'Machinery Costs'!M77</f>
        <v>5.1073170731707318</v>
      </c>
      <c r="E37" s="7"/>
      <c r="F37" s="16" t="s">
        <v>148</v>
      </c>
      <c r="G37" s="7"/>
      <c r="H37" s="268">
        <f>Diesel</f>
        <v>2.0499999999999998</v>
      </c>
      <c r="I37" s="7"/>
      <c r="J37" s="17">
        <f>D37*H37</f>
        <v>10.469999999999999</v>
      </c>
    </row>
    <row r="38" spans="1:10">
      <c r="A38" s="188"/>
      <c r="B38" s="28" t="s">
        <v>147</v>
      </c>
      <c r="C38" s="7"/>
      <c r="D38" s="113">
        <v>1</v>
      </c>
      <c r="E38" s="7"/>
      <c r="F38" s="16" t="s">
        <v>102</v>
      </c>
      <c r="G38" s="7"/>
      <c r="H38" s="271">
        <f>'Machinery Costs'!I77</f>
        <v>1.56</v>
      </c>
      <c r="I38" s="7"/>
      <c r="J38" s="17">
        <f>D38*H38</f>
        <v>1.56</v>
      </c>
    </row>
    <row r="39" spans="1:10">
      <c r="A39" s="188"/>
      <c r="B39" s="28" t="s">
        <v>45</v>
      </c>
      <c r="C39" s="7"/>
      <c r="D39" s="113">
        <v>1</v>
      </c>
      <c r="E39" s="7"/>
      <c r="F39" s="16" t="s">
        <v>102</v>
      </c>
      <c r="G39" s="7"/>
      <c r="H39" s="271">
        <f>'Machinery Costs'!G77</f>
        <v>10.651999999999999</v>
      </c>
      <c r="I39" s="7"/>
      <c r="J39" s="17">
        <f>D39*H39</f>
        <v>10.651999999999999</v>
      </c>
    </row>
    <row r="40" spans="1:10">
      <c r="A40" s="188"/>
      <c r="B40" s="28" t="s">
        <v>90</v>
      </c>
      <c r="C40" s="7"/>
      <c r="D40" s="270">
        <f>'Machinery Costs'!L77</f>
        <v>1.0176923076923077</v>
      </c>
      <c r="E40" s="7"/>
      <c r="F40" s="16" t="s">
        <v>102</v>
      </c>
      <c r="G40" s="7"/>
      <c r="H40" s="268">
        <f>Labor</f>
        <v>15.6</v>
      </c>
      <c r="I40" s="7"/>
      <c r="J40" s="17">
        <f>D40*H40</f>
        <v>15.875999999999999</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14.464285714285714</v>
      </c>
    </row>
    <row r="43" spans="1:10">
      <c r="A43" s="188"/>
      <c r="B43" s="44" t="s">
        <v>311</v>
      </c>
      <c r="C43" s="7"/>
      <c r="D43" s="235">
        <f>D34</f>
        <v>0.42857142857142855</v>
      </c>
      <c r="E43" s="7"/>
      <c r="F43" s="155" t="s">
        <v>102</v>
      </c>
      <c r="G43" s="7"/>
      <c r="H43" s="305">
        <v>7.5</v>
      </c>
      <c r="I43" s="7"/>
      <c r="J43" s="17">
        <f>D43*H43</f>
        <v>3.214285714285714</v>
      </c>
    </row>
    <row r="44" spans="1:10">
      <c r="A44" s="188"/>
      <c r="B44" s="44" t="s">
        <v>229</v>
      </c>
      <c r="C44" s="7"/>
      <c r="D44" s="190">
        <f>D16</f>
        <v>1.25</v>
      </c>
      <c r="E44" s="7"/>
      <c r="F44" s="155" t="s">
        <v>102</v>
      </c>
      <c r="G44" s="7"/>
      <c r="H44" s="114">
        <v>9</v>
      </c>
      <c r="I44" s="7"/>
      <c r="J44" s="17">
        <f>D44*H44</f>
        <v>11.25</v>
      </c>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t="s">
        <v>215</v>
      </c>
      <c r="C53" s="7"/>
      <c r="D53" s="198">
        <f>D16</f>
        <v>1.25</v>
      </c>
      <c r="E53" s="7"/>
      <c r="F53" s="155" t="s">
        <v>128</v>
      </c>
      <c r="G53" s="7"/>
      <c r="H53" s="116">
        <v>3.85</v>
      </c>
      <c r="I53" s="7"/>
      <c r="J53" s="17">
        <f>D53*H53</f>
        <v>4.8125</v>
      </c>
    </row>
    <row r="54" spans="1:33" ht="14.25">
      <c r="A54" s="188"/>
      <c r="B54" s="57" t="s">
        <v>179</v>
      </c>
      <c r="C54" s="7"/>
      <c r="D54" s="34"/>
      <c r="E54" s="7"/>
      <c r="F54" s="8"/>
      <c r="G54" s="7"/>
      <c r="H54" s="34"/>
      <c r="I54" s="7"/>
      <c r="J54" s="17">
        <f>+(J19+J26+J36+J42+J46+J50)*operloan*0.5</f>
        <v>7.3171253571428574</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228.93333964285708</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J14-J56</f>
        <v>152.31666035714292</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Costs'!C77</f>
        <v>25.122</v>
      </c>
      <c r="I60" s="7"/>
      <c r="J60" s="17">
        <f>D60*H60</f>
        <v>25.122</v>
      </c>
    </row>
    <row r="61" spans="1:33">
      <c r="A61" s="188"/>
      <c r="B61" s="15" t="s">
        <v>144</v>
      </c>
      <c r="C61" s="73"/>
      <c r="D61" s="33">
        <v>1</v>
      </c>
      <c r="E61" s="7"/>
      <c r="F61" s="16" t="s">
        <v>102</v>
      </c>
      <c r="G61" s="7"/>
      <c r="H61" s="271">
        <f>'Machinery Costs'!D77</f>
        <v>17.826000000000001</v>
      </c>
      <c r="I61" s="7"/>
      <c r="J61" s="17">
        <f t="shared" ref="J61:J62" si="1">D61*H61</f>
        <v>17.826000000000001</v>
      </c>
    </row>
    <row r="62" spans="1:33">
      <c r="A62" s="188"/>
      <c r="B62" s="303" t="s">
        <v>404</v>
      </c>
      <c r="C62" s="7"/>
      <c r="D62" s="33">
        <v>1</v>
      </c>
      <c r="E62" s="7"/>
      <c r="F62" s="16" t="s">
        <v>102</v>
      </c>
      <c r="G62" s="7"/>
      <c r="H62" s="271">
        <f>'Machinery Costs'!E77</f>
        <v>4.4820000000000002</v>
      </c>
      <c r="I62" s="7"/>
      <c r="J62" s="17">
        <f t="shared" si="1"/>
        <v>4.4820000000000002</v>
      </c>
    </row>
    <row r="63" spans="1:33">
      <c r="A63" s="188"/>
      <c r="B63" s="44" t="s">
        <v>137</v>
      </c>
      <c r="C63" s="7"/>
      <c r="D63" s="33">
        <v>1</v>
      </c>
      <c r="E63" s="7"/>
      <c r="F63" s="16" t="s">
        <v>102</v>
      </c>
      <c r="G63" s="7"/>
      <c r="H63" s="65">
        <f>+(D15*H15)*D65-J69</f>
        <v>78.875</v>
      </c>
      <c r="I63" s="7"/>
      <c r="J63" s="17">
        <f>+H63</f>
        <v>78.875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94.81387738791463</v>
      </c>
      <c r="I70" s="7"/>
      <c r="J70" s="17">
        <f>+H70</f>
        <v>94.81387738791463</v>
      </c>
    </row>
    <row r="71" spans="1:33" ht="12.75" customHeight="1">
      <c r="A71" s="188"/>
      <c r="B71" s="57" t="s">
        <v>219</v>
      </c>
      <c r="C71" s="7"/>
      <c r="D71" s="306">
        <f>bbyrs</f>
        <v>3</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5.195092857142857</v>
      </c>
    </row>
    <row r="74" spans="1:33" ht="14.25">
      <c r="A74" s="188"/>
      <c r="B74" s="101" t="s">
        <v>180</v>
      </c>
      <c r="C74" s="73"/>
      <c r="D74" s="48"/>
      <c r="E74" s="7"/>
      <c r="F74" s="8"/>
      <c r="G74" s="7"/>
      <c r="H74" s="34"/>
      <c r="I74" s="7"/>
      <c r="J74" s="17">
        <f>($J$15)*MF</f>
        <v>16.875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248.6889702450575</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477.62230988791458</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J14-J78</f>
        <v>-96.372309887914582</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405</v>
      </c>
      <c r="E90" s="24"/>
      <c r="F90" s="200">
        <f>D15</f>
        <v>450</v>
      </c>
      <c r="G90" s="24"/>
      <c r="H90" s="102">
        <f>F90*(1+H88)</f>
        <v>495.00000000000006</v>
      </c>
      <c r="I90" s="7"/>
      <c r="J90" s="7"/>
    </row>
    <row r="91" spans="1:10" s="188" customFormat="1">
      <c r="B91" s="7"/>
      <c r="C91" s="7"/>
      <c r="D91" s="34"/>
      <c r="E91" s="7"/>
      <c r="F91" s="8"/>
      <c r="G91" s="7"/>
      <c r="H91" s="34"/>
      <c r="I91" s="7"/>
      <c r="J91" s="7"/>
    </row>
    <row r="92" spans="1:10" s="188" customFormat="1">
      <c r="B92" s="7" t="s">
        <v>87</v>
      </c>
      <c r="C92" s="7"/>
      <c r="D92" s="25">
        <f>$J$56/D90</f>
        <v>0.56526750529100511</v>
      </c>
      <c r="E92" s="7"/>
      <c r="F92" s="25">
        <f>$J$56/F90</f>
        <v>0.50874075476190461</v>
      </c>
      <c r="G92" s="7"/>
      <c r="H92" s="25">
        <f>$J$56/H90</f>
        <v>0.46249159523809508</v>
      </c>
      <c r="I92" s="7"/>
      <c r="J92" s="7"/>
    </row>
    <row r="93" spans="1:10" s="188" customFormat="1" ht="5.25" customHeight="1">
      <c r="B93" s="7"/>
      <c r="C93" s="7"/>
      <c r="D93" s="34"/>
      <c r="E93" s="7"/>
      <c r="F93" s="8"/>
      <c r="G93" s="7"/>
      <c r="H93" s="34"/>
      <c r="I93" s="7"/>
      <c r="J93" s="7"/>
    </row>
    <row r="94" spans="1:10" s="188" customFormat="1">
      <c r="B94" s="7" t="s">
        <v>88</v>
      </c>
      <c r="C94" s="7"/>
      <c r="D94" s="25">
        <f>$J$76/D90</f>
        <v>0.6140468401112531</v>
      </c>
      <c r="E94" s="7"/>
      <c r="F94" s="25">
        <f>$J$76/F90</f>
        <v>0.55264215610012779</v>
      </c>
      <c r="G94" s="7"/>
      <c r="H94" s="25">
        <f>$J$76/H90</f>
        <v>0.50240196009102522</v>
      </c>
      <c r="I94" s="7"/>
      <c r="J94" s="7"/>
    </row>
    <row r="95" spans="1:10" s="188" customFormat="1" ht="5.25" customHeight="1">
      <c r="B95" s="7"/>
      <c r="C95" s="7"/>
      <c r="D95" s="34"/>
      <c r="E95" s="7"/>
      <c r="F95" s="8"/>
      <c r="G95" s="7"/>
      <c r="H95" s="34"/>
      <c r="I95" s="7"/>
      <c r="J95" s="7"/>
    </row>
    <row r="96" spans="1:10" s="188" customFormat="1">
      <c r="B96" s="7" t="s">
        <v>100</v>
      </c>
      <c r="C96" s="7"/>
      <c r="D96" s="25">
        <f>$J$78/D90</f>
        <v>1.1793143454022583</v>
      </c>
      <c r="E96" s="7"/>
      <c r="F96" s="25">
        <f>$J$78/F90</f>
        <v>1.0613829108620325</v>
      </c>
      <c r="G96" s="7"/>
      <c r="H96" s="25">
        <f>$J$78/H90</f>
        <v>0.96489355532912024</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339.16050317460304</v>
      </c>
      <c r="E103" s="202"/>
      <c r="F103" s="201">
        <f>$J$56/F101</f>
        <v>305.24445285714279</v>
      </c>
      <c r="G103" s="202"/>
      <c r="H103" s="201">
        <f>$J$56/H101</f>
        <v>277.49495714285706</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368.42810406675181</v>
      </c>
      <c r="E105" s="202"/>
      <c r="F105" s="201">
        <f>$J$76/F101</f>
        <v>331.58529366007667</v>
      </c>
      <c r="G105" s="202"/>
      <c r="H105" s="201">
        <f>$J$76/H101</f>
        <v>301.44117605461514</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707.58860724135491</v>
      </c>
      <c r="E107" s="202"/>
      <c r="F107" s="201">
        <f>$J$78/F101</f>
        <v>636.82974651721941</v>
      </c>
      <c r="G107" s="202"/>
      <c r="H107" s="201">
        <f>$J$78/H101</f>
        <v>578.93613319747215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3:J83"/>
    <mergeCell ref="B84:J84"/>
    <mergeCell ref="B85:J85"/>
    <mergeCell ref="B2:I2"/>
    <mergeCell ref="B3:I3"/>
    <mergeCell ref="B5:I5"/>
    <mergeCell ref="B6:I6"/>
    <mergeCell ref="B8:J8"/>
  </mergeCells>
  <printOptions horizontalCentered="1"/>
  <pageMargins left="0.7" right="0.7" top="0.75" bottom="0.75" header="0.3" footer="0.3"/>
  <pageSetup scale="99" fitToHeight="2" orientation="portrait" r:id="rId1"/>
  <headerFooter>
    <oddFooter>&amp;L&amp;A&amp;C&amp;F&amp;R&amp;D</oddFooter>
  </headerFooter>
  <rowBreaks count="1" manualBreakCount="1">
    <brk id="58" min="1" max="9" man="1"/>
  </rowBreaks>
</worksheet>
</file>

<file path=xl/worksheets/sheet2.xml><?xml version="1.0" encoding="utf-8"?>
<worksheet xmlns="http://schemas.openxmlformats.org/spreadsheetml/2006/main" xmlns:r="http://schemas.openxmlformats.org/officeDocument/2006/relationships">
  <dimension ref="B1:N43"/>
  <sheetViews>
    <sheetView zoomScaleNormal="100" workbookViewId="0">
      <selection activeCell="M19" sqref="I11:M19"/>
    </sheetView>
  </sheetViews>
  <sheetFormatPr defaultColWidth="8.7109375" defaultRowHeight="12.75"/>
  <cols>
    <col min="1" max="2" width="3.140625" style="119" customWidth="1"/>
    <col min="3" max="3" width="18" style="119" customWidth="1"/>
    <col min="4" max="5" width="8.7109375" style="122" customWidth="1"/>
    <col min="6" max="14" width="8.7109375" style="119" customWidth="1"/>
    <col min="15" max="15" width="7.85546875" style="119" customWidth="1"/>
    <col min="16" max="17" width="8.7109375" style="119" customWidth="1"/>
    <col min="18" max="18" width="11.140625" style="119" customWidth="1"/>
    <col min="19" max="19" width="13.28515625" style="119" customWidth="1"/>
    <col min="20" max="22" width="8.7109375" style="119" customWidth="1"/>
    <col min="23" max="16384" width="8.7109375" style="119"/>
  </cols>
  <sheetData>
    <row r="1" spans="2:14" ht="15" customHeight="1"/>
    <row r="2" spans="2:14" ht="23.25" customHeight="1">
      <c r="B2" s="123"/>
      <c r="C2" s="141" t="s">
        <v>170</v>
      </c>
      <c r="D2" s="140"/>
      <c r="E2" s="140"/>
      <c r="F2" s="140"/>
      <c r="G2" s="140"/>
      <c r="H2" s="140"/>
      <c r="I2" s="140"/>
      <c r="J2" s="140"/>
      <c r="K2" s="140"/>
      <c r="L2" s="140"/>
      <c r="M2" s="123"/>
      <c r="N2" s="123"/>
    </row>
    <row r="3" spans="2:14">
      <c r="C3" s="124"/>
    </row>
    <row r="4" spans="2:14">
      <c r="C4" s="124"/>
      <c r="D4" s="125" t="s">
        <v>120</v>
      </c>
    </row>
    <row r="5" spans="2:14">
      <c r="C5" s="124"/>
      <c r="D5" s="125" t="s">
        <v>121</v>
      </c>
    </row>
    <row r="6" spans="2:14">
      <c r="C6" s="126" t="s">
        <v>122</v>
      </c>
      <c r="D6" s="125" t="s">
        <v>123</v>
      </c>
    </row>
    <row r="7" spans="2:14" ht="15.75">
      <c r="C7" s="127" t="s">
        <v>112</v>
      </c>
      <c r="D7" s="128" t="e">
        <f>#REF!</f>
        <v>#REF!</v>
      </c>
      <c r="E7" s="122" t="e">
        <f>+D7/104</f>
        <v>#REF!</v>
      </c>
      <c r="M7" s="129"/>
      <c r="N7" s="130"/>
    </row>
    <row r="8" spans="2:14">
      <c r="C8" s="131" t="s">
        <v>113</v>
      </c>
      <c r="D8" s="128" t="e">
        <f>#REF!</f>
        <v>#REF!</v>
      </c>
      <c r="E8" s="122" t="e">
        <f t="shared" ref="E8:E14" si="0">+D8/104</f>
        <v>#REF!</v>
      </c>
      <c r="M8" s="127"/>
      <c r="N8" s="132"/>
    </row>
    <row r="9" spans="2:14">
      <c r="C9" s="131" t="s">
        <v>154</v>
      </c>
      <c r="D9" s="128" t="e">
        <f>#REF!</f>
        <v>#REF!</v>
      </c>
      <c r="E9" s="122" t="e">
        <f t="shared" si="0"/>
        <v>#REF!</v>
      </c>
      <c r="M9" s="131"/>
      <c r="N9" s="132"/>
    </row>
    <row r="10" spans="2:14">
      <c r="C10" s="131" t="s">
        <v>156</v>
      </c>
      <c r="D10" s="128" t="e">
        <f>#REF!</f>
        <v>#REF!</v>
      </c>
      <c r="E10" s="122" t="e">
        <f t="shared" si="0"/>
        <v>#REF!</v>
      </c>
      <c r="M10" s="131"/>
      <c r="N10" s="132"/>
    </row>
    <row r="11" spans="2:14">
      <c r="C11" s="131" t="s">
        <v>114</v>
      </c>
      <c r="D11" s="128" t="e">
        <f>#REF!</f>
        <v>#REF!</v>
      </c>
      <c r="E11" s="122" t="e">
        <f t="shared" si="0"/>
        <v>#REF!</v>
      </c>
      <c r="I11" s="133" t="s">
        <v>155</v>
      </c>
      <c r="M11" s="134" t="s">
        <v>140</v>
      </c>
      <c r="N11" s="132"/>
    </row>
    <row r="12" spans="2:14">
      <c r="C12" s="131" t="s">
        <v>115</v>
      </c>
      <c r="D12" s="128" t="e">
        <f>#REF!</f>
        <v>#REF!</v>
      </c>
      <c r="E12" s="122" t="e">
        <f t="shared" si="0"/>
        <v>#REF!</v>
      </c>
      <c r="I12" s="135" t="s">
        <v>124</v>
      </c>
      <c r="M12" s="136" t="e">
        <f>#REF!</f>
        <v>#REF!</v>
      </c>
      <c r="N12" s="132"/>
    </row>
    <row r="13" spans="2:14">
      <c r="C13" s="131" t="s">
        <v>116</v>
      </c>
      <c r="D13" s="128" t="e">
        <f>#REF!</f>
        <v>#REF!</v>
      </c>
      <c r="E13" s="122" t="e">
        <f t="shared" si="0"/>
        <v>#REF!</v>
      </c>
      <c r="I13" s="133" t="s">
        <v>93</v>
      </c>
      <c r="M13" s="136" t="e">
        <f>#REF!</f>
        <v>#REF!</v>
      </c>
      <c r="N13" s="132"/>
    </row>
    <row r="14" spans="2:14">
      <c r="C14" s="131" t="s">
        <v>153</v>
      </c>
      <c r="D14" s="128" t="e">
        <f>#REF!</f>
        <v>#REF!</v>
      </c>
      <c r="E14" s="122" t="e">
        <f t="shared" si="0"/>
        <v>#REF!</v>
      </c>
      <c r="I14" s="133" t="s">
        <v>111</v>
      </c>
      <c r="M14" s="136" t="e">
        <f>#REF!</f>
        <v>#REF!</v>
      </c>
      <c r="N14" s="132"/>
    </row>
    <row r="15" spans="2:14">
      <c r="C15" s="137"/>
      <c r="D15" s="128"/>
      <c r="I15" s="133" t="s">
        <v>65</v>
      </c>
      <c r="M15" s="136" t="e">
        <f>#REF!</f>
        <v>#REF!</v>
      </c>
      <c r="N15" s="132"/>
    </row>
    <row r="16" spans="2:14">
      <c r="C16" s="121"/>
      <c r="D16" s="128"/>
      <c r="I16" s="133" t="s">
        <v>66</v>
      </c>
      <c r="M16" s="136" t="e">
        <f>#REF!</f>
        <v>#REF!</v>
      </c>
      <c r="N16" s="132"/>
    </row>
    <row r="17" spans="3:13">
      <c r="C17" s="121"/>
      <c r="D17" s="128"/>
      <c r="I17" s="133" t="s">
        <v>67</v>
      </c>
      <c r="M17" s="136" t="e">
        <f>#REF!</f>
        <v>#REF!</v>
      </c>
    </row>
    <row r="18" spans="3:13">
      <c r="C18" s="121"/>
      <c r="D18" s="128"/>
      <c r="I18" s="133" t="s">
        <v>68</v>
      </c>
      <c r="M18" s="136" t="e">
        <f>#REF!</f>
        <v>#REF!</v>
      </c>
    </row>
    <row r="19" spans="3:13">
      <c r="C19" s="121"/>
      <c r="D19" s="128"/>
      <c r="I19" s="133" t="s">
        <v>69</v>
      </c>
      <c r="M19" s="136" t="e">
        <f>#REF!</f>
        <v>#REF!</v>
      </c>
    </row>
    <row r="20" spans="3:13">
      <c r="C20" s="121"/>
      <c r="D20" s="128"/>
      <c r="I20" s="138"/>
      <c r="M20" s="136"/>
    </row>
    <row r="21" spans="3:13">
      <c r="C21" s="121"/>
      <c r="D21" s="128"/>
    </row>
    <row r="22" spans="3:13">
      <c r="C22" s="121"/>
      <c r="D22" s="128"/>
    </row>
    <row r="23" spans="3:13">
      <c r="C23" s="121"/>
      <c r="D23" s="128"/>
    </row>
    <row r="24" spans="3:13">
      <c r="C24" s="121"/>
      <c r="D24" s="128"/>
    </row>
    <row r="25" spans="3:13">
      <c r="C25" s="121"/>
      <c r="D25" s="128"/>
    </row>
    <row r="26" spans="3:13">
      <c r="C26" s="121"/>
      <c r="D26" s="139" t="s">
        <v>120</v>
      </c>
    </row>
    <row r="27" spans="3:13">
      <c r="C27" s="121"/>
      <c r="D27" s="139" t="s">
        <v>121</v>
      </c>
    </row>
    <row r="28" spans="3:13">
      <c r="C28" s="126" t="s">
        <v>70</v>
      </c>
      <c r="D28" s="139" t="s">
        <v>123</v>
      </c>
    </row>
    <row r="29" spans="3:13">
      <c r="C29" s="119" t="s">
        <v>71</v>
      </c>
      <c r="D29" s="128" t="e">
        <f>#REF!</f>
        <v>#REF!</v>
      </c>
    </row>
    <row r="30" spans="3:13">
      <c r="C30" s="119" t="s">
        <v>157</v>
      </c>
      <c r="D30" s="128" t="e">
        <f>#REF!</f>
        <v>#REF!</v>
      </c>
    </row>
    <row r="31" spans="3:13">
      <c r="C31" s="119" t="s">
        <v>72</v>
      </c>
      <c r="D31" s="128" t="e">
        <f>#REF!</f>
        <v>#REF!</v>
      </c>
    </row>
    <row r="32" spans="3:13">
      <c r="C32" s="119" t="s">
        <v>73</v>
      </c>
      <c r="D32" s="128" t="e">
        <f>#REF!</f>
        <v>#REF!</v>
      </c>
    </row>
    <row r="33" spans="3:4">
      <c r="C33" s="119" t="s">
        <v>158</v>
      </c>
      <c r="D33" s="128" t="e">
        <f>#REF!</f>
        <v>#REF!</v>
      </c>
    </row>
    <row r="34" spans="3:4">
      <c r="C34" s="119" t="s">
        <v>74</v>
      </c>
      <c r="D34" s="128" t="e">
        <f>#REF!</f>
        <v>#REF!</v>
      </c>
    </row>
    <row r="35" spans="3:4">
      <c r="C35" s="119" t="s">
        <v>75</v>
      </c>
      <c r="D35" s="128" t="e">
        <f>#REF!</f>
        <v>#REF!</v>
      </c>
    </row>
    <row r="36" spans="3:4">
      <c r="C36" s="119" t="s">
        <v>159</v>
      </c>
      <c r="D36" s="128" t="e">
        <f>#REF!</f>
        <v>#REF!</v>
      </c>
    </row>
    <row r="37" spans="3:4">
      <c r="C37" s="119" t="s">
        <v>108</v>
      </c>
      <c r="D37" s="128" t="e">
        <f>#REF!</f>
        <v>#REF!</v>
      </c>
    </row>
    <row r="38" spans="3:4">
      <c r="C38" s="119" t="s">
        <v>109</v>
      </c>
      <c r="D38" s="128" t="e">
        <f>#REF!</f>
        <v>#REF!</v>
      </c>
    </row>
    <row r="39" spans="3:4">
      <c r="C39" s="119" t="s">
        <v>160</v>
      </c>
      <c r="D39" s="128" t="e">
        <f>#REF!</f>
        <v>#REF!</v>
      </c>
    </row>
    <row r="40" spans="3:4">
      <c r="C40" s="119" t="s">
        <v>110</v>
      </c>
      <c r="D40" s="128" t="e">
        <f>#REF!</f>
        <v>#REF!</v>
      </c>
    </row>
    <row r="41" spans="3:4">
      <c r="C41" s="120" t="s">
        <v>109</v>
      </c>
      <c r="D41" s="128" t="e">
        <f>#REF!</f>
        <v>#REF!</v>
      </c>
    </row>
    <row r="42" spans="3:4">
      <c r="C42" s="120" t="s">
        <v>160</v>
      </c>
      <c r="D42" s="128" t="e">
        <f>#REF!</f>
        <v>#REF!</v>
      </c>
    </row>
    <row r="43" spans="3:4">
      <c r="C43" s="120" t="s">
        <v>110</v>
      </c>
      <c r="D43" s="128" t="e">
        <f>#REF!</f>
        <v>#REF!</v>
      </c>
    </row>
  </sheetData>
  <phoneticPr fontId="5" type="noConversion"/>
  <printOptions horizontalCentered="1"/>
  <pageMargins left="0.25" right="0.25" top="0.75" bottom="0.75" header="0.3" footer="0.3"/>
  <pageSetup fitToHeight="2" orientation="landscape" horizontalDpi="4294967292" verticalDpi="4294967292" r:id="rId1"/>
  <headerFooter alignWithMargins="0">
    <oddFooter>&amp;L&amp;A&amp;C&amp;F&amp;R&amp;D</oddFooter>
  </headerFooter>
  <rowBreaks count="1" manualBreakCount="1">
    <brk id="22" max="13" man="1"/>
  </rowBreaks>
  <drawing r:id="rId2"/>
</worksheet>
</file>

<file path=xl/worksheets/sheet20.xml><?xml version="1.0" encoding="utf-8"?>
<worksheet xmlns="http://schemas.openxmlformats.org/spreadsheetml/2006/main" xmlns:r="http://schemas.openxmlformats.org/officeDocument/2006/relationships">
  <sheetPr>
    <tabColor rgb="FFFFFF00"/>
  </sheetPr>
  <dimension ref="A1:AR133"/>
  <sheetViews>
    <sheetView topLeftCell="A37" zoomScaleNormal="100" workbookViewId="0"/>
  </sheetViews>
  <sheetFormatPr defaultColWidth="8.7109375" defaultRowHeight="12.75"/>
  <cols>
    <col min="1" max="1" width="3.140625" customWidth="1"/>
    <col min="2" max="2" width="29.570312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390</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9"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512.5</v>
      </c>
      <c r="AG14" s="188"/>
    </row>
    <row r="15" spans="1:44">
      <c r="A15" s="188"/>
      <c r="B15" s="170" t="s">
        <v>303</v>
      </c>
      <c r="C15" s="9"/>
      <c r="D15" s="306">
        <f>yfb2</f>
        <v>625</v>
      </c>
      <c r="E15" s="9"/>
      <c r="F15" s="234" t="s">
        <v>305</v>
      </c>
      <c r="G15" s="9"/>
      <c r="H15" s="307">
        <v>0.75</v>
      </c>
      <c r="I15" s="9"/>
      <c r="J15" s="11">
        <f>D15*H15</f>
        <v>468.75</v>
      </c>
      <c r="M15" s="189"/>
      <c r="N15" s="189"/>
      <c r="O15" s="189"/>
      <c r="P15" s="189"/>
      <c r="Q15" s="189"/>
      <c r="AG15" s="188"/>
    </row>
    <row r="16" spans="1:44">
      <c r="A16" s="188"/>
      <c r="B16" s="170" t="s">
        <v>304</v>
      </c>
      <c r="C16" s="9"/>
      <c r="D16" s="306">
        <f>'T1 Summary'!G27</f>
        <v>1.25</v>
      </c>
      <c r="E16" s="9"/>
      <c r="F16" s="10" t="s">
        <v>128</v>
      </c>
      <c r="G16" s="9"/>
      <c r="H16" s="307">
        <v>35</v>
      </c>
      <c r="I16" s="9"/>
      <c r="J16" s="11">
        <f>D16*H16</f>
        <v>43.75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38.558</v>
      </c>
    </row>
    <row r="37" spans="1:10">
      <c r="A37" s="188"/>
      <c r="B37" s="28" t="s">
        <v>146</v>
      </c>
      <c r="C37" s="7"/>
      <c r="D37" s="270">
        <f>'Machinery Costs'!M77</f>
        <v>5.1073170731707318</v>
      </c>
      <c r="E37" s="7"/>
      <c r="F37" s="16" t="s">
        <v>148</v>
      </c>
      <c r="G37" s="7"/>
      <c r="H37" s="268">
        <f>Diesel</f>
        <v>2.0499999999999998</v>
      </c>
      <c r="I37" s="7"/>
      <c r="J37" s="17">
        <f>D37*H37</f>
        <v>10.469999999999999</v>
      </c>
    </row>
    <row r="38" spans="1:10">
      <c r="A38" s="188"/>
      <c r="B38" s="28" t="s">
        <v>147</v>
      </c>
      <c r="C38" s="7"/>
      <c r="D38" s="113">
        <v>1</v>
      </c>
      <c r="E38" s="7"/>
      <c r="F38" s="16" t="s">
        <v>102</v>
      </c>
      <c r="G38" s="7"/>
      <c r="H38" s="271">
        <f>'Machinery Costs'!I77</f>
        <v>1.56</v>
      </c>
      <c r="I38" s="7"/>
      <c r="J38" s="17">
        <f>D38*H38</f>
        <v>1.56</v>
      </c>
    </row>
    <row r="39" spans="1:10">
      <c r="A39" s="188"/>
      <c r="B39" s="28" t="s">
        <v>45</v>
      </c>
      <c r="C39" s="7"/>
      <c r="D39" s="113">
        <v>1</v>
      </c>
      <c r="E39" s="7"/>
      <c r="F39" s="16" t="s">
        <v>102</v>
      </c>
      <c r="G39" s="7"/>
      <c r="H39" s="271">
        <f>'Machinery Costs'!G77</f>
        <v>10.651999999999999</v>
      </c>
      <c r="I39" s="7"/>
      <c r="J39" s="17">
        <f>D39*H39</f>
        <v>10.651999999999999</v>
      </c>
    </row>
    <row r="40" spans="1:10">
      <c r="A40" s="188"/>
      <c r="B40" s="28" t="s">
        <v>90</v>
      </c>
      <c r="C40" s="7"/>
      <c r="D40" s="270">
        <f>'Machinery Costs'!L77</f>
        <v>1.0176923076923077</v>
      </c>
      <c r="E40" s="7"/>
      <c r="F40" s="16" t="s">
        <v>102</v>
      </c>
      <c r="G40" s="7"/>
      <c r="H40" s="268">
        <f>Labor</f>
        <v>15.6</v>
      </c>
      <c r="I40" s="7"/>
      <c r="J40" s="17">
        <f>D40*H40</f>
        <v>15.875999999999999</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14.475</v>
      </c>
    </row>
    <row r="43" spans="1:10">
      <c r="A43" s="188"/>
      <c r="B43" s="44" t="s">
        <v>311</v>
      </c>
      <c r="C43" s="7"/>
      <c r="D43" s="235">
        <v>0.43</v>
      </c>
      <c r="E43" s="7"/>
      <c r="F43" s="155" t="s">
        <v>102</v>
      </c>
      <c r="G43" s="7"/>
      <c r="H43" s="114">
        <v>7.5</v>
      </c>
      <c r="I43" s="7"/>
      <c r="J43" s="17">
        <f>D43*H43</f>
        <v>3.2250000000000001</v>
      </c>
    </row>
    <row r="44" spans="1:10">
      <c r="A44" s="188"/>
      <c r="B44" s="44" t="s">
        <v>229</v>
      </c>
      <c r="C44" s="7"/>
      <c r="D44" s="190">
        <f>D16</f>
        <v>1.25</v>
      </c>
      <c r="E44" s="7"/>
      <c r="F44" s="155" t="s">
        <v>102</v>
      </c>
      <c r="G44" s="7"/>
      <c r="H44" s="114">
        <v>9</v>
      </c>
      <c r="I44" s="7"/>
      <c r="J44" s="17">
        <f>D44*H44</f>
        <v>11.25</v>
      </c>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t="s">
        <v>215</v>
      </c>
      <c r="C53" s="7"/>
      <c r="D53" s="198">
        <f>D16</f>
        <v>1.25</v>
      </c>
      <c r="E53" s="7"/>
      <c r="F53" s="155" t="s">
        <v>128</v>
      </c>
      <c r="G53" s="7"/>
      <c r="H53" s="116">
        <v>3.85</v>
      </c>
      <c r="I53" s="7"/>
      <c r="J53" s="17">
        <f>D53*H53</f>
        <v>4.8125</v>
      </c>
    </row>
    <row r="54" spans="1:33" ht="14.25">
      <c r="A54" s="188"/>
      <c r="B54" s="57" t="s">
        <v>179</v>
      </c>
      <c r="C54" s="7"/>
      <c r="D54" s="34"/>
      <c r="E54" s="7"/>
      <c r="F54" s="8"/>
      <c r="G54" s="7"/>
      <c r="H54" s="34"/>
      <c r="I54" s="7"/>
      <c r="J54" s="17">
        <f>+(J19+J26+J36+J42+J46+J50)*operloan*0.5</f>
        <v>7.3174869642857141</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228.94441553571426</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J14-J56</f>
        <v>283.55558446428574</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Costs'!C77</f>
        <v>25.122</v>
      </c>
      <c r="I60" s="7"/>
      <c r="J60" s="17">
        <f>D60*H60</f>
        <v>25.122</v>
      </c>
    </row>
    <row r="61" spans="1:33">
      <c r="A61" s="188"/>
      <c r="B61" s="15" t="s">
        <v>144</v>
      </c>
      <c r="C61" s="73"/>
      <c r="D61" s="33">
        <v>1</v>
      </c>
      <c r="E61" s="7"/>
      <c r="F61" s="16" t="s">
        <v>102</v>
      </c>
      <c r="G61" s="7"/>
      <c r="H61" s="271">
        <f>'Machinery Costs'!D77</f>
        <v>17.826000000000001</v>
      </c>
      <c r="I61" s="7"/>
      <c r="J61" s="17">
        <f t="shared" ref="J61:J62" si="1">D61*H61</f>
        <v>17.826000000000001</v>
      </c>
    </row>
    <row r="62" spans="1:33">
      <c r="A62" s="188"/>
      <c r="B62" s="303" t="s">
        <v>371</v>
      </c>
      <c r="C62" s="73"/>
      <c r="D62" s="33">
        <v>1</v>
      </c>
      <c r="E62" s="7"/>
      <c r="F62" s="16" t="s">
        <v>102</v>
      </c>
      <c r="G62" s="7"/>
      <c r="H62" s="271">
        <f>'Machinery Costs'!E77</f>
        <v>4.4820000000000002</v>
      </c>
      <c r="I62" s="7"/>
      <c r="J62" s="17">
        <f t="shared" si="1"/>
        <v>4.4820000000000002</v>
      </c>
    </row>
    <row r="63" spans="1:33">
      <c r="A63" s="188"/>
      <c r="B63" s="44" t="s">
        <v>137</v>
      </c>
      <c r="C63" s="7"/>
      <c r="D63" s="33">
        <v>1</v>
      </c>
      <c r="E63" s="7"/>
      <c r="F63" s="16" t="s">
        <v>102</v>
      </c>
      <c r="G63" s="7"/>
      <c r="H63" s="65">
        <f>+(D15*H15)*D65-J69</f>
        <v>111.6875</v>
      </c>
      <c r="I63" s="7"/>
      <c r="J63" s="17">
        <f>+H63</f>
        <v>111.6875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94.81387738791463</v>
      </c>
      <c r="I70" s="7"/>
      <c r="J70" s="17">
        <f>+H70</f>
        <v>94.81387738791463</v>
      </c>
    </row>
    <row r="71" spans="1:33" ht="12.75" customHeight="1">
      <c r="A71" s="188"/>
      <c r="B71" s="57" t="s">
        <v>219</v>
      </c>
      <c r="C71" s="7"/>
      <c r="D71" s="306">
        <f>bbyrs</f>
        <v>3</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5.1953607142857141</v>
      </c>
    </row>
    <row r="74" spans="1:33" ht="14.25">
      <c r="A74" s="188"/>
      <c r="B74" s="101" t="s">
        <v>180</v>
      </c>
      <c r="C74" s="73"/>
      <c r="D74" s="48"/>
      <c r="E74" s="7"/>
      <c r="F74" s="8"/>
      <c r="G74" s="7"/>
      <c r="H74" s="34"/>
      <c r="I74" s="7"/>
      <c r="J74" s="17">
        <f>($J$15)*MF</f>
        <v>23.4375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288.06423810220031</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517.00865363791456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J14-J78</f>
        <v>-4.5086536379145628</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562.5</v>
      </c>
      <c r="E90" s="24"/>
      <c r="F90" s="200">
        <f>D15</f>
        <v>625</v>
      </c>
      <c r="G90" s="24"/>
      <c r="H90" s="102">
        <f>F90*(1+H88)</f>
        <v>687.5</v>
      </c>
      <c r="I90" s="7"/>
      <c r="J90" s="7"/>
    </row>
    <row r="91" spans="1:10" s="188" customFormat="1">
      <c r="B91" s="7"/>
      <c r="C91" s="7"/>
      <c r="D91" s="34"/>
      <c r="E91" s="7"/>
      <c r="F91" s="8"/>
      <c r="G91" s="7"/>
      <c r="H91" s="34"/>
      <c r="I91" s="7"/>
      <c r="J91" s="7"/>
    </row>
    <row r="92" spans="1:10" s="188" customFormat="1">
      <c r="B92" s="7" t="s">
        <v>87</v>
      </c>
      <c r="C92" s="7"/>
      <c r="D92" s="25">
        <f>$J$56/D90</f>
        <v>0.40701229428571423</v>
      </c>
      <c r="E92" s="7"/>
      <c r="F92" s="25">
        <f>$J$56/F90</f>
        <v>0.36631106485714282</v>
      </c>
      <c r="G92" s="7"/>
      <c r="H92" s="25">
        <f>$J$56/H90</f>
        <v>0.33301005896103891</v>
      </c>
      <c r="I92" s="7"/>
      <c r="J92" s="7"/>
    </row>
    <row r="93" spans="1:10" s="188" customFormat="1" ht="5.25" customHeight="1">
      <c r="B93" s="7"/>
      <c r="C93" s="7"/>
      <c r="D93" s="34"/>
      <c r="E93" s="7"/>
      <c r="F93" s="8"/>
      <c r="G93" s="7"/>
      <c r="H93" s="34"/>
      <c r="I93" s="7"/>
      <c r="J93" s="7"/>
    </row>
    <row r="94" spans="1:10" s="188" customFormat="1">
      <c r="B94" s="7" t="s">
        <v>88</v>
      </c>
      <c r="C94" s="7"/>
      <c r="D94" s="25">
        <f>$J$76/D90</f>
        <v>0.51211420107057837</v>
      </c>
      <c r="E94" s="7"/>
      <c r="F94" s="25">
        <f>$J$76/F90</f>
        <v>0.4609027809635205</v>
      </c>
      <c r="G94" s="7"/>
      <c r="H94" s="25">
        <f>$J$76/H90</f>
        <v>0.41900252814865502</v>
      </c>
      <c r="I94" s="7"/>
      <c r="J94" s="7"/>
    </row>
    <row r="95" spans="1:10" s="188" customFormat="1" ht="5.25" customHeight="1">
      <c r="B95" s="7"/>
      <c r="C95" s="7"/>
      <c r="D95" s="34"/>
      <c r="E95" s="7"/>
      <c r="F95" s="8"/>
      <c r="G95" s="7"/>
      <c r="H95" s="34"/>
      <c r="I95" s="7"/>
      <c r="J95" s="7"/>
    </row>
    <row r="96" spans="1:10" s="188" customFormat="1">
      <c r="B96" s="7" t="s">
        <v>100</v>
      </c>
      <c r="C96" s="7"/>
      <c r="D96" s="25">
        <f>$J$78/D90</f>
        <v>0.91912649535629254</v>
      </c>
      <c r="E96" s="7"/>
      <c r="F96" s="25">
        <f>$J$78/F90</f>
        <v>0.82721384582066326</v>
      </c>
      <c r="G96" s="7"/>
      <c r="H96" s="25">
        <f>$J$78/H90</f>
        <v>0.75201258710969388</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339.17691190476182</v>
      </c>
      <c r="E103" s="202"/>
      <c r="F103" s="201">
        <f>$J$56/F101</f>
        <v>305.25922071428568</v>
      </c>
      <c r="G103" s="202"/>
      <c r="H103" s="201">
        <f>$J$56/H101</f>
        <v>277.50838246753239</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426.76183422548189</v>
      </c>
      <c r="E105" s="202"/>
      <c r="F105" s="201">
        <f>$J$76/F101</f>
        <v>384.08565080293374</v>
      </c>
      <c r="G105" s="202"/>
      <c r="H105" s="201">
        <f>$J$76/H101</f>
        <v>349.16877345721247</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765.93874613024377</v>
      </c>
      <c r="E107" s="202"/>
      <c r="F107" s="201">
        <f>$J$78/F101</f>
        <v>689.34487151721942</v>
      </c>
      <c r="G107" s="202"/>
      <c r="H107" s="201">
        <f>$J$78/H101</f>
        <v>626.67715592474485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4:J84"/>
    <mergeCell ref="B85:J85"/>
    <mergeCell ref="B8:J8"/>
    <mergeCell ref="B2:I2"/>
    <mergeCell ref="B3:I3"/>
    <mergeCell ref="B5:I5"/>
    <mergeCell ref="B6:I6"/>
    <mergeCell ref="B83:J83"/>
  </mergeCells>
  <printOptions horizontalCentered="1"/>
  <pageMargins left="0.25" right="0.25" top="0.75" bottom="0.75" header="0.3" footer="0.3"/>
  <pageSetup fitToHeight="2" orientation="portrait" r:id="rId1"/>
  <headerFooter>
    <oddFooter>&amp;L&amp;A&amp;C&amp;F&amp;R&amp;D</oddFooter>
  </headerFooter>
  <rowBreaks count="1" manualBreakCount="1">
    <brk id="58" min="1" max="9" man="1"/>
  </rowBreaks>
</worksheet>
</file>

<file path=xl/worksheets/sheet21.xml><?xml version="1.0" encoding="utf-8"?>
<worksheet xmlns="http://schemas.openxmlformats.org/spreadsheetml/2006/main" xmlns:r="http://schemas.openxmlformats.org/officeDocument/2006/relationships">
  <sheetPr>
    <tabColor rgb="FFFFFF00"/>
  </sheetPr>
  <dimension ref="A1:AR133"/>
  <sheetViews>
    <sheetView topLeftCell="A34" zoomScaleNormal="100" workbookViewId="0">
      <selection activeCell="B62" sqref="B62:C62"/>
    </sheetView>
  </sheetViews>
  <sheetFormatPr defaultColWidth="8.7109375" defaultRowHeight="12.75"/>
  <cols>
    <col min="1" max="1" width="3.140625" customWidth="1"/>
    <col min="2" max="2" width="28.855468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403</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5.2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512.5</v>
      </c>
      <c r="AG14" s="188"/>
    </row>
    <row r="15" spans="1:44">
      <c r="A15" s="188"/>
      <c r="B15" s="170" t="s">
        <v>303</v>
      </c>
      <c r="C15" s="9"/>
      <c r="D15" s="306">
        <f>yfb3</f>
        <v>625</v>
      </c>
      <c r="E15" s="9"/>
      <c r="F15" s="234" t="s">
        <v>305</v>
      </c>
      <c r="G15" s="9"/>
      <c r="H15" s="307">
        <v>0.75</v>
      </c>
      <c r="I15" s="9"/>
      <c r="J15" s="11">
        <f>D15*H15</f>
        <v>468.75</v>
      </c>
      <c r="M15" s="189"/>
      <c r="N15" s="189"/>
      <c r="O15" s="189"/>
      <c r="P15" s="189"/>
      <c r="Q15" s="189"/>
      <c r="AG15" s="188"/>
    </row>
    <row r="16" spans="1:44">
      <c r="A16" s="188"/>
      <c r="B16" s="170" t="s">
        <v>304</v>
      </c>
      <c r="C16" s="9"/>
      <c r="D16" s="306">
        <f>'T1 Summary'!G28</f>
        <v>1.25</v>
      </c>
      <c r="E16" s="9"/>
      <c r="F16" s="10" t="s">
        <v>128</v>
      </c>
      <c r="G16" s="9"/>
      <c r="H16" s="307">
        <v>35</v>
      </c>
      <c r="I16" s="9"/>
      <c r="J16" s="11">
        <f>D16*H16</f>
        <v>43.75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38.558</v>
      </c>
    </row>
    <row r="37" spans="1:10">
      <c r="A37" s="188"/>
      <c r="B37" s="28" t="s">
        <v>146</v>
      </c>
      <c r="C37" s="7"/>
      <c r="D37" s="270">
        <f>'Machinery Costs'!M77</f>
        <v>5.1073170731707318</v>
      </c>
      <c r="E37" s="7"/>
      <c r="F37" s="16" t="s">
        <v>148</v>
      </c>
      <c r="G37" s="7"/>
      <c r="H37" s="268">
        <f>Diesel</f>
        <v>2.0499999999999998</v>
      </c>
      <c r="I37" s="7"/>
      <c r="J37" s="17">
        <f>D37*H37</f>
        <v>10.469999999999999</v>
      </c>
    </row>
    <row r="38" spans="1:10">
      <c r="A38" s="188"/>
      <c r="B38" s="28" t="s">
        <v>147</v>
      </c>
      <c r="C38" s="7"/>
      <c r="D38" s="113">
        <v>1</v>
      </c>
      <c r="E38" s="7"/>
      <c r="F38" s="16" t="s">
        <v>102</v>
      </c>
      <c r="G38" s="7"/>
      <c r="H38" s="271">
        <f>'Machinery Costs'!I77</f>
        <v>1.56</v>
      </c>
      <c r="I38" s="7"/>
      <c r="J38" s="17">
        <f>D38*H38</f>
        <v>1.56</v>
      </c>
    </row>
    <row r="39" spans="1:10">
      <c r="A39" s="188"/>
      <c r="B39" s="28" t="s">
        <v>45</v>
      </c>
      <c r="C39" s="7"/>
      <c r="D39" s="113">
        <v>1</v>
      </c>
      <c r="E39" s="7"/>
      <c r="F39" s="16" t="s">
        <v>102</v>
      </c>
      <c r="G39" s="7"/>
      <c r="H39" s="271">
        <f>'Machinery Costs'!G77</f>
        <v>10.651999999999999</v>
      </c>
      <c r="I39" s="7"/>
      <c r="J39" s="17">
        <f>D39*H39</f>
        <v>10.651999999999999</v>
      </c>
    </row>
    <row r="40" spans="1:10">
      <c r="A40" s="188"/>
      <c r="B40" s="28" t="s">
        <v>90</v>
      </c>
      <c r="C40" s="7"/>
      <c r="D40" s="270">
        <f>'Machinery Costs'!L77</f>
        <v>1.0176923076923077</v>
      </c>
      <c r="E40" s="7"/>
      <c r="F40" s="16" t="s">
        <v>102</v>
      </c>
      <c r="G40" s="7"/>
      <c r="H40" s="268">
        <f>Labor</f>
        <v>15.6</v>
      </c>
      <c r="I40" s="7"/>
      <c r="J40" s="17">
        <f>D40*H40</f>
        <v>15.875999999999999</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14.475</v>
      </c>
    </row>
    <row r="43" spans="1:10">
      <c r="A43" s="188"/>
      <c r="B43" s="44" t="s">
        <v>311</v>
      </c>
      <c r="C43" s="7"/>
      <c r="D43" s="235">
        <v>0.43</v>
      </c>
      <c r="E43" s="7"/>
      <c r="F43" s="155" t="s">
        <v>102</v>
      </c>
      <c r="G43" s="7"/>
      <c r="H43" s="114">
        <v>7.5</v>
      </c>
      <c r="I43" s="7"/>
      <c r="J43" s="17">
        <f>D43*H43</f>
        <v>3.2250000000000001</v>
      </c>
    </row>
    <row r="44" spans="1:10">
      <c r="A44" s="188"/>
      <c r="B44" s="44" t="s">
        <v>229</v>
      </c>
      <c r="C44" s="7"/>
      <c r="D44" s="190">
        <f>D16</f>
        <v>1.25</v>
      </c>
      <c r="E44" s="7"/>
      <c r="F44" s="155" t="s">
        <v>102</v>
      </c>
      <c r="G44" s="7"/>
      <c r="H44" s="114">
        <v>9</v>
      </c>
      <c r="I44" s="7"/>
      <c r="J44" s="17">
        <f>D44*H44</f>
        <v>11.25</v>
      </c>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t="s">
        <v>215</v>
      </c>
      <c r="C53" s="7"/>
      <c r="D53" s="198">
        <f>D16</f>
        <v>1.25</v>
      </c>
      <c r="E53" s="7"/>
      <c r="F53" s="155" t="s">
        <v>128</v>
      </c>
      <c r="G53" s="7"/>
      <c r="H53" s="116">
        <v>3.85</v>
      </c>
      <c r="I53" s="7"/>
      <c r="J53" s="17">
        <f>D53*H53</f>
        <v>4.8125</v>
      </c>
    </row>
    <row r="54" spans="1:33" ht="14.25">
      <c r="A54" s="188"/>
      <c r="B54" s="57" t="s">
        <v>179</v>
      </c>
      <c r="C54" s="7"/>
      <c r="D54" s="34"/>
      <c r="E54" s="7"/>
      <c r="F54" s="8"/>
      <c r="G54" s="7"/>
      <c r="H54" s="34"/>
      <c r="I54" s="7"/>
      <c r="J54" s="17">
        <f>+(J19+J26+J36+J42+J46+J50)*operloan*0.5</f>
        <v>7.3174869642857141</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228.94441553571426</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J14-J56</f>
        <v>283.55558446428574</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Costs'!C77</f>
        <v>25.122</v>
      </c>
      <c r="I60" s="7"/>
      <c r="J60" s="17">
        <f>D60*H60</f>
        <v>25.122</v>
      </c>
    </row>
    <row r="61" spans="1:33">
      <c r="A61" s="188"/>
      <c r="B61" s="15" t="s">
        <v>144</v>
      </c>
      <c r="C61" s="73"/>
      <c r="D61" s="33">
        <v>1</v>
      </c>
      <c r="E61" s="7"/>
      <c r="F61" s="16" t="s">
        <v>102</v>
      </c>
      <c r="G61" s="7"/>
      <c r="H61" s="271">
        <f>'Machinery Costs'!D77</f>
        <v>17.826000000000001</v>
      </c>
      <c r="I61" s="7"/>
      <c r="J61" s="17">
        <f t="shared" ref="J61:J62" si="1">D61*H61</f>
        <v>17.826000000000001</v>
      </c>
    </row>
    <row r="62" spans="1:33">
      <c r="A62" s="188"/>
      <c r="B62" s="303" t="s">
        <v>404</v>
      </c>
      <c r="C62" s="7"/>
      <c r="D62" s="33">
        <v>1</v>
      </c>
      <c r="E62" s="7"/>
      <c r="F62" s="16" t="s">
        <v>102</v>
      </c>
      <c r="G62" s="7"/>
      <c r="H62" s="271">
        <f>'Machinery Costs'!E77</f>
        <v>4.4820000000000002</v>
      </c>
      <c r="I62" s="7"/>
      <c r="J62" s="17">
        <f t="shared" si="1"/>
        <v>4.4820000000000002</v>
      </c>
    </row>
    <row r="63" spans="1:33">
      <c r="A63" s="188"/>
      <c r="B63" s="44" t="s">
        <v>137</v>
      </c>
      <c r="C63" s="7"/>
      <c r="D63" s="33">
        <v>1</v>
      </c>
      <c r="E63" s="7"/>
      <c r="F63" s="16" t="s">
        <v>102</v>
      </c>
      <c r="G63" s="7"/>
      <c r="H63" s="65">
        <f>+(D15*H15)*D65-J69</f>
        <v>111.6875</v>
      </c>
      <c r="I63" s="7"/>
      <c r="J63" s="17">
        <f>+H63</f>
        <v>111.6875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94.81387738791463</v>
      </c>
      <c r="I70" s="7"/>
      <c r="J70" s="17">
        <f>+H70</f>
        <v>94.81387738791463</v>
      </c>
    </row>
    <row r="71" spans="1:33" ht="12.75" customHeight="1">
      <c r="A71" s="188"/>
      <c r="B71" s="57" t="s">
        <v>219</v>
      </c>
      <c r="C71" s="7"/>
      <c r="D71" s="306">
        <f>bbyrs</f>
        <v>3</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5.1953607142857141</v>
      </c>
    </row>
    <row r="74" spans="1:33" ht="14.25">
      <c r="A74" s="188"/>
      <c r="B74" s="101" t="s">
        <v>180</v>
      </c>
      <c r="C74" s="73"/>
      <c r="D74" s="48"/>
      <c r="E74" s="7"/>
      <c r="F74" s="8"/>
      <c r="G74" s="7"/>
      <c r="H74" s="34"/>
      <c r="I74" s="7"/>
      <c r="J74" s="17">
        <f>($J$15)*MF</f>
        <v>23.4375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288.06423810220031</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517.00865363791456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J14-J78</f>
        <v>-4.5086536379145628</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562.5</v>
      </c>
      <c r="E90" s="24"/>
      <c r="F90" s="200">
        <f>D15</f>
        <v>625</v>
      </c>
      <c r="G90" s="24"/>
      <c r="H90" s="102">
        <f>F90*(1+H88)</f>
        <v>687.5</v>
      </c>
      <c r="I90" s="7"/>
      <c r="J90" s="7"/>
    </row>
    <row r="91" spans="1:10" s="188" customFormat="1">
      <c r="B91" s="7"/>
      <c r="C91" s="7"/>
      <c r="D91" s="34"/>
      <c r="E91" s="7"/>
      <c r="F91" s="8"/>
      <c r="G91" s="7"/>
      <c r="H91" s="34"/>
      <c r="I91" s="7"/>
      <c r="J91" s="7"/>
    </row>
    <row r="92" spans="1:10" s="188" customFormat="1">
      <c r="B92" s="7" t="s">
        <v>87</v>
      </c>
      <c r="C92" s="7"/>
      <c r="D92" s="25">
        <f>$J$56/D90</f>
        <v>0.40701229428571423</v>
      </c>
      <c r="E92" s="7"/>
      <c r="F92" s="25">
        <f>$J$56/F90</f>
        <v>0.36631106485714282</v>
      </c>
      <c r="G92" s="7"/>
      <c r="H92" s="25">
        <f>$J$56/H90</f>
        <v>0.33301005896103891</v>
      </c>
      <c r="I92" s="7"/>
      <c r="J92" s="7"/>
    </row>
    <row r="93" spans="1:10" s="188" customFormat="1" ht="5.25" customHeight="1">
      <c r="B93" s="7"/>
      <c r="C93" s="7"/>
      <c r="D93" s="34"/>
      <c r="E93" s="7"/>
      <c r="F93" s="8"/>
      <c r="G93" s="7"/>
      <c r="H93" s="34"/>
      <c r="I93" s="7"/>
      <c r="J93" s="7"/>
    </row>
    <row r="94" spans="1:10" s="188" customFormat="1">
      <c r="B94" s="7" t="s">
        <v>88</v>
      </c>
      <c r="C94" s="7"/>
      <c r="D94" s="25">
        <f>$J$76/D90</f>
        <v>0.51211420107057837</v>
      </c>
      <c r="E94" s="7"/>
      <c r="F94" s="25">
        <f>$J$76/F90</f>
        <v>0.4609027809635205</v>
      </c>
      <c r="G94" s="7"/>
      <c r="H94" s="25">
        <f>$J$76/H90</f>
        <v>0.41900252814865502</v>
      </c>
      <c r="I94" s="7"/>
      <c r="J94" s="7"/>
    </row>
    <row r="95" spans="1:10" s="188" customFormat="1" ht="5.25" customHeight="1">
      <c r="B95" s="7"/>
      <c r="C95" s="7"/>
      <c r="D95" s="34"/>
      <c r="E95" s="7"/>
      <c r="F95" s="8"/>
      <c r="G95" s="7"/>
      <c r="H95" s="34"/>
      <c r="I95" s="7"/>
      <c r="J95" s="7"/>
    </row>
    <row r="96" spans="1:10" s="188" customFormat="1">
      <c r="B96" s="7" t="s">
        <v>100</v>
      </c>
      <c r="C96" s="7"/>
      <c r="D96" s="25">
        <f>$J$78/D90</f>
        <v>0.91912649535629254</v>
      </c>
      <c r="E96" s="7"/>
      <c r="F96" s="25">
        <f>$J$78/F90</f>
        <v>0.82721384582066326</v>
      </c>
      <c r="G96" s="7"/>
      <c r="H96" s="25">
        <f>$J$78/H90</f>
        <v>0.75201258710969388</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339.17691190476182</v>
      </c>
      <c r="E103" s="202"/>
      <c r="F103" s="201">
        <f>$J$56/F101</f>
        <v>305.25922071428568</v>
      </c>
      <c r="G103" s="202"/>
      <c r="H103" s="201">
        <f>$J$56/H101</f>
        <v>277.50838246753239</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426.76183422548189</v>
      </c>
      <c r="E105" s="202"/>
      <c r="F105" s="201">
        <f>$J$76/F101</f>
        <v>384.08565080293374</v>
      </c>
      <c r="G105" s="202"/>
      <c r="H105" s="201">
        <f>$J$76/H101</f>
        <v>349.16877345721247</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765.93874613024377</v>
      </c>
      <c r="E107" s="202"/>
      <c r="F107" s="201">
        <f>$J$78/F101</f>
        <v>689.34487151721942</v>
      </c>
      <c r="G107" s="202"/>
      <c r="H107" s="201">
        <f>$J$78/H101</f>
        <v>626.67715592474485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4:J84"/>
    <mergeCell ref="B85:J85"/>
    <mergeCell ref="B8:J8"/>
    <mergeCell ref="B2:I2"/>
    <mergeCell ref="B3:I3"/>
    <mergeCell ref="B5:I5"/>
    <mergeCell ref="B6:I6"/>
    <mergeCell ref="B83:J83"/>
  </mergeCells>
  <printOptions horizontalCentered="1"/>
  <pageMargins left="0.7" right="0.7" top="0.75" bottom="0.75" header="0.3" footer="0.3"/>
  <pageSetup scale="99" fitToHeight="2" orientation="portrait" r:id="rId1"/>
  <headerFooter>
    <oddFooter>&amp;L&amp;A&amp;C&amp;F&amp;R&amp;D</oddFooter>
  </headerFooter>
  <rowBreaks count="1" manualBreakCount="1">
    <brk id="58" min="1" max="9" man="1"/>
  </rowBreaks>
</worksheet>
</file>

<file path=xl/worksheets/sheet22.xml><?xml version="1.0" encoding="utf-8"?>
<worksheet xmlns="http://schemas.openxmlformats.org/spreadsheetml/2006/main" xmlns:r="http://schemas.openxmlformats.org/officeDocument/2006/relationships">
  <sheetPr>
    <tabColor rgb="FFFFFF00"/>
  </sheetPr>
  <dimension ref="A1:AR133"/>
  <sheetViews>
    <sheetView topLeftCell="A34" zoomScaleNormal="100" workbookViewId="0">
      <selection activeCell="B62" sqref="B62:C62"/>
    </sheetView>
  </sheetViews>
  <sheetFormatPr defaultColWidth="8.7109375" defaultRowHeight="12.75"/>
  <cols>
    <col min="1" max="1" width="3.140625" customWidth="1"/>
    <col min="2" max="2" width="28.855468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391</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5.2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512.5</v>
      </c>
      <c r="AG14" s="188"/>
    </row>
    <row r="15" spans="1:44">
      <c r="A15" s="188"/>
      <c r="B15" s="170" t="s">
        <v>303</v>
      </c>
      <c r="C15" s="9"/>
      <c r="D15" s="306">
        <f>yfb4</f>
        <v>625</v>
      </c>
      <c r="E15" s="9"/>
      <c r="F15" s="234" t="s">
        <v>305</v>
      </c>
      <c r="G15" s="9"/>
      <c r="H15" s="307">
        <v>0.75</v>
      </c>
      <c r="I15" s="9"/>
      <c r="J15" s="11">
        <f>D15*H15</f>
        <v>468.75</v>
      </c>
      <c r="M15" s="189"/>
      <c r="N15" s="189"/>
      <c r="O15" s="189"/>
      <c r="P15" s="189"/>
      <c r="Q15" s="189"/>
      <c r="AG15" s="188"/>
    </row>
    <row r="16" spans="1:44">
      <c r="A16" s="188"/>
      <c r="B16" s="170" t="s">
        <v>304</v>
      </c>
      <c r="C16" s="9"/>
      <c r="D16" s="306">
        <f>'T1 Summary'!G29</f>
        <v>1.25</v>
      </c>
      <c r="E16" s="9"/>
      <c r="F16" s="10" t="s">
        <v>128</v>
      </c>
      <c r="G16" s="9"/>
      <c r="H16" s="307">
        <v>35</v>
      </c>
      <c r="I16" s="9"/>
      <c r="J16" s="11">
        <f>D16*H16</f>
        <v>43.75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38.558</v>
      </c>
    </row>
    <row r="37" spans="1:10">
      <c r="A37" s="188"/>
      <c r="B37" s="28" t="s">
        <v>146</v>
      </c>
      <c r="C37" s="7"/>
      <c r="D37" s="270">
        <f>'Machinery Costs'!M77</f>
        <v>5.1073170731707318</v>
      </c>
      <c r="E37" s="7"/>
      <c r="F37" s="16" t="s">
        <v>148</v>
      </c>
      <c r="G37" s="7"/>
      <c r="H37" s="268">
        <f>Diesel</f>
        <v>2.0499999999999998</v>
      </c>
      <c r="I37" s="7"/>
      <c r="J37" s="17">
        <f>D37*H37</f>
        <v>10.469999999999999</v>
      </c>
    </row>
    <row r="38" spans="1:10">
      <c r="A38" s="188"/>
      <c r="B38" s="28" t="s">
        <v>147</v>
      </c>
      <c r="C38" s="7"/>
      <c r="D38" s="113">
        <v>1</v>
      </c>
      <c r="E38" s="7"/>
      <c r="F38" s="16" t="s">
        <v>102</v>
      </c>
      <c r="G38" s="7"/>
      <c r="H38" s="271">
        <f>'Machinery Costs'!I77</f>
        <v>1.56</v>
      </c>
      <c r="I38" s="7"/>
      <c r="J38" s="17">
        <f>D38*H38</f>
        <v>1.56</v>
      </c>
    </row>
    <row r="39" spans="1:10">
      <c r="A39" s="188"/>
      <c r="B39" s="28" t="s">
        <v>45</v>
      </c>
      <c r="C39" s="7"/>
      <c r="D39" s="113">
        <v>1</v>
      </c>
      <c r="E39" s="7"/>
      <c r="F39" s="16" t="s">
        <v>102</v>
      </c>
      <c r="G39" s="7"/>
      <c r="H39" s="271">
        <f>'Machinery Costs'!G77</f>
        <v>10.651999999999999</v>
      </c>
      <c r="I39" s="7"/>
      <c r="J39" s="17">
        <f>D39*H39</f>
        <v>10.651999999999999</v>
      </c>
    </row>
    <row r="40" spans="1:10">
      <c r="A40" s="188"/>
      <c r="B40" s="28" t="s">
        <v>90</v>
      </c>
      <c r="C40" s="7"/>
      <c r="D40" s="270">
        <f>'Machinery Costs'!L77</f>
        <v>1.0176923076923077</v>
      </c>
      <c r="E40" s="7"/>
      <c r="F40" s="16" t="s">
        <v>102</v>
      </c>
      <c r="G40" s="7"/>
      <c r="H40" s="268">
        <f>Labor</f>
        <v>15.6</v>
      </c>
      <c r="I40" s="7"/>
      <c r="J40" s="17">
        <f>D40*H40</f>
        <v>15.875999999999999</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14.475</v>
      </c>
    </row>
    <row r="43" spans="1:10">
      <c r="A43" s="188"/>
      <c r="B43" s="44" t="s">
        <v>311</v>
      </c>
      <c r="C43" s="7"/>
      <c r="D43" s="235">
        <v>0.43</v>
      </c>
      <c r="E43" s="7"/>
      <c r="F43" s="155" t="s">
        <v>102</v>
      </c>
      <c r="G43" s="7"/>
      <c r="H43" s="114">
        <v>7.5</v>
      </c>
      <c r="I43" s="7"/>
      <c r="J43" s="17">
        <f>D43*H43</f>
        <v>3.2250000000000001</v>
      </c>
    </row>
    <row r="44" spans="1:10">
      <c r="A44" s="188"/>
      <c r="B44" s="44" t="s">
        <v>229</v>
      </c>
      <c r="C44" s="7"/>
      <c r="D44" s="190">
        <f>D16</f>
        <v>1.25</v>
      </c>
      <c r="E44" s="7"/>
      <c r="F44" s="155" t="s">
        <v>102</v>
      </c>
      <c r="G44" s="7"/>
      <c r="H44" s="114">
        <v>9</v>
      </c>
      <c r="I44" s="7"/>
      <c r="J44" s="17">
        <f>D44*H44</f>
        <v>11.25</v>
      </c>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t="s">
        <v>215</v>
      </c>
      <c r="C53" s="7"/>
      <c r="D53" s="198">
        <f>D16</f>
        <v>1.25</v>
      </c>
      <c r="E53" s="7"/>
      <c r="F53" s="155" t="s">
        <v>128</v>
      </c>
      <c r="G53" s="7"/>
      <c r="H53" s="116">
        <v>3.85</v>
      </c>
      <c r="I53" s="7"/>
      <c r="J53" s="17">
        <f>D53*H53</f>
        <v>4.8125</v>
      </c>
    </row>
    <row r="54" spans="1:33" ht="14.25">
      <c r="A54" s="188"/>
      <c r="B54" s="57" t="s">
        <v>179</v>
      </c>
      <c r="C54" s="7"/>
      <c r="D54" s="34"/>
      <c r="E54" s="7"/>
      <c r="F54" s="8"/>
      <c r="G54" s="7"/>
      <c r="H54" s="34"/>
      <c r="I54" s="7"/>
      <c r="J54" s="17">
        <f>+(J19+J26+J36+J42+J46+J50)*operloan*0.5</f>
        <v>7.3174869642857141</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228.94441553571426</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J14-J56</f>
        <v>283.55558446428574</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Costs'!C77</f>
        <v>25.122</v>
      </c>
      <c r="I60" s="7"/>
      <c r="J60" s="17">
        <f>D60*H60</f>
        <v>25.122</v>
      </c>
    </row>
    <row r="61" spans="1:33">
      <c r="A61" s="188"/>
      <c r="B61" s="15" t="s">
        <v>144</v>
      </c>
      <c r="C61" s="73"/>
      <c r="D61" s="33">
        <v>1</v>
      </c>
      <c r="E61" s="7"/>
      <c r="F61" s="16" t="s">
        <v>102</v>
      </c>
      <c r="G61" s="7"/>
      <c r="H61" s="271">
        <f>'Machinery Costs'!D77</f>
        <v>17.826000000000001</v>
      </c>
      <c r="I61" s="7"/>
      <c r="J61" s="17">
        <f t="shared" ref="J61:J62" si="1">D61*H61</f>
        <v>17.826000000000001</v>
      </c>
    </row>
    <row r="62" spans="1:33">
      <c r="A62" s="188"/>
      <c r="B62" s="303" t="s">
        <v>404</v>
      </c>
      <c r="C62" s="7"/>
      <c r="D62" s="33">
        <v>1</v>
      </c>
      <c r="E62" s="7"/>
      <c r="F62" s="16" t="s">
        <v>102</v>
      </c>
      <c r="G62" s="7"/>
      <c r="H62" s="271">
        <f>'Machinery Costs'!E77</f>
        <v>4.4820000000000002</v>
      </c>
      <c r="I62" s="7"/>
      <c r="J62" s="17">
        <f t="shared" si="1"/>
        <v>4.4820000000000002</v>
      </c>
    </row>
    <row r="63" spans="1:33">
      <c r="A63" s="188"/>
      <c r="B63" s="44" t="s">
        <v>137</v>
      </c>
      <c r="C63" s="7"/>
      <c r="D63" s="33">
        <v>1</v>
      </c>
      <c r="E63" s="7"/>
      <c r="F63" s="16" t="s">
        <v>102</v>
      </c>
      <c r="G63" s="7"/>
      <c r="H63" s="65">
        <f>+(D15*H15)*D65-J69</f>
        <v>111.6875</v>
      </c>
      <c r="I63" s="7"/>
      <c r="J63" s="17">
        <f>+H63</f>
        <v>111.6875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94.81387738791463</v>
      </c>
      <c r="I70" s="7"/>
      <c r="J70" s="17">
        <f>+H70</f>
        <v>94.81387738791463</v>
      </c>
    </row>
    <row r="71" spans="1:33" ht="12.75" customHeight="1">
      <c r="A71" s="188"/>
      <c r="B71" s="57" t="s">
        <v>219</v>
      </c>
      <c r="C71" s="7"/>
      <c r="D71" s="306">
        <f>bbyrs</f>
        <v>3</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5.1953607142857141</v>
      </c>
    </row>
    <row r="74" spans="1:33" ht="14.25">
      <c r="A74" s="188"/>
      <c r="B74" s="101" t="s">
        <v>180</v>
      </c>
      <c r="C74" s="73"/>
      <c r="D74" s="48"/>
      <c r="E74" s="7"/>
      <c r="F74" s="8"/>
      <c r="G74" s="7"/>
      <c r="H74" s="34"/>
      <c r="I74" s="7"/>
      <c r="J74" s="17">
        <f>($J$15)*MF</f>
        <v>23.4375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288.06423810220031</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517.00865363791456</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J14-J78</f>
        <v>-4.5086536379145628</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ustomHeight="1">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t="s">
        <v>361</v>
      </c>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562.5</v>
      </c>
      <c r="E90" s="24"/>
      <c r="F90" s="200">
        <f>D15</f>
        <v>625</v>
      </c>
      <c r="G90" s="24"/>
      <c r="H90" s="102">
        <f>F90*(1+H88)</f>
        <v>687.5</v>
      </c>
      <c r="I90" s="7"/>
      <c r="J90" s="7"/>
    </row>
    <row r="91" spans="1:10" s="188" customFormat="1">
      <c r="B91" s="7"/>
      <c r="C91" s="7"/>
      <c r="D91" s="34"/>
      <c r="E91" s="7"/>
      <c r="F91" s="8"/>
      <c r="G91" s="7"/>
      <c r="H91" s="34"/>
      <c r="I91" s="7"/>
      <c r="J91" s="7"/>
    </row>
    <row r="92" spans="1:10" s="188" customFormat="1">
      <c r="B92" s="7" t="s">
        <v>87</v>
      </c>
      <c r="C92" s="7"/>
      <c r="D92" s="25">
        <f>$J$56/D90</f>
        <v>0.40701229428571423</v>
      </c>
      <c r="E92" s="7"/>
      <c r="F92" s="25">
        <f>$J$56/F90</f>
        <v>0.36631106485714282</v>
      </c>
      <c r="G92" s="7"/>
      <c r="H92" s="25">
        <f>$J$56/H90</f>
        <v>0.33301005896103891</v>
      </c>
      <c r="I92" s="7"/>
      <c r="J92" s="7"/>
    </row>
    <row r="93" spans="1:10" s="188" customFormat="1" ht="5.25" customHeight="1">
      <c r="B93" s="7"/>
      <c r="C93" s="7"/>
      <c r="D93" s="34"/>
      <c r="E93" s="7"/>
      <c r="F93" s="8"/>
      <c r="G93" s="7"/>
      <c r="H93" s="34"/>
      <c r="I93" s="7"/>
      <c r="J93" s="7"/>
    </row>
    <row r="94" spans="1:10" s="188" customFormat="1">
      <c r="B94" s="7" t="s">
        <v>88</v>
      </c>
      <c r="C94" s="7"/>
      <c r="D94" s="25">
        <f>$J$76/D90</f>
        <v>0.51211420107057837</v>
      </c>
      <c r="E94" s="7"/>
      <c r="F94" s="25">
        <f>$J$76/F90</f>
        <v>0.4609027809635205</v>
      </c>
      <c r="G94" s="7"/>
      <c r="H94" s="25">
        <f>$J$76/H90</f>
        <v>0.41900252814865502</v>
      </c>
      <c r="I94" s="7"/>
      <c r="J94" s="7"/>
    </row>
    <row r="95" spans="1:10" s="188" customFormat="1" ht="5.25" customHeight="1">
      <c r="B95" s="7"/>
      <c r="C95" s="7"/>
      <c r="D95" s="34"/>
      <c r="E95" s="7"/>
      <c r="F95" s="8"/>
      <c r="G95" s="7"/>
      <c r="H95" s="34"/>
      <c r="I95" s="7"/>
      <c r="J95" s="7"/>
    </row>
    <row r="96" spans="1:10" s="188" customFormat="1">
      <c r="B96" s="7" t="s">
        <v>100</v>
      </c>
      <c r="C96" s="7"/>
      <c r="D96" s="25">
        <f>$J$78/D90</f>
        <v>0.91912649535629254</v>
      </c>
      <c r="E96" s="7"/>
      <c r="F96" s="25">
        <f>$J$78/F90</f>
        <v>0.82721384582066326</v>
      </c>
      <c r="G96" s="7"/>
      <c r="H96" s="25">
        <f>$J$78/H90</f>
        <v>0.75201258710969388</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339.17691190476182</v>
      </c>
      <c r="E103" s="202"/>
      <c r="F103" s="201">
        <f>$J$56/F101</f>
        <v>305.25922071428568</v>
      </c>
      <c r="G103" s="202"/>
      <c r="H103" s="201">
        <f>$J$56/H101</f>
        <v>277.50838246753239</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426.76183422548189</v>
      </c>
      <c r="E105" s="202"/>
      <c r="F105" s="201">
        <f>$J$76/F101</f>
        <v>384.08565080293374</v>
      </c>
      <c r="G105" s="202"/>
      <c r="H105" s="201">
        <f>$J$76/H101</f>
        <v>349.16877345721247</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765.93874613024377</v>
      </c>
      <c r="E107" s="202"/>
      <c r="F107" s="201">
        <f>$J$78/F101</f>
        <v>689.34487151721942</v>
      </c>
      <c r="G107" s="202"/>
      <c r="H107" s="201">
        <f>$J$78/H101</f>
        <v>626.67715592474485</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4:J84"/>
    <mergeCell ref="B85:J85"/>
    <mergeCell ref="B8:J8"/>
    <mergeCell ref="B2:I2"/>
    <mergeCell ref="B3:I3"/>
    <mergeCell ref="B5:I5"/>
    <mergeCell ref="B6:I6"/>
    <mergeCell ref="B83:J83"/>
  </mergeCells>
  <printOptions horizontalCentered="1"/>
  <pageMargins left="0.7" right="0.7" top="0.75" bottom="0.75" header="0.3" footer="0.3"/>
  <pageSetup scale="99" fitToHeight="2" orientation="portrait" r:id="rId1"/>
  <headerFooter>
    <oddFooter>&amp;L&amp;A&amp;C&amp;F&amp;R&amp;D</oddFooter>
  </headerFooter>
  <rowBreaks count="1" manualBreakCount="1">
    <brk id="58" min="1" max="9" man="1"/>
  </rowBreaks>
</worksheet>
</file>

<file path=xl/worksheets/sheet23.xml><?xml version="1.0" encoding="utf-8"?>
<worksheet xmlns="http://schemas.openxmlformats.org/spreadsheetml/2006/main" xmlns:r="http://schemas.openxmlformats.org/officeDocument/2006/relationships">
  <sheetPr>
    <tabColor rgb="FFFFFF00"/>
  </sheetPr>
  <dimension ref="A1:AR133"/>
  <sheetViews>
    <sheetView topLeftCell="A31" zoomScaleNormal="100" workbookViewId="0">
      <selection activeCell="B62" sqref="B62:C62"/>
    </sheetView>
  </sheetViews>
  <sheetFormatPr defaultColWidth="8.7109375" defaultRowHeight="12.75"/>
  <cols>
    <col min="1" max="1" width="3.140625" customWidth="1"/>
    <col min="2" max="2" width="28.855468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392</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5.2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456.25</v>
      </c>
      <c r="AG14" s="188"/>
    </row>
    <row r="15" spans="1:44">
      <c r="A15" s="188"/>
      <c r="B15" s="170" t="s">
        <v>303</v>
      </c>
      <c r="C15" s="9"/>
      <c r="D15" s="306">
        <f>yfb5</f>
        <v>550</v>
      </c>
      <c r="E15" s="9"/>
      <c r="F15" s="234" t="s">
        <v>305</v>
      </c>
      <c r="G15" s="9"/>
      <c r="H15" s="307">
        <v>0.75</v>
      </c>
      <c r="I15" s="9"/>
      <c r="J15" s="11">
        <f>D15*H15</f>
        <v>412.5</v>
      </c>
      <c r="M15" s="189"/>
      <c r="N15" s="189"/>
      <c r="O15" s="189"/>
      <c r="P15" s="189"/>
      <c r="Q15" s="189"/>
      <c r="AG15" s="188"/>
    </row>
    <row r="16" spans="1:44">
      <c r="A16" s="188"/>
      <c r="B16" s="170" t="s">
        <v>304</v>
      </c>
      <c r="C16" s="9"/>
      <c r="D16" s="306">
        <f>'T1 Summary'!G30</f>
        <v>1.25</v>
      </c>
      <c r="E16" s="9"/>
      <c r="F16" s="10" t="s">
        <v>128</v>
      </c>
      <c r="G16" s="9"/>
      <c r="H16" s="307">
        <v>35</v>
      </c>
      <c r="I16" s="9"/>
      <c r="J16" s="11">
        <f>D16*H16</f>
        <v>43.75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15" t="s">
        <v>249</v>
      </c>
      <c r="C22" s="7"/>
      <c r="D22" s="267">
        <v>150</v>
      </c>
      <c r="E22" s="7"/>
      <c r="F22" s="16" t="s">
        <v>101</v>
      </c>
      <c r="G22" s="7"/>
      <c r="H22" s="268">
        <f>Nitrogen</f>
        <v>0.61</v>
      </c>
      <c r="I22" s="7"/>
      <c r="J22" s="17">
        <f>D22*H22</f>
        <v>91.5</v>
      </c>
    </row>
    <row r="23" spans="1:33">
      <c r="A23" s="188"/>
      <c r="B23" s="44" t="s">
        <v>248</v>
      </c>
      <c r="C23" s="7"/>
      <c r="D23" s="267">
        <v>20</v>
      </c>
      <c r="E23" s="7"/>
      <c r="F23" s="16" t="s">
        <v>101</v>
      </c>
      <c r="G23" s="7"/>
      <c r="H23" s="268">
        <f>Phosphorous</f>
        <v>0.64</v>
      </c>
      <c r="I23" s="7"/>
      <c r="J23" s="17">
        <f>D23*H23</f>
        <v>12.8</v>
      </c>
    </row>
    <row r="24" spans="1:33">
      <c r="A24" s="188"/>
      <c r="B24" s="44" t="s">
        <v>176</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SUM(J30:J34)</f>
        <v>19.28142857142857</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ht="5.25" customHeight="1">
      <c r="A35" s="188"/>
      <c r="B35" s="7"/>
      <c r="C35" s="7"/>
      <c r="D35" s="48"/>
      <c r="E35" s="7"/>
      <c r="F35" s="8"/>
      <c r="G35" s="7"/>
      <c r="H35" s="50"/>
      <c r="I35" s="7"/>
      <c r="J35" s="17"/>
    </row>
    <row r="36" spans="1:10">
      <c r="A36" s="188"/>
      <c r="B36" s="41" t="s">
        <v>27</v>
      </c>
      <c r="C36" s="7"/>
      <c r="D36" s="60"/>
      <c r="E36" s="7"/>
      <c r="F36" s="8"/>
      <c r="G36" s="7"/>
      <c r="H36" s="50"/>
      <c r="I36" s="7"/>
      <c r="J36" s="168">
        <f>SUM(J37:J40)</f>
        <v>38.558</v>
      </c>
    </row>
    <row r="37" spans="1:10">
      <c r="A37" s="188"/>
      <c r="B37" s="28" t="s">
        <v>146</v>
      </c>
      <c r="C37" s="7"/>
      <c r="D37" s="270">
        <f>'Machinery Costs'!M77</f>
        <v>5.1073170731707318</v>
      </c>
      <c r="E37" s="7"/>
      <c r="F37" s="16" t="s">
        <v>148</v>
      </c>
      <c r="G37" s="7"/>
      <c r="H37" s="268">
        <f>Diesel</f>
        <v>2.0499999999999998</v>
      </c>
      <c r="I37" s="7"/>
      <c r="J37" s="17">
        <f>D37*H37</f>
        <v>10.469999999999999</v>
      </c>
    </row>
    <row r="38" spans="1:10">
      <c r="A38" s="188"/>
      <c r="B38" s="28" t="s">
        <v>147</v>
      </c>
      <c r="C38" s="7"/>
      <c r="D38" s="113">
        <v>1</v>
      </c>
      <c r="E38" s="7"/>
      <c r="F38" s="16" t="s">
        <v>102</v>
      </c>
      <c r="G38" s="7"/>
      <c r="H38" s="271">
        <f>'Machinery Costs'!I77</f>
        <v>1.56</v>
      </c>
      <c r="I38" s="7"/>
      <c r="J38" s="17">
        <f>D38*H38</f>
        <v>1.56</v>
      </c>
    </row>
    <row r="39" spans="1:10">
      <c r="A39" s="188"/>
      <c r="B39" s="28" t="s">
        <v>45</v>
      </c>
      <c r="C39" s="7"/>
      <c r="D39" s="113">
        <v>1</v>
      </c>
      <c r="E39" s="7"/>
      <c r="F39" s="16" t="s">
        <v>102</v>
      </c>
      <c r="G39" s="7"/>
      <c r="H39" s="271">
        <f>'Machinery Costs'!G77</f>
        <v>10.651999999999999</v>
      </c>
      <c r="I39" s="7"/>
      <c r="J39" s="17">
        <f>D39*H39</f>
        <v>10.651999999999999</v>
      </c>
    </row>
    <row r="40" spans="1:10">
      <c r="A40" s="188"/>
      <c r="B40" s="28" t="s">
        <v>90</v>
      </c>
      <c r="C40" s="7"/>
      <c r="D40" s="270">
        <f>'Machinery Costs'!L77</f>
        <v>1.0176923076923077</v>
      </c>
      <c r="E40" s="7"/>
      <c r="F40" s="16" t="s">
        <v>102</v>
      </c>
      <c r="G40" s="7"/>
      <c r="H40" s="268">
        <f>Labor</f>
        <v>15.6</v>
      </c>
      <c r="I40" s="7"/>
      <c r="J40" s="17">
        <f>D40*H40</f>
        <v>15.875999999999999</v>
      </c>
    </row>
    <row r="41" spans="1:10" ht="4.5" customHeight="1">
      <c r="A41" s="188"/>
      <c r="B41" s="7"/>
      <c r="C41" s="7"/>
      <c r="D41" s="34"/>
      <c r="E41" s="7"/>
      <c r="F41" s="8"/>
      <c r="G41" s="7"/>
      <c r="H41" s="50"/>
      <c r="I41" s="7"/>
      <c r="J41" s="17"/>
    </row>
    <row r="42" spans="1:10">
      <c r="A42" s="188"/>
      <c r="B42" s="41" t="s">
        <v>76</v>
      </c>
      <c r="C42" s="7"/>
      <c r="D42" s="60"/>
      <c r="E42" s="7"/>
      <c r="F42" s="8"/>
      <c r="G42" s="7"/>
      <c r="H42" s="50"/>
      <c r="I42" s="7"/>
      <c r="J42" s="168">
        <f>SUM(J43:J44)</f>
        <v>3.2250000000000001</v>
      </c>
    </row>
    <row r="43" spans="1:10">
      <c r="A43" s="188"/>
      <c r="B43" s="44" t="s">
        <v>311</v>
      </c>
      <c r="C43" s="7"/>
      <c r="D43" s="235">
        <v>0.43</v>
      </c>
      <c r="E43" s="7"/>
      <c r="F43" s="155" t="s">
        <v>102</v>
      </c>
      <c r="G43" s="7"/>
      <c r="H43" s="114">
        <v>7.5</v>
      </c>
      <c r="I43" s="7"/>
      <c r="J43" s="17">
        <f>D43*H43</f>
        <v>3.2250000000000001</v>
      </c>
    </row>
    <row r="44" spans="1:10">
      <c r="A44" s="188"/>
      <c r="B44" s="44" t="s">
        <v>229</v>
      </c>
      <c r="C44" s="7"/>
      <c r="D44" s="235"/>
      <c r="E44" s="7"/>
      <c r="F44" s="155"/>
      <c r="G44" s="7"/>
      <c r="H44" s="114"/>
      <c r="I44" s="7"/>
      <c r="J44" s="17"/>
    </row>
    <row r="45" spans="1:10" ht="6" customHeight="1">
      <c r="A45" s="188"/>
      <c r="B45" s="7"/>
      <c r="C45" s="7"/>
      <c r="D45" s="34"/>
      <c r="E45" s="7"/>
      <c r="F45" s="8"/>
      <c r="G45" s="7"/>
      <c r="H45" s="50"/>
      <c r="I45" s="7"/>
      <c r="J45" s="17"/>
    </row>
    <row r="46" spans="1:10">
      <c r="A46" s="188"/>
      <c r="B46" s="41" t="s">
        <v>308</v>
      </c>
      <c r="C46" s="7"/>
      <c r="D46" s="60"/>
      <c r="E46" s="7"/>
      <c r="F46" s="8"/>
      <c r="G46" s="7"/>
      <c r="H46" s="50"/>
      <c r="I46" s="7"/>
      <c r="J46" s="168">
        <f>SUM(J47:J48)</f>
        <v>9</v>
      </c>
    </row>
    <row r="47" spans="1:10">
      <c r="A47" s="188"/>
      <c r="B47" s="44" t="s">
        <v>302</v>
      </c>
      <c r="C47" s="7"/>
      <c r="D47" s="33">
        <v>1</v>
      </c>
      <c r="E47" s="7"/>
      <c r="F47" s="155" t="s">
        <v>102</v>
      </c>
      <c r="G47" s="7"/>
      <c r="H47" s="116">
        <v>3</v>
      </c>
      <c r="I47" s="7"/>
      <c r="J47" s="17">
        <f>D47*H47</f>
        <v>3</v>
      </c>
    </row>
    <row r="48" spans="1:10">
      <c r="A48" s="188"/>
      <c r="B48" s="44" t="s">
        <v>309</v>
      </c>
      <c r="C48" s="7"/>
      <c r="D48" s="113">
        <v>1</v>
      </c>
      <c r="E48" s="7"/>
      <c r="F48" s="155" t="s">
        <v>102</v>
      </c>
      <c r="G48" s="7"/>
      <c r="H48" s="114">
        <v>6</v>
      </c>
      <c r="I48" s="7"/>
      <c r="J48" s="17">
        <f>D48*H48</f>
        <v>6</v>
      </c>
    </row>
    <row r="49" spans="1:33" ht="4.5" customHeight="1">
      <c r="A49" s="188"/>
      <c r="B49" s="7"/>
      <c r="C49" s="7"/>
      <c r="D49" s="34"/>
      <c r="E49" s="7"/>
      <c r="F49" s="8"/>
      <c r="G49" s="7"/>
      <c r="H49" s="50"/>
      <c r="I49" s="7"/>
      <c r="J49" s="17"/>
    </row>
    <row r="50" spans="1:33">
      <c r="A50" s="188"/>
      <c r="B50" s="41" t="s">
        <v>77</v>
      </c>
      <c r="C50" s="7"/>
      <c r="D50" s="34"/>
      <c r="E50" s="7"/>
      <c r="F50" s="8"/>
      <c r="G50" s="7"/>
      <c r="H50" s="50"/>
      <c r="I50" s="7"/>
      <c r="J50" s="168">
        <f>SUM(J51:J52)</f>
        <v>18</v>
      </c>
    </row>
    <row r="51" spans="1:33">
      <c r="A51" s="188"/>
      <c r="B51" s="44" t="s">
        <v>306</v>
      </c>
      <c r="C51" s="7"/>
      <c r="D51" s="33">
        <v>1</v>
      </c>
      <c r="E51" s="7"/>
      <c r="F51" s="155" t="s">
        <v>102</v>
      </c>
      <c r="G51" s="7"/>
      <c r="H51" s="116">
        <v>16.5</v>
      </c>
      <c r="I51" s="7"/>
      <c r="J51" s="17">
        <f>D51*H51</f>
        <v>16.5</v>
      </c>
    </row>
    <row r="52" spans="1:33">
      <c r="A52" s="188"/>
      <c r="B52" s="44" t="s">
        <v>307</v>
      </c>
      <c r="C52" s="7"/>
      <c r="D52" s="33">
        <v>1</v>
      </c>
      <c r="E52" s="7"/>
      <c r="F52" s="155" t="s">
        <v>102</v>
      </c>
      <c r="G52" s="7"/>
      <c r="H52" s="116">
        <v>1.5</v>
      </c>
      <c r="I52" s="7"/>
      <c r="J52" s="17">
        <f>D52*H52</f>
        <v>1.5</v>
      </c>
    </row>
    <row r="53" spans="1:33">
      <c r="A53" s="188"/>
      <c r="B53" s="44" t="s">
        <v>215</v>
      </c>
      <c r="C53" s="7"/>
      <c r="D53" s="198">
        <f>D16</f>
        <v>1.25</v>
      </c>
      <c r="E53" s="7"/>
      <c r="F53" s="155" t="s">
        <v>128</v>
      </c>
      <c r="G53" s="7"/>
      <c r="H53" s="116">
        <v>3.85</v>
      </c>
      <c r="I53" s="7"/>
      <c r="J53" s="17">
        <f>D53*H53</f>
        <v>4.8125</v>
      </c>
    </row>
    <row r="54" spans="1:33" ht="14.25">
      <c r="A54" s="188"/>
      <c r="B54" s="57" t="s">
        <v>179</v>
      </c>
      <c r="C54" s="7"/>
      <c r="D54" s="34"/>
      <c r="E54" s="7"/>
      <c r="F54" s="8"/>
      <c r="G54" s="7"/>
      <c r="H54" s="34"/>
      <c r="I54" s="7"/>
      <c r="J54" s="17">
        <f>+(J19+J26+J36+J42+J46+J50)*operloan*0.5</f>
        <v>6.9377994642857139</v>
      </c>
    </row>
    <row r="55" spans="1:33" ht="5.25" customHeight="1">
      <c r="A55" s="188"/>
      <c r="B55" s="7"/>
      <c r="C55" s="7"/>
      <c r="D55" s="34"/>
      <c r="E55" s="7"/>
      <c r="F55" s="8"/>
      <c r="G55" s="7"/>
      <c r="H55" s="34"/>
      <c r="I55" s="7"/>
      <c r="J55" s="17"/>
    </row>
    <row r="56" spans="1:33">
      <c r="A56" s="188"/>
      <c r="B56" s="41" t="s">
        <v>126</v>
      </c>
      <c r="C56" s="41"/>
      <c r="D56" s="54"/>
      <c r="E56" s="41"/>
      <c r="F56" s="42"/>
      <c r="G56" s="41"/>
      <c r="H56" s="54"/>
      <c r="I56" s="41"/>
      <c r="J56" s="43">
        <f>SUM(J19:J54)-(J19+J26+J36+J42+J46+J50)</f>
        <v>217.31472803571427</v>
      </c>
    </row>
    <row r="57" spans="1:33" ht="5.25" customHeight="1">
      <c r="A57" s="188"/>
      <c r="B57" s="7"/>
      <c r="C57" s="7"/>
      <c r="D57" s="34"/>
      <c r="E57" s="7"/>
      <c r="F57" s="8"/>
      <c r="G57" s="7"/>
      <c r="H57" s="34"/>
      <c r="I57" s="7"/>
      <c r="J57" s="17"/>
      <c r="AG57" s="188"/>
    </row>
    <row r="58" spans="1:33" s="37" customFormat="1">
      <c r="A58" s="36"/>
      <c r="B58" s="51" t="s">
        <v>127</v>
      </c>
      <c r="C58" s="51"/>
      <c r="D58" s="52"/>
      <c r="E58" s="51"/>
      <c r="F58" s="53"/>
      <c r="G58" s="51"/>
      <c r="H58" s="52"/>
      <c r="I58" s="51"/>
      <c r="J58" s="75">
        <f>J14-J56</f>
        <v>238.93527196428573</v>
      </c>
      <c r="K58" s="188"/>
      <c r="L58" s="188"/>
      <c r="M58" s="36"/>
      <c r="N58" s="36"/>
      <c r="O58" s="36"/>
      <c r="P58" s="36"/>
      <c r="Q58" s="36"/>
      <c r="R58" s="36"/>
      <c r="S58" s="36"/>
      <c r="T58" s="36"/>
      <c r="U58" s="36"/>
      <c r="V58" s="36"/>
      <c r="W58" s="36"/>
      <c r="X58" s="36"/>
      <c r="Y58" s="36"/>
      <c r="Z58" s="36"/>
      <c r="AA58" s="36"/>
      <c r="AB58" s="36"/>
      <c r="AC58" s="36"/>
      <c r="AD58" s="36"/>
      <c r="AE58" s="36"/>
      <c r="AF58" s="36"/>
      <c r="AG58" s="36"/>
    </row>
    <row r="59" spans="1:33" ht="23.25" customHeight="1">
      <c r="A59" s="188"/>
      <c r="B59" s="6" t="s">
        <v>178</v>
      </c>
      <c r="C59" s="7"/>
      <c r="D59" s="34"/>
      <c r="E59" s="7"/>
      <c r="F59" s="8"/>
      <c r="G59" s="7"/>
      <c r="H59" s="34"/>
      <c r="I59" s="7"/>
      <c r="J59" s="17"/>
    </row>
    <row r="60" spans="1:33">
      <c r="A60" s="188"/>
      <c r="B60" s="32" t="s">
        <v>143</v>
      </c>
      <c r="C60" s="74"/>
      <c r="D60" s="33">
        <v>1</v>
      </c>
      <c r="E60" s="7"/>
      <c r="F60" s="16" t="s">
        <v>102</v>
      </c>
      <c r="G60" s="7"/>
      <c r="H60" s="271">
        <f>'Machinery Costs'!C77</f>
        <v>25.122</v>
      </c>
      <c r="I60" s="7"/>
      <c r="J60" s="17">
        <f>D60*H60</f>
        <v>25.122</v>
      </c>
    </row>
    <row r="61" spans="1:33">
      <c r="A61" s="188"/>
      <c r="B61" s="15" t="s">
        <v>144</v>
      </c>
      <c r="C61" s="73"/>
      <c r="D61" s="33">
        <v>1</v>
      </c>
      <c r="E61" s="7"/>
      <c r="F61" s="16" t="s">
        <v>102</v>
      </c>
      <c r="G61" s="7"/>
      <c r="H61" s="271">
        <f>'Machinery Costs'!D77</f>
        <v>17.826000000000001</v>
      </c>
      <c r="I61" s="7"/>
      <c r="J61" s="17">
        <f t="shared" ref="J61:J62" si="1">D61*H61</f>
        <v>17.826000000000001</v>
      </c>
    </row>
    <row r="62" spans="1:33">
      <c r="A62" s="188"/>
      <c r="B62" s="303" t="s">
        <v>404</v>
      </c>
      <c r="C62" s="7"/>
      <c r="D62" s="33">
        <v>1</v>
      </c>
      <c r="E62" s="7"/>
      <c r="F62" s="16" t="s">
        <v>102</v>
      </c>
      <c r="G62" s="7"/>
      <c r="H62" s="271">
        <f>'Machinery Costs'!E77</f>
        <v>4.4820000000000002</v>
      </c>
      <c r="I62" s="7"/>
      <c r="J62" s="17">
        <f t="shared" si="1"/>
        <v>4.4820000000000002</v>
      </c>
    </row>
    <row r="63" spans="1:33">
      <c r="A63" s="188"/>
      <c r="B63" s="44" t="s">
        <v>137</v>
      </c>
      <c r="C63" s="7"/>
      <c r="D63" s="33">
        <v>1</v>
      </c>
      <c r="E63" s="7"/>
      <c r="F63" s="16" t="s">
        <v>102</v>
      </c>
      <c r="G63" s="7"/>
      <c r="H63" s="65">
        <f>+(D15*H15)*D65-J69</f>
        <v>97.625</v>
      </c>
      <c r="I63" s="7"/>
      <c r="J63" s="17">
        <f>+H63</f>
        <v>97.625</v>
      </c>
      <c r="AG63" s="188"/>
    </row>
    <row r="64" spans="1:33" ht="12.75" customHeight="1">
      <c r="A64" s="188"/>
      <c r="B64" s="57" t="s">
        <v>330</v>
      </c>
      <c r="C64" s="7"/>
      <c r="D64" s="34"/>
      <c r="E64" s="7"/>
      <c r="F64" s="8"/>
      <c r="G64" s="7"/>
      <c r="H64" s="72"/>
      <c r="I64" s="7"/>
      <c r="J64" s="17"/>
      <c r="AG64" s="188"/>
    </row>
    <row r="65" spans="1:33" ht="12.75" customHeight="1">
      <c r="A65" s="188"/>
      <c r="B65" s="7" t="s">
        <v>138</v>
      </c>
      <c r="C65" s="7"/>
      <c r="D65" s="296">
        <v>0.25</v>
      </c>
      <c r="E65" s="7"/>
      <c r="F65" s="8"/>
      <c r="G65" s="7"/>
      <c r="H65" s="50"/>
      <c r="I65" s="7"/>
      <c r="J65" s="17"/>
      <c r="AG65" s="188"/>
    </row>
    <row r="66" spans="1:33" ht="12.75" customHeight="1">
      <c r="A66" s="188"/>
      <c r="B66" s="7" t="s">
        <v>139</v>
      </c>
      <c r="C66" s="7"/>
      <c r="D66" s="296">
        <v>0.75</v>
      </c>
      <c r="E66" s="7"/>
      <c r="F66" s="8"/>
      <c r="G66" s="7"/>
      <c r="H66" s="50"/>
      <c r="I66" s="7"/>
      <c r="J66" s="17"/>
      <c r="AG66" s="188"/>
    </row>
    <row r="67" spans="1:33">
      <c r="A67" s="188"/>
      <c r="B67" s="40"/>
      <c r="C67" s="40"/>
      <c r="D67" s="61"/>
      <c r="E67" s="40"/>
      <c r="F67" s="61"/>
      <c r="G67" s="7"/>
      <c r="H67" s="34"/>
      <c r="I67" s="7"/>
      <c r="J67" s="17"/>
      <c r="AG67" s="188"/>
    </row>
    <row r="68" spans="1:33">
      <c r="A68" s="188"/>
      <c r="B68" s="175" t="s">
        <v>195</v>
      </c>
      <c r="C68" s="40"/>
      <c r="D68" s="61"/>
      <c r="E68" s="40"/>
      <c r="F68" s="61"/>
      <c r="G68" s="7"/>
      <c r="H68" s="34"/>
      <c r="I68" s="7"/>
      <c r="J68" s="17">
        <f>cashrent</f>
        <v>0</v>
      </c>
    </row>
    <row r="69" spans="1:33">
      <c r="A69" s="188"/>
      <c r="B69" s="101" t="s">
        <v>145</v>
      </c>
      <c r="C69" s="73"/>
      <c r="D69" s="48"/>
      <c r="E69" s="7"/>
      <c r="F69" s="8"/>
      <c r="G69" s="7"/>
      <c r="H69" s="34"/>
      <c r="I69" s="7"/>
      <c r="J69" s="17">
        <f>Landtax</f>
        <v>5.5</v>
      </c>
    </row>
    <row r="70" spans="1:33">
      <c r="A70" s="188"/>
      <c r="B70" s="101" t="s">
        <v>218</v>
      </c>
      <c r="C70" s="73"/>
      <c r="D70" s="308">
        <f>dr</f>
        <v>7.4999999999999997E-2</v>
      </c>
      <c r="E70" s="7"/>
      <c r="F70" s="16" t="s">
        <v>102</v>
      </c>
      <c r="G70" s="7"/>
      <c r="H70" s="199">
        <f>-PMT(D70,D71,'Est. Budget'!J68)</f>
        <v>94.81387738791463</v>
      </c>
      <c r="I70" s="7"/>
      <c r="J70" s="17">
        <f>+H70</f>
        <v>94.81387738791463</v>
      </c>
    </row>
    <row r="71" spans="1:33" ht="12.75" customHeight="1">
      <c r="A71" s="188"/>
      <c r="B71" s="57" t="s">
        <v>219</v>
      </c>
      <c r="C71" s="7"/>
      <c r="D71" s="306">
        <f>bbyrs</f>
        <v>3</v>
      </c>
      <c r="E71" s="7"/>
      <c r="F71" s="8"/>
      <c r="G71" s="7"/>
      <c r="H71" s="72"/>
      <c r="I71" s="7"/>
      <c r="J71" s="17"/>
      <c r="AG71" s="188"/>
    </row>
    <row r="72" spans="1:33" ht="12.75" customHeight="1">
      <c r="A72" s="188"/>
      <c r="B72" s="8"/>
      <c r="C72" s="8"/>
      <c r="D72" s="8"/>
      <c r="E72" s="7"/>
      <c r="F72" s="8"/>
      <c r="G72" s="7"/>
      <c r="H72" s="50"/>
      <c r="I72" s="7"/>
      <c r="J72" s="17"/>
      <c r="AG72" s="188"/>
    </row>
    <row r="73" spans="1:33" ht="14.25">
      <c r="A73" s="188"/>
      <c r="B73" s="101" t="s">
        <v>28</v>
      </c>
      <c r="C73" s="40"/>
      <c r="D73" s="61"/>
      <c r="E73" s="40"/>
      <c r="F73" s="61"/>
      <c r="G73" s="7"/>
      <c r="H73" s="34"/>
      <c r="I73" s="7"/>
      <c r="J73" s="17">
        <f>(J19+$J$26+$J$36+$J$42+$J$50)*oh</f>
        <v>4.9141107142857141</v>
      </c>
    </row>
    <row r="74" spans="1:33" ht="14.25">
      <c r="A74" s="188"/>
      <c r="B74" s="101" t="s">
        <v>180</v>
      </c>
      <c r="C74" s="73"/>
      <c r="D74" s="48"/>
      <c r="E74" s="7"/>
      <c r="F74" s="8"/>
      <c r="G74" s="7"/>
      <c r="H74" s="34"/>
      <c r="I74" s="7"/>
      <c r="J74" s="17">
        <f>($J$15)*MF</f>
        <v>20.625</v>
      </c>
    </row>
    <row r="75" spans="1:33" ht="6" customHeight="1">
      <c r="A75" s="188"/>
      <c r="B75" s="7"/>
      <c r="C75" s="7"/>
      <c r="D75" s="34"/>
      <c r="E75" s="7"/>
      <c r="F75" s="8"/>
      <c r="G75" s="7"/>
      <c r="H75" s="34"/>
      <c r="I75" s="7"/>
      <c r="J75" s="17"/>
    </row>
    <row r="76" spans="1:33">
      <c r="A76" s="188"/>
      <c r="B76" s="41" t="s">
        <v>125</v>
      </c>
      <c r="C76" s="41"/>
      <c r="D76" s="54"/>
      <c r="E76" s="41"/>
      <c r="F76" s="42"/>
      <c r="G76" s="41"/>
      <c r="H76" s="54"/>
      <c r="I76" s="41"/>
      <c r="J76" s="43">
        <f>SUM(J59:J74)</f>
        <v>270.90798810220036</v>
      </c>
    </row>
    <row r="77" spans="1:33" ht="5.25" customHeight="1">
      <c r="A77" s="188"/>
      <c r="B77" s="7"/>
      <c r="C77" s="7"/>
      <c r="D77" s="34"/>
      <c r="E77" s="7"/>
      <c r="F77" s="8"/>
      <c r="G77" s="7"/>
      <c r="H77" s="34"/>
      <c r="I77" s="7"/>
      <c r="J77" s="17"/>
    </row>
    <row r="78" spans="1:33">
      <c r="A78" s="188"/>
      <c r="B78" s="41" t="s">
        <v>46</v>
      </c>
      <c r="C78" s="41"/>
      <c r="D78" s="54"/>
      <c r="E78" s="41"/>
      <c r="F78" s="42"/>
      <c r="G78" s="41"/>
      <c r="H78" s="54"/>
      <c r="I78" s="41"/>
      <c r="J78" s="43">
        <f>J56+J76</f>
        <v>488.22271613791463</v>
      </c>
    </row>
    <row r="79" spans="1:33">
      <c r="A79" s="188"/>
      <c r="B79" s="7"/>
      <c r="C79" s="7"/>
      <c r="D79" s="34"/>
      <c r="E79" s="7"/>
      <c r="F79" s="8"/>
      <c r="G79" s="7"/>
      <c r="H79" s="34"/>
      <c r="I79" s="7"/>
      <c r="J79" s="17"/>
      <c r="AG79" s="188"/>
    </row>
    <row r="80" spans="1:33" s="37" customFormat="1">
      <c r="A80" s="36"/>
      <c r="B80" s="41" t="s">
        <v>47</v>
      </c>
      <c r="C80" s="41"/>
      <c r="D80" s="54"/>
      <c r="E80" s="41"/>
      <c r="F80" s="42"/>
      <c r="G80" s="41"/>
      <c r="H80" s="54"/>
      <c r="I80" s="41"/>
      <c r="J80" s="43">
        <f>J14-J78</f>
        <v>-31.972716137914631</v>
      </c>
      <c r="K80" s="188"/>
      <c r="L80" s="188"/>
      <c r="M80" s="36"/>
      <c r="N80" s="36"/>
      <c r="O80" s="36"/>
      <c r="P80" s="36"/>
      <c r="Q80" s="36"/>
      <c r="R80" s="36"/>
      <c r="S80" s="36"/>
      <c r="T80" s="36"/>
      <c r="U80" s="36"/>
      <c r="V80" s="36"/>
      <c r="W80" s="36"/>
      <c r="X80" s="36"/>
      <c r="Y80" s="36"/>
      <c r="Z80" s="36"/>
      <c r="AA80" s="36"/>
      <c r="AB80" s="36"/>
      <c r="AC80" s="36"/>
      <c r="AD80" s="36"/>
      <c r="AE80" s="36"/>
      <c r="AF80" s="36"/>
      <c r="AG80" s="36"/>
    </row>
    <row r="81" spans="1:10" ht="6.75" customHeight="1">
      <c r="A81" s="188"/>
      <c r="B81" s="3"/>
      <c r="C81" s="3"/>
      <c r="D81" s="2"/>
      <c r="E81" s="3"/>
      <c r="F81" s="4"/>
      <c r="G81" s="3"/>
      <c r="H81" s="2"/>
      <c r="I81" s="3"/>
      <c r="J81" s="5"/>
    </row>
    <row r="82" spans="1:10">
      <c r="A82" s="188"/>
      <c r="B82" s="45" t="s">
        <v>48</v>
      </c>
      <c r="C82" s="45"/>
      <c r="D82" s="63"/>
      <c r="E82" s="45"/>
      <c r="F82" s="46"/>
      <c r="G82" s="45"/>
      <c r="H82" s="63"/>
      <c r="I82" s="45"/>
      <c r="J82" s="45"/>
    </row>
    <row r="83" spans="1:10" s="188" customFormat="1" ht="14.25" customHeight="1">
      <c r="B83" s="375" t="s">
        <v>197</v>
      </c>
      <c r="C83" s="375"/>
      <c r="D83" s="375"/>
      <c r="E83" s="375"/>
      <c r="F83" s="375"/>
      <c r="G83" s="375"/>
      <c r="H83" s="375"/>
      <c r="I83" s="375"/>
      <c r="J83" s="375"/>
    </row>
    <row r="84" spans="1:10" s="188" customFormat="1" ht="14.25">
      <c r="B84" s="375" t="s">
        <v>185</v>
      </c>
      <c r="C84" s="375"/>
      <c r="D84" s="375"/>
      <c r="E84" s="375"/>
      <c r="F84" s="375"/>
      <c r="G84" s="375"/>
      <c r="H84" s="375"/>
      <c r="I84" s="375"/>
      <c r="J84" s="375"/>
    </row>
    <row r="85" spans="1:10" s="188" customFormat="1" ht="17.25" customHeight="1">
      <c r="B85" s="371" t="s">
        <v>186</v>
      </c>
      <c r="C85" s="372"/>
      <c r="D85" s="372"/>
      <c r="E85" s="372"/>
      <c r="F85" s="372"/>
      <c r="G85" s="372"/>
      <c r="H85" s="372"/>
      <c r="I85" s="372"/>
      <c r="J85" s="372"/>
    </row>
    <row r="86" spans="1:10">
      <c r="A86" s="188"/>
      <c r="B86" s="7"/>
      <c r="C86" s="7"/>
      <c r="D86" s="34"/>
      <c r="E86" s="7"/>
      <c r="F86" s="8"/>
      <c r="G86" s="7"/>
      <c r="H86" s="34"/>
      <c r="I86" s="7"/>
      <c r="J86" s="7"/>
    </row>
    <row r="87" spans="1:10">
      <c r="A87" s="188"/>
      <c r="B87" s="19" t="s">
        <v>49</v>
      </c>
      <c r="C87" s="7"/>
      <c r="D87" s="20" t="s">
        <v>50</v>
      </c>
      <c r="E87" s="7"/>
      <c r="F87" s="8"/>
      <c r="G87" s="7"/>
      <c r="H87" s="20" t="s">
        <v>52</v>
      </c>
      <c r="I87" s="7"/>
      <c r="J87" s="7"/>
    </row>
    <row r="88" spans="1:10" s="188" customFormat="1">
      <c r="B88" s="7" t="s">
        <v>361</v>
      </c>
      <c r="C88" s="7"/>
      <c r="D88" s="21">
        <v>0.1</v>
      </c>
      <c r="E88" s="7"/>
      <c r="F88" s="8" t="s">
        <v>51</v>
      </c>
      <c r="G88" s="7"/>
      <c r="H88" s="21">
        <v>0.1</v>
      </c>
      <c r="I88" s="7"/>
      <c r="J88" s="7"/>
    </row>
    <row r="89" spans="1:10" s="188" customFormat="1">
      <c r="B89" s="7"/>
      <c r="C89" s="7"/>
      <c r="D89" s="22"/>
      <c r="E89" s="3"/>
      <c r="F89" s="2" t="s">
        <v>53</v>
      </c>
      <c r="G89" s="3"/>
      <c r="H89" s="22"/>
      <c r="I89" s="7"/>
      <c r="J89" s="7"/>
    </row>
    <row r="90" spans="1:10" s="188" customFormat="1">
      <c r="B90" s="23" t="s">
        <v>86</v>
      </c>
      <c r="C90" s="7"/>
      <c r="D90" s="102">
        <f>F90*(1-D88)</f>
        <v>495</v>
      </c>
      <c r="E90" s="24"/>
      <c r="F90" s="200">
        <f>D15</f>
        <v>550</v>
      </c>
      <c r="G90" s="24"/>
      <c r="H90" s="102">
        <f>F90*(1+H88)</f>
        <v>605</v>
      </c>
      <c r="I90" s="7"/>
      <c r="J90" s="7"/>
    </row>
    <row r="91" spans="1:10" s="188" customFormat="1">
      <c r="B91" s="7"/>
      <c r="C91" s="7"/>
      <c r="D91" s="34"/>
      <c r="E91" s="7"/>
      <c r="F91" s="8"/>
      <c r="G91" s="7"/>
      <c r="H91" s="34"/>
      <c r="I91" s="7"/>
      <c r="J91" s="7"/>
    </row>
    <row r="92" spans="1:10" s="188" customFormat="1">
      <c r="B92" s="7" t="s">
        <v>87</v>
      </c>
      <c r="C92" s="7"/>
      <c r="D92" s="25">
        <f>$J$56/D90</f>
        <v>0.43901965259740255</v>
      </c>
      <c r="E92" s="7"/>
      <c r="F92" s="25">
        <f>$J$56/F90</f>
        <v>0.39511768733766228</v>
      </c>
      <c r="G92" s="7"/>
      <c r="H92" s="25">
        <f>$J$56/H90</f>
        <v>0.359197897579693</v>
      </c>
      <c r="I92" s="7"/>
      <c r="J92" s="7"/>
    </row>
    <row r="93" spans="1:10" s="188" customFormat="1" ht="5.25" customHeight="1">
      <c r="B93" s="7"/>
      <c r="C93" s="7"/>
      <c r="D93" s="34"/>
      <c r="E93" s="7"/>
      <c r="F93" s="8"/>
      <c r="G93" s="7"/>
      <c r="H93" s="34"/>
      <c r="I93" s="7"/>
      <c r="J93" s="7"/>
    </row>
    <row r="94" spans="1:10" s="188" customFormat="1">
      <c r="B94" s="7" t="s">
        <v>88</v>
      </c>
      <c r="C94" s="7"/>
      <c r="D94" s="25">
        <f>$J$76/D90</f>
        <v>0.54728886485293005</v>
      </c>
      <c r="E94" s="7"/>
      <c r="F94" s="25">
        <f>$J$76/F90</f>
        <v>0.49255997836763704</v>
      </c>
      <c r="G94" s="7"/>
      <c r="H94" s="25">
        <f>$J$76/H90</f>
        <v>0.44778179851603367</v>
      </c>
      <c r="I94" s="7"/>
      <c r="J94" s="7"/>
    </row>
    <row r="95" spans="1:10" s="188" customFormat="1" ht="5.25" customHeight="1">
      <c r="B95" s="7"/>
      <c r="C95" s="7"/>
      <c r="D95" s="34"/>
      <c r="E95" s="7"/>
      <c r="F95" s="8"/>
      <c r="G95" s="7"/>
      <c r="H95" s="34"/>
      <c r="I95" s="7"/>
      <c r="J95" s="7"/>
    </row>
    <row r="96" spans="1:10" s="188" customFormat="1">
      <c r="B96" s="7" t="s">
        <v>100</v>
      </c>
      <c r="C96" s="7"/>
      <c r="D96" s="25">
        <f>$J$78/D90</f>
        <v>0.98630851745033254</v>
      </c>
      <c r="E96" s="7"/>
      <c r="F96" s="25">
        <f>$J$78/F90</f>
        <v>0.88767766570529938</v>
      </c>
      <c r="G96" s="7"/>
      <c r="H96" s="25">
        <f>$J$78/H90</f>
        <v>0.80697969609572662</v>
      </c>
      <c r="I96" s="7"/>
      <c r="J96" s="7"/>
    </row>
    <row r="97" spans="1:10">
      <c r="A97" s="188"/>
      <c r="B97" s="9"/>
      <c r="C97" s="9"/>
      <c r="D97" s="59"/>
      <c r="E97" s="9"/>
      <c r="F97" s="13"/>
      <c r="G97" s="9"/>
      <c r="H97" s="59"/>
      <c r="I97" s="9"/>
      <c r="J97" s="9"/>
    </row>
    <row r="98" spans="1:10">
      <c r="A98" s="188"/>
      <c r="B98" s="9"/>
      <c r="C98" s="9"/>
      <c r="D98" s="20" t="s">
        <v>50</v>
      </c>
      <c r="E98" s="7"/>
      <c r="F98" s="8"/>
      <c r="G98" s="7"/>
      <c r="H98" s="20" t="s">
        <v>52</v>
      </c>
      <c r="I98" s="9"/>
      <c r="J98" s="9"/>
    </row>
    <row r="99" spans="1:10">
      <c r="A99" s="188"/>
      <c r="B99" s="7"/>
      <c r="C99" s="7"/>
      <c r="D99" s="21">
        <v>0.1</v>
      </c>
      <c r="E99" s="7"/>
      <c r="F99" s="8" t="s">
        <v>51</v>
      </c>
      <c r="G99" s="7"/>
      <c r="H99" s="21">
        <v>0.1</v>
      </c>
      <c r="I99" s="7"/>
      <c r="J99" s="7"/>
    </row>
    <row r="100" spans="1:10">
      <c r="A100" s="188"/>
      <c r="B100" s="7"/>
      <c r="C100" s="7"/>
      <c r="D100" s="2"/>
      <c r="E100" s="3"/>
      <c r="F100" s="4" t="s">
        <v>86</v>
      </c>
      <c r="G100" s="3"/>
      <c r="H100" s="2"/>
      <c r="I100" s="7"/>
      <c r="J100" s="7"/>
    </row>
    <row r="101" spans="1:10">
      <c r="A101" s="188"/>
      <c r="B101" s="23" t="s">
        <v>53</v>
      </c>
      <c r="C101" s="7"/>
      <c r="D101" s="26">
        <f>F101*(1-D88)</f>
        <v>0.67500000000000004</v>
      </c>
      <c r="E101" s="24"/>
      <c r="F101" s="27">
        <f>H15</f>
        <v>0.75</v>
      </c>
      <c r="G101" s="24"/>
      <c r="H101" s="26">
        <f>F101*(1+H88)</f>
        <v>0.82500000000000007</v>
      </c>
      <c r="I101" s="7"/>
      <c r="J101" s="7"/>
    </row>
    <row r="102" spans="1:10">
      <c r="A102" s="188"/>
      <c r="B102" s="7"/>
      <c r="C102" s="7"/>
      <c r="D102" s="34"/>
      <c r="E102" s="7"/>
      <c r="F102" s="8"/>
      <c r="G102" s="7"/>
      <c r="H102" s="34"/>
      <c r="I102" s="7"/>
      <c r="J102" s="7"/>
    </row>
    <row r="103" spans="1:10">
      <c r="A103" s="188"/>
      <c r="B103" s="7" t="s">
        <v>87</v>
      </c>
      <c r="C103" s="7"/>
      <c r="D103" s="201">
        <f>$J$56/D101</f>
        <v>321.94774523809519</v>
      </c>
      <c r="E103" s="202"/>
      <c r="F103" s="201">
        <f>$J$56/F101</f>
        <v>289.75297071428571</v>
      </c>
      <c r="G103" s="202"/>
      <c r="H103" s="201">
        <f>$J$56/H101</f>
        <v>263.41179155844151</v>
      </c>
      <c r="I103" s="7"/>
      <c r="J103" s="7"/>
    </row>
    <row r="104" spans="1:10" ht="5.25" customHeight="1">
      <c r="A104" s="188"/>
      <c r="B104" s="7"/>
      <c r="C104" s="7"/>
      <c r="D104" s="203"/>
      <c r="E104" s="202"/>
      <c r="F104" s="201"/>
      <c r="G104" s="202"/>
      <c r="H104" s="203"/>
      <c r="I104" s="7"/>
      <c r="J104" s="7"/>
    </row>
    <row r="105" spans="1:10">
      <c r="A105" s="188"/>
      <c r="B105" s="7" t="s">
        <v>88</v>
      </c>
      <c r="C105" s="7"/>
      <c r="D105" s="201">
        <f>$J$76/D101</f>
        <v>401.34516755881532</v>
      </c>
      <c r="E105" s="202"/>
      <c r="F105" s="201">
        <f>$J$76/F101</f>
        <v>361.2106508029338</v>
      </c>
      <c r="G105" s="202"/>
      <c r="H105" s="201">
        <f>$J$76/H101</f>
        <v>328.37331891175796</v>
      </c>
      <c r="I105" s="7"/>
      <c r="J105" s="7"/>
    </row>
    <row r="106" spans="1:10" ht="5.25" customHeight="1">
      <c r="A106" s="188"/>
      <c r="B106" s="7"/>
      <c r="C106" s="7"/>
      <c r="D106" s="203"/>
      <c r="E106" s="202"/>
      <c r="F106" s="201"/>
      <c r="G106" s="202"/>
      <c r="H106" s="203"/>
      <c r="I106" s="7"/>
      <c r="J106" s="7"/>
    </row>
    <row r="107" spans="1:10">
      <c r="A107" s="188"/>
      <c r="B107" s="7" t="s">
        <v>100</v>
      </c>
      <c r="C107" s="7"/>
      <c r="D107" s="201">
        <f>$J$78/D101</f>
        <v>723.29291279691051</v>
      </c>
      <c r="E107" s="202"/>
      <c r="F107" s="201">
        <f>$J$78/F101</f>
        <v>650.96362151721951</v>
      </c>
      <c r="G107" s="202"/>
      <c r="H107" s="201">
        <f>$J$78/H101</f>
        <v>591.78511047019947</v>
      </c>
      <c r="I107" s="7"/>
      <c r="J107" s="7"/>
    </row>
    <row r="108" spans="1:10">
      <c r="A108" s="188"/>
      <c r="B108" s="7"/>
      <c r="C108" s="7"/>
      <c r="D108" s="34"/>
      <c r="E108" s="7"/>
      <c r="F108" s="8"/>
      <c r="G108" s="7"/>
      <c r="H108" s="34"/>
      <c r="I108" s="7"/>
      <c r="J108" s="7"/>
    </row>
    <row r="109" spans="1:10">
      <c r="A109" s="188"/>
      <c r="B109" s="3"/>
      <c r="C109" s="3"/>
      <c r="D109" s="2"/>
      <c r="E109" s="3"/>
      <c r="F109" s="4"/>
      <c r="G109" s="3"/>
      <c r="H109" s="2"/>
      <c r="I109" s="3"/>
      <c r="J109" s="3"/>
    </row>
    <row r="110" spans="1:10">
      <c r="A110" s="188"/>
      <c r="B110" s="188"/>
      <c r="C110" s="188"/>
      <c r="D110" s="47"/>
      <c r="E110" s="188"/>
      <c r="F110" s="30"/>
      <c r="G110" s="188"/>
      <c r="H110" s="47"/>
      <c r="I110" s="188"/>
      <c r="J110" s="188"/>
    </row>
    <row r="111" spans="1:10">
      <c r="A111" s="188"/>
      <c r="B111" s="188"/>
      <c r="C111" s="188"/>
      <c r="D111" s="47"/>
      <c r="E111" s="188"/>
      <c r="F111" s="30"/>
      <c r="G111" s="188"/>
      <c r="H111" s="47"/>
      <c r="I111" s="188"/>
      <c r="J111" s="188"/>
    </row>
    <row r="112" spans="1:10">
      <c r="A112" s="188"/>
      <c r="B112" s="188"/>
      <c r="C112" s="188"/>
      <c r="D112" s="47"/>
      <c r="E112" s="188"/>
      <c r="F112" s="30"/>
      <c r="G112" s="188"/>
      <c r="H112" s="47"/>
      <c r="I112" s="188"/>
      <c r="J112" s="188"/>
    </row>
    <row r="113" spans="1:10">
      <c r="A113" s="188"/>
      <c r="B113" s="188"/>
      <c r="C113" s="188"/>
      <c r="D113" s="47"/>
      <c r="E113" s="188"/>
      <c r="F113" s="30"/>
      <c r="G113" s="188"/>
      <c r="H113" s="47"/>
      <c r="I113" s="188"/>
      <c r="J113" s="188"/>
    </row>
    <row r="114" spans="1:10">
      <c r="A114" s="188"/>
      <c r="B114" s="188"/>
      <c r="C114" s="188"/>
      <c r="D114" s="47"/>
      <c r="E114" s="188"/>
      <c r="F114" s="30"/>
      <c r="G114" s="188"/>
      <c r="H114" s="47"/>
      <c r="I114" s="188"/>
      <c r="J114" s="188"/>
    </row>
    <row r="115" spans="1:10">
      <c r="A115" s="188"/>
      <c r="B115" s="188"/>
      <c r="C115" s="188"/>
      <c r="D115" s="47"/>
      <c r="E115" s="188"/>
      <c r="F115" s="30"/>
      <c r="G115" s="188"/>
      <c r="H115" s="47"/>
      <c r="I115" s="188"/>
      <c r="J115" s="188"/>
    </row>
    <row r="116" spans="1:10">
      <c r="A116" s="188"/>
      <c r="B116" s="188"/>
      <c r="C116" s="188"/>
      <c r="D116" s="47"/>
      <c r="E116" s="188"/>
      <c r="F116" s="30"/>
      <c r="G116" s="188"/>
      <c r="H116" s="47"/>
      <c r="I116" s="188"/>
      <c r="J116" s="188"/>
    </row>
    <row r="117" spans="1:10">
      <c r="A117" s="188"/>
      <c r="B117" s="188"/>
      <c r="C117" s="188"/>
      <c r="D117" s="47"/>
      <c r="E117" s="188"/>
      <c r="F117" s="30"/>
      <c r="G117" s="188"/>
      <c r="H117" s="47"/>
      <c r="I117" s="188"/>
      <c r="J117" s="188"/>
    </row>
    <row r="118" spans="1:10">
      <c r="A118" s="188"/>
      <c r="B118" s="188"/>
      <c r="C118" s="188"/>
      <c r="D118" s="47"/>
      <c r="E118" s="188"/>
      <c r="F118" s="30"/>
      <c r="G118" s="188"/>
      <c r="H118" s="47"/>
      <c r="I118" s="188"/>
      <c r="J118" s="188"/>
    </row>
    <row r="119" spans="1:10">
      <c r="A119" s="188"/>
      <c r="B119" s="188"/>
      <c r="C119" s="188"/>
      <c r="D119" s="47"/>
      <c r="E119" s="188"/>
      <c r="F119" s="30"/>
      <c r="G119" s="188"/>
      <c r="H119" s="47"/>
      <c r="I119" s="188"/>
      <c r="J119" s="188"/>
    </row>
    <row r="120" spans="1:10">
      <c r="A120" s="188"/>
      <c r="B120" s="188"/>
      <c r="C120" s="188"/>
      <c r="D120" s="47"/>
      <c r="E120" s="188"/>
      <c r="F120" s="30"/>
      <c r="G120" s="188"/>
      <c r="H120" s="47"/>
      <c r="I120" s="188"/>
      <c r="J120" s="188"/>
    </row>
    <row r="121" spans="1:10">
      <c r="A121" s="188"/>
      <c r="B121" s="188"/>
      <c r="C121" s="188"/>
      <c r="D121" s="47"/>
      <c r="E121" s="188"/>
      <c r="F121" s="30"/>
      <c r="G121" s="188"/>
      <c r="H121" s="47"/>
      <c r="I121" s="188"/>
      <c r="J121" s="188"/>
    </row>
    <row r="122" spans="1:10">
      <c r="A122" s="188"/>
      <c r="B122" s="188"/>
      <c r="C122" s="188"/>
      <c r="D122" s="47"/>
      <c r="E122" s="188"/>
      <c r="F122" s="30"/>
      <c r="G122" s="188"/>
      <c r="H122" s="47"/>
      <c r="I122" s="188"/>
      <c r="J122" s="188"/>
    </row>
    <row r="123" spans="1:10">
      <c r="A123" s="188"/>
      <c r="B123" s="188"/>
      <c r="C123" s="188"/>
      <c r="D123" s="47"/>
      <c r="E123" s="188"/>
      <c r="F123" s="30"/>
      <c r="G123" s="188"/>
      <c r="H123" s="47"/>
      <c r="I123" s="188"/>
      <c r="J123" s="188"/>
    </row>
    <row r="124" spans="1:10">
      <c r="A124" s="188"/>
      <c r="B124" s="188"/>
      <c r="C124" s="188"/>
      <c r="D124" s="47"/>
      <c r="E124" s="188"/>
      <c r="F124" s="30"/>
      <c r="G124" s="188"/>
      <c r="H124" s="47"/>
      <c r="I124" s="188"/>
      <c r="J124" s="188"/>
    </row>
    <row r="125" spans="1:10">
      <c r="A125" s="188"/>
      <c r="B125" s="188"/>
      <c r="C125" s="188"/>
      <c r="D125" s="47"/>
      <c r="E125" s="188"/>
      <c r="F125" s="30"/>
      <c r="G125" s="188"/>
      <c r="H125" s="47"/>
      <c r="I125" s="188"/>
      <c r="J125" s="188"/>
    </row>
    <row r="126" spans="1:10">
      <c r="A126" s="188"/>
      <c r="B126" s="188"/>
      <c r="C126" s="188"/>
      <c r="D126" s="47"/>
      <c r="E126" s="188"/>
      <c r="F126" s="30"/>
      <c r="G126" s="188"/>
      <c r="H126" s="47"/>
      <c r="I126" s="188"/>
      <c r="J126" s="188"/>
    </row>
    <row r="127" spans="1:10">
      <c r="A127" s="188"/>
      <c r="B127" s="188"/>
      <c r="C127" s="188"/>
      <c r="D127" s="47"/>
      <c r="E127" s="188"/>
      <c r="F127" s="30"/>
      <c r="G127" s="188"/>
      <c r="H127" s="47"/>
      <c r="I127" s="188"/>
      <c r="J127" s="188"/>
    </row>
    <row r="128" spans="1:10">
      <c r="A128" s="188"/>
      <c r="B128" s="188"/>
      <c r="C128" s="188"/>
      <c r="D128" s="47"/>
      <c r="E128" s="188"/>
      <c r="F128" s="30"/>
      <c r="G128" s="188"/>
      <c r="H128" s="47"/>
      <c r="I128" s="188"/>
      <c r="J128" s="188"/>
    </row>
    <row r="129" spans="1:10">
      <c r="A129" s="188"/>
      <c r="B129" s="188"/>
      <c r="C129" s="188"/>
      <c r="D129" s="47"/>
      <c r="E129" s="188"/>
      <c r="F129" s="30"/>
      <c r="G129" s="188"/>
      <c r="H129" s="47"/>
      <c r="I129" s="188"/>
      <c r="J129" s="188"/>
    </row>
    <row r="130" spans="1:10">
      <c r="A130" s="188"/>
      <c r="B130" s="188"/>
      <c r="C130" s="188"/>
      <c r="D130" s="47"/>
      <c r="E130" s="188"/>
      <c r="F130" s="30"/>
      <c r="G130" s="188"/>
      <c r="H130" s="47"/>
      <c r="I130" s="188"/>
      <c r="J130" s="188"/>
    </row>
    <row r="131" spans="1:10">
      <c r="A131" s="188"/>
      <c r="B131" s="188"/>
      <c r="C131" s="188"/>
      <c r="D131" s="47"/>
      <c r="E131" s="188"/>
      <c r="F131" s="30"/>
      <c r="G131" s="188"/>
      <c r="H131" s="47"/>
      <c r="I131" s="188"/>
      <c r="J131" s="188"/>
    </row>
    <row r="132" spans="1:10">
      <c r="A132" s="188"/>
      <c r="B132" s="188"/>
      <c r="C132" s="188"/>
      <c r="D132" s="47"/>
      <c r="E132" s="188"/>
      <c r="F132" s="30"/>
      <c r="G132" s="188"/>
      <c r="H132" s="47"/>
      <c r="I132" s="188"/>
      <c r="J132" s="188"/>
    </row>
    <row r="133" spans="1:10">
      <c r="A133" s="188"/>
      <c r="B133" s="188"/>
      <c r="C133" s="188"/>
      <c r="D133" s="47"/>
      <c r="E133" s="188"/>
      <c r="F133" s="30"/>
      <c r="G133" s="188"/>
      <c r="H133" s="47"/>
      <c r="I133" s="188"/>
      <c r="J133" s="188"/>
    </row>
  </sheetData>
  <mergeCells count="8">
    <mergeCell ref="B84:J84"/>
    <mergeCell ref="B85:J85"/>
    <mergeCell ref="B8:J8"/>
    <mergeCell ref="B2:I2"/>
    <mergeCell ref="B3:I3"/>
    <mergeCell ref="B5:I5"/>
    <mergeCell ref="B6:I6"/>
    <mergeCell ref="B83:J83"/>
  </mergeCells>
  <printOptions horizontalCentered="1"/>
  <pageMargins left="0.25" right="0.25" top="0.75" bottom="0.75" header="0.3" footer="0.3"/>
  <pageSetup fitToHeight="2" orientation="portrait" r:id="rId1"/>
  <headerFooter>
    <oddFooter>&amp;L&amp;A&amp;C&amp;F&amp;R&amp;D</oddFooter>
  </headerFooter>
  <rowBreaks count="1" manualBreakCount="1">
    <brk id="58" min="1" max="9" man="1"/>
  </rowBreaks>
</worksheet>
</file>

<file path=xl/worksheets/sheet24.xml><?xml version="1.0" encoding="utf-8"?>
<worksheet xmlns="http://schemas.openxmlformats.org/spreadsheetml/2006/main" xmlns:r="http://schemas.openxmlformats.org/officeDocument/2006/relationships">
  <sheetPr>
    <tabColor rgb="FF64BC94"/>
    <pageSetUpPr fitToPage="1"/>
  </sheetPr>
  <dimension ref="A1:AA53"/>
  <sheetViews>
    <sheetView workbookViewId="0">
      <selection activeCell="C21" sqref="C21"/>
    </sheetView>
  </sheetViews>
  <sheetFormatPr defaultColWidth="8.7109375" defaultRowHeight="12.75"/>
  <cols>
    <col min="1" max="1" width="4.28515625" style="188" customWidth="1"/>
    <col min="2" max="2" width="11" customWidth="1"/>
    <col min="3" max="3" width="20.140625" customWidth="1"/>
    <col min="4" max="4" width="34.7109375" customWidth="1"/>
    <col min="5" max="5" width="35.28515625" customWidth="1"/>
    <col min="6" max="26" width="8.7109375" style="188" customWidth="1"/>
    <col min="257" max="257" width="4.28515625" customWidth="1"/>
    <col min="258" max="258" width="11" customWidth="1"/>
    <col min="259" max="259" width="20.140625" customWidth="1"/>
    <col min="260" max="260" width="25.42578125" customWidth="1"/>
    <col min="261" max="261" width="40.42578125" customWidth="1"/>
    <col min="262" max="282" width="8.7109375" customWidth="1"/>
    <col min="513" max="513" width="4.28515625" customWidth="1"/>
    <col min="514" max="514" width="11" customWidth="1"/>
    <col min="515" max="515" width="20.140625" customWidth="1"/>
    <col min="516" max="516" width="25.42578125" customWidth="1"/>
    <col min="517" max="517" width="40.42578125" customWidth="1"/>
    <col min="518" max="538" width="8.7109375" customWidth="1"/>
    <col min="769" max="769" width="4.28515625" customWidth="1"/>
    <col min="770" max="770" width="11" customWidth="1"/>
    <col min="771" max="771" width="20.140625" customWidth="1"/>
    <col min="772" max="772" width="25.42578125" customWidth="1"/>
    <col min="773" max="773" width="40.42578125" customWidth="1"/>
    <col min="774" max="794" width="8.7109375" customWidth="1"/>
    <col min="1025" max="1025" width="4.28515625" customWidth="1"/>
    <col min="1026" max="1026" width="11" customWidth="1"/>
    <col min="1027" max="1027" width="20.140625" customWidth="1"/>
    <col min="1028" max="1028" width="25.42578125" customWidth="1"/>
    <col min="1029" max="1029" width="40.42578125" customWidth="1"/>
    <col min="1030" max="1050" width="8.7109375" customWidth="1"/>
    <col min="1281" max="1281" width="4.28515625" customWidth="1"/>
    <col min="1282" max="1282" width="11" customWidth="1"/>
    <col min="1283" max="1283" width="20.140625" customWidth="1"/>
    <col min="1284" max="1284" width="25.42578125" customWidth="1"/>
    <col min="1285" max="1285" width="40.42578125" customWidth="1"/>
    <col min="1286" max="1306" width="8.7109375" customWidth="1"/>
    <col min="1537" max="1537" width="4.28515625" customWidth="1"/>
    <col min="1538" max="1538" width="11" customWidth="1"/>
    <col min="1539" max="1539" width="20.140625" customWidth="1"/>
    <col min="1540" max="1540" width="25.42578125" customWidth="1"/>
    <col min="1541" max="1541" width="40.42578125" customWidth="1"/>
    <col min="1542" max="1562" width="8.7109375" customWidth="1"/>
    <col min="1793" max="1793" width="4.28515625" customWidth="1"/>
    <col min="1794" max="1794" width="11" customWidth="1"/>
    <col min="1795" max="1795" width="20.140625" customWidth="1"/>
    <col min="1796" max="1796" width="25.42578125" customWidth="1"/>
    <col min="1797" max="1797" width="40.42578125" customWidth="1"/>
    <col min="1798" max="1818" width="8.7109375" customWidth="1"/>
    <col min="2049" max="2049" width="4.28515625" customWidth="1"/>
    <col min="2050" max="2050" width="11" customWidth="1"/>
    <col min="2051" max="2051" width="20.140625" customWidth="1"/>
    <col min="2052" max="2052" width="25.42578125" customWidth="1"/>
    <col min="2053" max="2053" width="40.42578125" customWidth="1"/>
    <col min="2054" max="2074" width="8.7109375" customWidth="1"/>
    <col min="2305" max="2305" width="4.28515625" customWidth="1"/>
    <col min="2306" max="2306" width="11" customWidth="1"/>
    <col min="2307" max="2307" width="20.140625" customWidth="1"/>
    <col min="2308" max="2308" width="25.42578125" customWidth="1"/>
    <col min="2309" max="2309" width="40.42578125" customWidth="1"/>
    <col min="2310" max="2330" width="8.7109375" customWidth="1"/>
    <col min="2561" max="2561" width="4.28515625" customWidth="1"/>
    <col min="2562" max="2562" width="11" customWidth="1"/>
    <col min="2563" max="2563" width="20.140625" customWidth="1"/>
    <col min="2564" max="2564" width="25.42578125" customWidth="1"/>
    <col min="2565" max="2565" width="40.42578125" customWidth="1"/>
    <col min="2566" max="2586" width="8.7109375" customWidth="1"/>
    <col min="2817" max="2817" width="4.28515625" customWidth="1"/>
    <col min="2818" max="2818" width="11" customWidth="1"/>
    <col min="2819" max="2819" width="20.140625" customWidth="1"/>
    <col min="2820" max="2820" width="25.42578125" customWidth="1"/>
    <col min="2821" max="2821" width="40.42578125" customWidth="1"/>
    <col min="2822" max="2842" width="8.7109375" customWidth="1"/>
    <col min="3073" max="3073" width="4.28515625" customWidth="1"/>
    <col min="3074" max="3074" width="11" customWidth="1"/>
    <col min="3075" max="3075" width="20.140625" customWidth="1"/>
    <col min="3076" max="3076" width="25.42578125" customWidth="1"/>
    <col min="3077" max="3077" width="40.42578125" customWidth="1"/>
    <col min="3078" max="3098" width="8.7109375" customWidth="1"/>
    <col min="3329" max="3329" width="4.28515625" customWidth="1"/>
    <col min="3330" max="3330" width="11" customWidth="1"/>
    <col min="3331" max="3331" width="20.140625" customWidth="1"/>
    <col min="3332" max="3332" width="25.42578125" customWidth="1"/>
    <col min="3333" max="3333" width="40.42578125" customWidth="1"/>
    <col min="3334" max="3354" width="8.7109375" customWidth="1"/>
    <col min="3585" max="3585" width="4.28515625" customWidth="1"/>
    <col min="3586" max="3586" width="11" customWidth="1"/>
    <col min="3587" max="3587" width="20.140625" customWidth="1"/>
    <col min="3588" max="3588" width="25.42578125" customWidth="1"/>
    <col min="3589" max="3589" width="40.42578125" customWidth="1"/>
    <col min="3590" max="3610" width="8.7109375" customWidth="1"/>
    <col min="3841" max="3841" width="4.28515625" customWidth="1"/>
    <col min="3842" max="3842" width="11" customWidth="1"/>
    <col min="3843" max="3843" width="20.140625" customWidth="1"/>
    <col min="3844" max="3844" width="25.42578125" customWidth="1"/>
    <col min="3845" max="3845" width="40.42578125" customWidth="1"/>
    <col min="3846" max="3866" width="8.7109375" customWidth="1"/>
    <col min="4097" max="4097" width="4.28515625" customWidth="1"/>
    <col min="4098" max="4098" width="11" customWidth="1"/>
    <col min="4099" max="4099" width="20.140625" customWidth="1"/>
    <col min="4100" max="4100" width="25.42578125" customWidth="1"/>
    <col min="4101" max="4101" width="40.42578125" customWidth="1"/>
    <col min="4102" max="4122" width="8.7109375" customWidth="1"/>
    <col min="4353" max="4353" width="4.28515625" customWidth="1"/>
    <col min="4354" max="4354" width="11" customWidth="1"/>
    <col min="4355" max="4355" width="20.140625" customWidth="1"/>
    <col min="4356" max="4356" width="25.42578125" customWidth="1"/>
    <col min="4357" max="4357" width="40.42578125" customWidth="1"/>
    <col min="4358" max="4378" width="8.7109375" customWidth="1"/>
    <col min="4609" max="4609" width="4.28515625" customWidth="1"/>
    <col min="4610" max="4610" width="11" customWidth="1"/>
    <col min="4611" max="4611" width="20.140625" customWidth="1"/>
    <col min="4612" max="4612" width="25.42578125" customWidth="1"/>
    <col min="4613" max="4613" width="40.42578125" customWidth="1"/>
    <col min="4614" max="4634" width="8.7109375" customWidth="1"/>
    <col min="4865" max="4865" width="4.28515625" customWidth="1"/>
    <col min="4866" max="4866" width="11" customWidth="1"/>
    <col min="4867" max="4867" width="20.140625" customWidth="1"/>
    <col min="4868" max="4868" width="25.42578125" customWidth="1"/>
    <col min="4869" max="4869" width="40.42578125" customWidth="1"/>
    <col min="4870" max="4890" width="8.7109375" customWidth="1"/>
    <col min="5121" max="5121" width="4.28515625" customWidth="1"/>
    <col min="5122" max="5122" width="11" customWidth="1"/>
    <col min="5123" max="5123" width="20.140625" customWidth="1"/>
    <col min="5124" max="5124" width="25.42578125" customWidth="1"/>
    <col min="5125" max="5125" width="40.42578125" customWidth="1"/>
    <col min="5126" max="5146" width="8.7109375" customWidth="1"/>
    <col min="5377" max="5377" width="4.28515625" customWidth="1"/>
    <col min="5378" max="5378" width="11" customWidth="1"/>
    <col min="5379" max="5379" width="20.140625" customWidth="1"/>
    <col min="5380" max="5380" width="25.42578125" customWidth="1"/>
    <col min="5381" max="5381" width="40.42578125" customWidth="1"/>
    <col min="5382" max="5402" width="8.7109375" customWidth="1"/>
    <col min="5633" max="5633" width="4.28515625" customWidth="1"/>
    <col min="5634" max="5634" width="11" customWidth="1"/>
    <col min="5635" max="5635" width="20.140625" customWidth="1"/>
    <col min="5636" max="5636" width="25.42578125" customWidth="1"/>
    <col min="5637" max="5637" width="40.42578125" customWidth="1"/>
    <col min="5638" max="5658" width="8.7109375" customWidth="1"/>
    <col min="5889" max="5889" width="4.28515625" customWidth="1"/>
    <col min="5890" max="5890" width="11" customWidth="1"/>
    <col min="5891" max="5891" width="20.140625" customWidth="1"/>
    <col min="5892" max="5892" width="25.42578125" customWidth="1"/>
    <col min="5893" max="5893" width="40.42578125" customWidth="1"/>
    <col min="5894" max="5914" width="8.7109375" customWidth="1"/>
    <col min="6145" max="6145" width="4.28515625" customWidth="1"/>
    <col min="6146" max="6146" width="11" customWidth="1"/>
    <col min="6147" max="6147" width="20.140625" customWidth="1"/>
    <col min="6148" max="6148" width="25.42578125" customWidth="1"/>
    <col min="6149" max="6149" width="40.42578125" customWidth="1"/>
    <col min="6150" max="6170" width="8.7109375" customWidth="1"/>
    <col min="6401" max="6401" width="4.28515625" customWidth="1"/>
    <col min="6402" max="6402" width="11" customWidth="1"/>
    <col min="6403" max="6403" width="20.140625" customWidth="1"/>
    <col min="6404" max="6404" width="25.42578125" customWidth="1"/>
    <col min="6405" max="6405" width="40.42578125" customWidth="1"/>
    <col min="6406" max="6426" width="8.7109375" customWidth="1"/>
    <col min="6657" max="6657" width="4.28515625" customWidth="1"/>
    <col min="6658" max="6658" width="11" customWidth="1"/>
    <col min="6659" max="6659" width="20.140625" customWidth="1"/>
    <col min="6660" max="6660" width="25.42578125" customWidth="1"/>
    <col min="6661" max="6661" width="40.42578125" customWidth="1"/>
    <col min="6662" max="6682" width="8.7109375" customWidth="1"/>
    <col min="6913" max="6913" width="4.28515625" customWidth="1"/>
    <col min="6914" max="6914" width="11" customWidth="1"/>
    <col min="6915" max="6915" width="20.140625" customWidth="1"/>
    <col min="6916" max="6916" width="25.42578125" customWidth="1"/>
    <col min="6917" max="6917" width="40.42578125" customWidth="1"/>
    <col min="6918" max="6938" width="8.7109375" customWidth="1"/>
    <col min="7169" max="7169" width="4.28515625" customWidth="1"/>
    <col min="7170" max="7170" width="11" customWidth="1"/>
    <col min="7171" max="7171" width="20.140625" customWidth="1"/>
    <col min="7172" max="7172" width="25.42578125" customWidth="1"/>
    <col min="7173" max="7173" width="40.42578125" customWidth="1"/>
    <col min="7174" max="7194" width="8.7109375" customWidth="1"/>
    <col min="7425" max="7425" width="4.28515625" customWidth="1"/>
    <col min="7426" max="7426" width="11" customWidth="1"/>
    <col min="7427" max="7427" width="20.140625" customWidth="1"/>
    <col min="7428" max="7428" width="25.42578125" customWidth="1"/>
    <col min="7429" max="7429" width="40.42578125" customWidth="1"/>
    <col min="7430" max="7450" width="8.7109375" customWidth="1"/>
    <col min="7681" max="7681" width="4.28515625" customWidth="1"/>
    <col min="7682" max="7682" width="11" customWidth="1"/>
    <col min="7683" max="7683" width="20.140625" customWidth="1"/>
    <col min="7684" max="7684" width="25.42578125" customWidth="1"/>
    <col min="7685" max="7685" width="40.42578125" customWidth="1"/>
    <col min="7686" max="7706" width="8.7109375" customWidth="1"/>
    <col min="7937" max="7937" width="4.28515625" customWidth="1"/>
    <col min="7938" max="7938" width="11" customWidth="1"/>
    <col min="7939" max="7939" width="20.140625" customWidth="1"/>
    <col min="7940" max="7940" width="25.42578125" customWidth="1"/>
    <col min="7941" max="7941" width="40.42578125" customWidth="1"/>
    <col min="7942" max="7962" width="8.7109375" customWidth="1"/>
    <col min="8193" max="8193" width="4.28515625" customWidth="1"/>
    <col min="8194" max="8194" width="11" customWidth="1"/>
    <col min="8195" max="8195" width="20.140625" customWidth="1"/>
    <col min="8196" max="8196" width="25.42578125" customWidth="1"/>
    <col min="8197" max="8197" width="40.42578125" customWidth="1"/>
    <col min="8198" max="8218" width="8.7109375" customWidth="1"/>
    <col min="8449" max="8449" width="4.28515625" customWidth="1"/>
    <col min="8450" max="8450" width="11" customWidth="1"/>
    <col min="8451" max="8451" width="20.140625" customWidth="1"/>
    <col min="8452" max="8452" width="25.42578125" customWidth="1"/>
    <col min="8453" max="8453" width="40.42578125" customWidth="1"/>
    <col min="8454" max="8474" width="8.7109375" customWidth="1"/>
    <col min="8705" max="8705" width="4.28515625" customWidth="1"/>
    <col min="8706" max="8706" width="11" customWidth="1"/>
    <col min="8707" max="8707" width="20.140625" customWidth="1"/>
    <col min="8708" max="8708" width="25.42578125" customWidth="1"/>
    <col min="8709" max="8709" width="40.42578125" customWidth="1"/>
    <col min="8710" max="8730" width="8.7109375" customWidth="1"/>
    <col min="8961" max="8961" width="4.28515625" customWidth="1"/>
    <col min="8962" max="8962" width="11" customWidth="1"/>
    <col min="8963" max="8963" width="20.140625" customWidth="1"/>
    <col min="8964" max="8964" width="25.42578125" customWidth="1"/>
    <col min="8965" max="8965" width="40.42578125" customWidth="1"/>
    <col min="8966" max="8986" width="8.7109375" customWidth="1"/>
    <col min="9217" max="9217" width="4.28515625" customWidth="1"/>
    <col min="9218" max="9218" width="11" customWidth="1"/>
    <col min="9219" max="9219" width="20.140625" customWidth="1"/>
    <col min="9220" max="9220" width="25.42578125" customWidth="1"/>
    <col min="9221" max="9221" width="40.42578125" customWidth="1"/>
    <col min="9222" max="9242" width="8.7109375" customWidth="1"/>
    <col min="9473" max="9473" width="4.28515625" customWidth="1"/>
    <col min="9474" max="9474" width="11" customWidth="1"/>
    <col min="9475" max="9475" width="20.140625" customWidth="1"/>
    <col min="9476" max="9476" width="25.42578125" customWidth="1"/>
    <col min="9477" max="9477" width="40.42578125" customWidth="1"/>
    <col min="9478" max="9498" width="8.7109375" customWidth="1"/>
    <col min="9729" max="9729" width="4.28515625" customWidth="1"/>
    <col min="9730" max="9730" width="11" customWidth="1"/>
    <col min="9731" max="9731" width="20.140625" customWidth="1"/>
    <col min="9732" max="9732" width="25.42578125" customWidth="1"/>
    <col min="9733" max="9733" width="40.42578125" customWidth="1"/>
    <col min="9734" max="9754" width="8.7109375" customWidth="1"/>
    <col min="9985" max="9985" width="4.28515625" customWidth="1"/>
    <col min="9986" max="9986" width="11" customWidth="1"/>
    <col min="9987" max="9987" width="20.140625" customWidth="1"/>
    <col min="9988" max="9988" width="25.42578125" customWidth="1"/>
    <col min="9989" max="9989" width="40.42578125" customWidth="1"/>
    <col min="9990" max="10010" width="8.7109375" customWidth="1"/>
    <col min="10241" max="10241" width="4.28515625" customWidth="1"/>
    <col min="10242" max="10242" width="11" customWidth="1"/>
    <col min="10243" max="10243" width="20.140625" customWidth="1"/>
    <col min="10244" max="10244" width="25.42578125" customWidth="1"/>
    <col min="10245" max="10245" width="40.42578125" customWidth="1"/>
    <col min="10246" max="10266" width="8.7109375" customWidth="1"/>
    <col min="10497" max="10497" width="4.28515625" customWidth="1"/>
    <col min="10498" max="10498" width="11" customWidth="1"/>
    <col min="10499" max="10499" width="20.140625" customWidth="1"/>
    <col min="10500" max="10500" width="25.42578125" customWidth="1"/>
    <col min="10501" max="10501" width="40.42578125" customWidth="1"/>
    <col min="10502" max="10522" width="8.7109375" customWidth="1"/>
    <col min="10753" max="10753" width="4.28515625" customWidth="1"/>
    <col min="10754" max="10754" width="11" customWidth="1"/>
    <col min="10755" max="10755" width="20.140625" customWidth="1"/>
    <col min="10756" max="10756" width="25.42578125" customWidth="1"/>
    <col min="10757" max="10757" width="40.42578125" customWidth="1"/>
    <col min="10758" max="10778" width="8.7109375" customWidth="1"/>
    <col min="11009" max="11009" width="4.28515625" customWidth="1"/>
    <col min="11010" max="11010" width="11" customWidth="1"/>
    <col min="11011" max="11011" width="20.140625" customWidth="1"/>
    <col min="11012" max="11012" width="25.42578125" customWidth="1"/>
    <col min="11013" max="11013" width="40.42578125" customWidth="1"/>
    <col min="11014" max="11034" width="8.7109375" customWidth="1"/>
    <col min="11265" max="11265" width="4.28515625" customWidth="1"/>
    <col min="11266" max="11266" width="11" customWidth="1"/>
    <col min="11267" max="11267" width="20.140625" customWidth="1"/>
    <col min="11268" max="11268" width="25.42578125" customWidth="1"/>
    <col min="11269" max="11269" width="40.42578125" customWidth="1"/>
    <col min="11270" max="11290" width="8.7109375" customWidth="1"/>
    <col min="11521" max="11521" width="4.28515625" customWidth="1"/>
    <col min="11522" max="11522" width="11" customWidth="1"/>
    <col min="11523" max="11523" width="20.140625" customWidth="1"/>
    <col min="11524" max="11524" width="25.42578125" customWidth="1"/>
    <col min="11525" max="11525" width="40.42578125" customWidth="1"/>
    <col min="11526" max="11546" width="8.7109375" customWidth="1"/>
    <col min="11777" max="11777" width="4.28515625" customWidth="1"/>
    <col min="11778" max="11778" width="11" customWidth="1"/>
    <col min="11779" max="11779" width="20.140625" customWidth="1"/>
    <col min="11780" max="11780" width="25.42578125" customWidth="1"/>
    <col min="11781" max="11781" width="40.42578125" customWidth="1"/>
    <col min="11782" max="11802" width="8.7109375" customWidth="1"/>
    <col min="12033" max="12033" width="4.28515625" customWidth="1"/>
    <col min="12034" max="12034" width="11" customWidth="1"/>
    <col min="12035" max="12035" width="20.140625" customWidth="1"/>
    <col min="12036" max="12036" width="25.42578125" customWidth="1"/>
    <col min="12037" max="12037" width="40.42578125" customWidth="1"/>
    <col min="12038" max="12058" width="8.7109375" customWidth="1"/>
    <col min="12289" max="12289" width="4.28515625" customWidth="1"/>
    <col min="12290" max="12290" width="11" customWidth="1"/>
    <col min="12291" max="12291" width="20.140625" customWidth="1"/>
    <col min="12292" max="12292" width="25.42578125" customWidth="1"/>
    <col min="12293" max="12293" width="40.42578125" customWidth="1"/>
    <col min="12294" max="12314" width="8.7109375" customWidth="1"/>
    <col min="12545" max="12545" width="4.28515625" customWidth="1"/>
    <col min="12546" max="12546" width="11" customWidth="1"/>
    <col min="12547" max="12547" width="20.140625" customWidth="1"/>
    <col min="12548" max="12548" width="25.42578125" customWidth="1"/>
    <col min="12549" max="12549" width="40.42578125" customWidth="1"/>
    <col min="12550" max="12570" width="8.7109375" customWidth="1"/>
    <col min="12801" max="12801" width="4.28515625" customWidth="1"/>
    <col min="12802" max="12802" width="11" customWidth="1"/>
    <col min="12803" max="12803" width="20.140625" customWidth="1"/>
    <col min="12804" max="12804" width="25.42578125" customWidth="1"/>
    <col min="12805" max="12805" width="40.42578125" customWidth="1"/>
    <col min="12806" max="12826" width="8.7109375" customWidth="1"/>
    <col min="13057" max="13057" width="4.28515625" customWidth="1"/>
    <col min="13058" max="13058" width="11" customWidth="1"/>
    <col min="13059" max="13059" width="20.140625" customWidth="1"/>
    <col min="13060" max="13060" width="25.42578125" customWidth="1"/>
    <col min="13061" max="13061" width="40.42578125" customWidth="1"/>
    <col min="13062" max="13082" width="8.7109375" customWidth="1"/>
    <col min="13313" max="13313" width="4.28515625" customWidth="1"/>
    <col min="13314" max="13314" width="11" customWidth="1"/>
    <col min="13315" max="13315" width="20.140625" customWidth="1"/>
    <col min="13316" max="13316" width="25.42578125" customWidth="1"/>
    <col min="13317" max="13317" width="40.42578125" customWidth="1"/>
    <col min="13318" max="13338" width="8.7109375" customWidth="1"/>
    <col min="13569" max="13569" width="4.28515625" customWidth="1"/>
    <col min="13570" max="13570" width="11" customWidth="1"/>
    <col min="13571" max="13571" width="20.140625" customWidth="1"/>
    <col min="13572" max="13572" width="25.42578125" customWidth="1"/>
    <col min="13573" max="13573" width="40.42578125" customWidth="1"/>
    <col min="13574" max="13594" width="8.7109375" customWidth="1"/>
    <col min="13825" max="13825" width="4.28515625" customWidth="1"/>
    <col min="13826" max="13826" width="11" customWidth="1"/>
    <col min="13827" max="13827" width="20.140625" customWidth="1"/>
    <col min="13828" max="13828" width="25.42578125" customWidth="1"/>
    <col min="13829" max="13829" width="40.42578125" customWidth="1"/>
    <col min="13830" max="13850" width="8.7109375" customWidth="1"/>
    <col min="14081" max="14081" width="4.28515625" customWidth="1"/>
    <col min="14082" max="14082" width="11" customWidth="1"/>
    <col min="14083" max="14083" width="20.140625" customWidth="1"/>
    <col min="14084" max="14084" width="25.42578125" customWidth="1"/>
    <col min="14085" max="14085" width="40.42578125" customWidth="1"/>
    <col min="14086" max="14106" width="8.7109375" customWidth="1"/>
    <col min="14337" max="14337" width="4.28515625" customWidth="1"/>
    <col min="14338" max="14338" width="11" customWidth="1"/>
    <col min="14339" max="14339" width="20.140625" customWidth="1"/>
    <col min="14340" max="14340" width="25.42578125" customWidth="1"/>
    <col min="14341" max="14341" width="40.42578125" customWidth="1"/>
    <col min="14342" max="14362" width="8.7109375" customWidth="1"/>
    <col min="14593" max="14593" width="4.28515625" customWidth="1"/>
    <col min="14594" max="14594" width="11" customWidth="1"/>
    <col min="14595" max="14595" width="20.140625" customWidth="1"/>
    <col min="14596" max="14596" width="25.42578125" customWidth="1"/>
    <col min="14597" max="14597" width="40.42578125" customWidth="1"/>
    <col min="14598" max="14618" width="8.7109375" customWidth="1"/>
    <col min="14849" max="14849" width="4.28515625" customWidth="1"/>
    <col min="14850" max="14850" width="11" customWidth="1"/>
    <col min="14851" max="14851" width="20.140625" customWidth="1"/>
    <col min="14852" max="14852" width="25.42578125" customWidth="1"/>
    <col min="14853" max="14853" width="40.42578125" customWidth="1"/>
    <col min="14854" max="14874" width="8.7109375" customWidth="1"/>
    <col min="15105" max="15105" width="4.28515625" customWidth="1"/>
    <col min="15106" max="15106" width="11" customWidth="1"/>
    <col min="15107" max="15107" width="20.140625" customWidth="1"/>
    <col min="15108" max="15108" width="25.42578125" customWidth="1"/>
    <col min="15109" max="15109" width="40.42578125" customWidth="1"/>
    <col min="15110" max="15130" width="8.7109375" customWidth="1"/>
    <col min="15361" max="15361" width="4.28515625" customWidth="1"/>
    <col min="15362" max="15362" width="11" customWidth="1"/>
    <col min="15363" max="15363" width="20.140625" customWidth="1"/>
    <col min="15364" max="15364" width="25.42578125" customWidth="1"/>
    <col min="15365" max="15365" width="40.42578125" customWidth="1"/>
    <col min="15366" max="15386" width="8.7109375" customWidth="1"/>
    <col min="15617" max="15617" width="4.28515625" customWidth="1"/>
    <col min="15618" max="15618" width="11" customWidth="1"/>
    <col min="15619" max="15619" width="20.140625" customWidth="1"/>
    <col min="15620" max="15620" width="25.42578125" customWidth="1"/>
    <col min="15621" max="15621" width="40.42578125" customWidth="1"/>
    <col min="15622" max="15642" width="8.7109375" customWidth="1"/>
    <col min="15873" max="15873" width="4.28515625" customWidth="1"/>
    <col min="15874" max="15874" width="11" customWidth="1"/>
    <col min="15875" max="15875" width="20.140625" customWidth="1"/>
    <col min="15876" max="15876" width="25.42578125" customWidth="1"/>
    <col min="15877" max="15877" width="40.42578125" customWidth="1"/>
    <col min="15878" max="15898" width="8.7109375" customWidth="1"/>
    <col min="16129" max="16129" width="4.28515625" customWidth="1"/>
    <col min="16130" max="16130" width="11" customWidth="1"/>
    <col min="16131" max="16131" width="20.140625" customWidth="1"/>
    <col min="16132" max="16132" width="25.42578125" customWidth="1"/>
    <col min="16133" max="16133" width="40.42578125" customWidth="1"/>
    <col min="16134" max="16154" width="8.7109375" customWidth="1"/>
  </cols>
  <sheetData>
    <row r="1" spans="2:8">
      <c r="B1" s="188"/>
      <c r="C1" s="188"/>
      <c r="D1" s="47"/>
      <c r="E1" s="188"/>
      <c r="F1" s="30"/>
      <c r="H1" s="47"/>
    </row>
    <row r="2" spans="2:8" ht="15.75">
      <c r="B2" s="171" t="s">
        <v>393</v>
      </c>
      <c r="C2" s="172"/>
      <c r="D2" s="172"/>
      <c r="E2" s="172"/>
    </row>
    <row r="3" spans="2:8" ht="5.25" customHeight="1">
      <c r="B3" s="173"/>
      <c r="C3" s="174"/>
      <c r="D3" s="174"/>
      <c r="E3" s="174"/>
    </row>
    <row r="4" spans="2:8" ht="25.5" customHeight="1">
      <c r="B4" s="108" t="s">
        <v>149</v>
      </c>
      <c r="C4" s="108" t="s">
        <v>150</v>
      </c>
      <c r="D4" s="108" t="s">
        <v>151</v>
      </c>
      <c r="E4" s="108" t="s">
        <v>152</v>
      </c>
    </row>
    <row r="5" spans="2:8">
      <c r="B5" s="415"/>
      <c r="C5" s="415"/>
      <c r="D5" s="415"/>
      <c r="E5" s="417" t="s">
        <v>234</v>
      </c>
    </row>
    <row r="6" spans="2:8">
      <c r="B6" s="416" t="s">
        <v>209</v>
      </c>
      <c r="C6" s="416" t="s">
        <v>207</v>
      </c>
      <c r="D6" s="416" t="s">
        <v>236</v>
      </c>
      <c r="E6" s="350" t="s">
        <v>235</v>
      </c>
    </row>
    <row r="7" spans="2:8">
      <c r="B7" s="417"/>
      <c r="C7" s="415"/>
      <c r="D7" s="417" t="s">
        <v>237</v>
      </c>
      <c r="E7" s="417" t="s">
        <v>314</v>
      </c>
    </row>
    <row r="8" spans="2:8">
      <c r="B8" s="416" t="s">
        <v>233</v>
      </c>
      <c r="C8" s="416" t="s">
        <v>210</v>
      </c>
      <c r="D8" s="416" t="s">
        <v>212</v>
      </c>
      <c r="E8" s="416" t="s">
        <v>315</v>
      </c>
    </row>
    <row r="9" spans="2:8">
      <c r="B9" s="418"/>
      <c r="C9" s="415"/>
      <c r="D9" s="418" t="s">
        <v>237</v>
      </c>
      <c r="E9" s="415"/>
    </row>
    <row r="10" spans="2:8">
      <c r="B10" s="416" t="s">
        <v>233</v>
      </c>
      <c r="C10" s="419" t="s">
        <v>216</v>
      </c>
      <c r="D10" s="416" t="s">
        <v>217</v>
      </c>
      <c r="E10" s="418"/>
    </row>
    <row r="11" spans="2:8">
      <c r="B11" s="417"/>
      <c r="C11" s="417"/>
      <c r="D11" s="417" t="s">
        <v>237</v>
      </c>
      <c r="E11" s="417"/>
    </row>
    <row r="12" spans="2:8">
      <c r="B12" s="416" t="s">
        <v>233</v>
      </c>
      <c r="C12" s="352" t="s">
        <v>211</v>
      </c>
      <c r="D12" s="416" t="s">
        <v>213</v>
      </c>
      <c r="E12" s="352"/>
    </row>
    <row r="13" spans="2:8">
      <c r="B13" s="418"/>
      <c r="C13" s="415"/>
      <c r="D13" s="418"/>
      <c r="E13" s="415"/>
    </row>
    <row r="14" spans="2:8">
      <c r="B14" s="416" t="s">
        <v>233</v>
      </c>
      <c r="C14" s="416" t="s">
        <v>231</v>
      </c>
      <c r="D14" s="416" t="s">
        <v>193</v>
      </c>
      <c r="E14" s="416" t="s">
        <v>232</v>
      </c>
    </row>
    <row r="15" spans="2:8">
      <c r="B15" s="188"/>
      <c r="C15" s="188"/>
      <c r="D15" s="188"/>
      <c r="E15" s="188"/>
    </row>
    <row r="16" spans="2:8">
      <c r="B16" s="188"/>
      <c r="C16" s="188"/>
      <c r="D16" s="188"/>
      <c r="E16" s="188"/>
    </row>
    <row r="17" spans="27:27" s="188" customFormat="1">
      <c r="AA17"/>
    </row>
    <row r="18" spans="27:27" s="188" customFormat="1">
      <c r="AA18"/>
    </row>
    <row r="19" spans="27:27" s="188" customFormat="1">
      <c r="AA19"/>
    </row>
    <row r="20" spans="27:27" s="188" customFormat="1"/>
    <row r="21" spans="27:27" s="188" customFormat="1"/>
    <row r="22" spans="27:27" s="188" customFormat="1"/>
    <row r="23" spans="27:27" s="188" customFormat="1"/>
    <row r="24" spans="27:27" s="188" customFormat="1"/>
    <row r="25" spans="27:27" s="188" customFormat="1"/>
    <row r="26" spans="27:27" s="188" customFormat="1"/>
    <row r="27" spans="27:27" s="188" customFormat="1"/>
    <row r="28" spans="27:27" s="188" customFormat="1"/>
    <row r="29" spans="27:27" s="188" customFormat="1"/>
    <row r="30" spans="27:27" s="188" customFormat="1"/>
    <row r="31" spans="27:27" s="188" customFormat="1"/>
    <row r="32" spans="27:27" s="188" customFormat="1"/>
    <row r="33" s="188" customFormat="1"/>
    <row r="34" s="188" customFormat="1"/>
    <row r="35" s="188" customFormat="1"/>
    <row r="36" s="188" customFormat="1"/>
    <row r="37" s="188" customFormat="1"/>
    <row r="38" s="188" customFormat="1"/>
    <row r="39" s="188" customFormat="1"/>
    <row r="40" s="188" customFormat="1"/>
    <row r="41" s="188" customFormat="1"/>
    <row r="42" s="188" customFormat="1"/>
    <row r="43" s="188" customFormat="1"/>
    <row r="44" s="188" customFormat="1"/>
    <row r="45" s="188" customFormat="1"/>
    <row r="46" s="188" customFormat="1"/>
    <row r="47" s="188" customFormat="1"/>
    <row r="48" s="188" customFormat="1"/>
    <row r="49" s="188" customFormat="1"/>
    <row r="50" s="188" customFormat="1"/>
    <row r="51" s="188" customFormat="1"/>
    <row r="52" s="188" customFormat="1"/>
    <row r="53" s="188" customFormat="1"/>
  </sheetData>
  <pageMargins left="0.7" right="0.7" top="0.75" bottom="0.75" header="0.3" footer="0.3"/>
  <pageSetup scale="91" orientation="portrait" r:id="rId1"/>
  <headerFooter>
    <oddFooter>&amp;L&amp;A&amp;C&amp;F&amp;R&amp;D</oddFooter>
  </headerFooter>
</worksheet>
</file>

<file path=xl/worksheets/sheet25.xml><?xml version="1.0" encoding="utf-8"?>
<worksheet xmlns="http://schemas.openxmlformats.org/spreadsheetml/2006/main" xmlns:r="http://schemas.openxmlformats.org/officeDocument/2006/relationships">
  <dimension ref="A1:AR132"/>
  <sheetViews>
    <sheetView topLeftCell="A37" zoomScaleNormal="100" workbookViewId="0">
      <selection activeCell="B61" sqref="B61"/>
    </sheetView>
  </sheetViews>
  <sheetFormatPr defaultColWidth="8.7109375" defaultRowHeight="12.75"/>
  <cols>
    <col min="1" max="1" width="3.140625" customWidth="1"/>
    <col min="2" max="2" width="28.85546875" customWidth="1"/>
    <col min="3" max="3" width="2.42578125" customWidth="1"/>
    <col min="4" max="4" width="12" style="205" customWidth="1"/>
    <col min="5" max="5" width="2.42578125" customWidth="1"/>
    <col min="6" max="6" width="11" style="18" customWidth="1"/>
    <col min="7" max="7" width="2.42578125" customWidth="1"/>
    <col min="8" max="8" width="10.7109375" style="205"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394</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6"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390</v>
      </c>
      <c r="AG14" s="188"/>
    </row>
    <row r="15" spans="1:44">
      <c r="A15" s="188"/>
      <c r="B15" s="170" t="s">
        <v>303</v>
      </c>
      <c r="C15" s="9"/>
      <c r="D15" s="306">
        <f>ynbyr1</f>
        <v>450</v>
      </c>
      <c r="E15" s="9"/>
      <c r="F15" s="234" t="s">
        <v>305</v>
      </c>
      <c r="G15" s="9"/>
      <c r="H15" s="307">
        <v>0.75</v>
      </c>
      <c r="I15" s="9"/>
      <c r="J15" s="11">
        <f>D15*H15</f>
        <v>337.5</v>
      </c>
      <c r="M15" s="189"/>
      <c r="N15" s="189"/>
      <c r="O15" s="189"/>
      <c r="P15" s="189"/>
      <c r="Q15" s="189"/>
      <c r="AG15" s="188"/>
    </row>
    <row r="16" spans="1:44">
      <c r="A16" s="188"/>
      <c r="B16" s="170" t="s">
        <v>304</v>
      </c>
      <c r="C16" s="9"/>
      <c r="D16" s="306">
        <v>1.5</v>
      </c>
      <c r="E16" s="9"/>
      <c r="F16" s="10" t="s">
        <v>128</v>
      </c>
      <c r="G16" s="9"/>
      <c r="H16" s="307">
        <v>35</v>
      </c>
      <c r="I16" s="9"/>
      <c r="J16" s="11">
        <f>D16*H16</f>
        <v>52.5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44" t="s">
        <v>238</v>
      </c>
      <c r="C22" s="7"/>
      <c r="D22" s="267">
        <v>150</v>
      </c>
      <c r="E22" s="7"/>
      <c r="F22" s="16" t="s">
        <v>101</v>
      </c>
      <c r="G22" s="7"/>
      <c r="H22" s="268">
        <f>Nitrogen</f>
        <v>0.61</v>
      </c>
      <c r="I22" s="7"/>
      <c r="J22" s="17">
        <f>D22*H22</f>
        <v>91.5</v>
      </c>
    </row>
    <row r="23" spans="1:33">
      <c r="A23" s="188"/>
      <c r="B23" s="44" t="s">
        <v>239</v>
      </c>
      <c r="C23" s="7"/>
      <c r="D23" s="267">
        <v>20</v>
      </c>
      <c r="E23" s="7"/>
      <c r="F23" s="16" t="s">
        <v>101</v>
      </c>
      <c r="G23" s="7"/>
      <c r="H23" s="268">
        <f>Phosphorous</f>
        <v>0.64</v>
      </c>
      <c r="I23" s="7"/>
      <c r="J23" s="17">
        <f>D23*H23</f>
        <v>12.8</v>
      </c>
    </row>
    <row r="24" spans="1:33">
      <c r="A24" s="188"/>
      <c r="B24" s="44" t="s">
        <v>222</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SUM(J35:J35)</f>
        <v>0</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c r="A35" s="188"/>
      <c r="B35" s="44"/>
      <c r="C35" s="7"/>
      <c r="D35" s="44"/>
      <c r="E35" s="7"/>
      <c r="F35" s="44"/>
      <c r="G35" s="7"/>
      <c r="H35" s="44"/>
      <c r="I35" s="7"/>
      <c r="J35" s="17"/>
    </row>
    <row r="36" spans="1:10" ht="5.25" customHeight="1">
      <c r="A36" s="188"/>
      <c r="B36" s="7"/>
      <c r="C36" s="7"/>
      <c r="D36" s="60"/>
      <c r="E36" s="7"/>
      <c r="F36" s="8"/>
      <c r="G36" s="7"/>
      <c r="H36" s="50"/>
      <c r="I36" s="7"/>
      <c r="J36" s="17"/>
    </row>
    <row r="37" spans="1:10">
      <c r="A37" s="188"/>
      <c r="B37" s="41" t="s">
        <v>27</v>
      </c>
      <c r="C37" s="7"/>
      <c r="D37" s="60"/>
      <c r="E37" s="7"/>
      <c r="F37" s="8"/>
      <c r="G37" s="7"/>
      <c r="H37" s="50"/>
      <c r="I37" s="7"/>
      <c r="J37" s="168">
        <f>SUM(J38:J41)</f>
        <v>45.427999999999997</v>
      </c>
    </row>
    <row r="38" spans="1:10">
      <c r="A38" s="188"/>
      <c r="B38" s="28" t="s">
        <v>146</v>
      </c>
      <c r="C38" s="7"/>
      <c r="D38" s="270">
        <f>'Machinery Costs'!M96</f>
        <v>6.1463414634146343</v>
      </c>
      <c r="E38" s="7"/>
      <c r="F38" s="16" t="s">
        <v>148</v>
      </c>
      <c r="G38" s="7"/>
      <c r="H38" s="268">
        <f>Diesel</f>
        <v>2.0499999999999998</v>
      </c>
      <c r="I38" s="7"/>
      <c r="J38" s="17">
        <f>D38*H38</f>
        <v>12.6</v>
      </c>
    </row>
    <row r="39" spans="1:10">
      <c r="A39" s="188"/>
      <c r="B39" s="28" t="s">
        <v>147</v>
      </c>
      <c r="C39" s="7"/>
      <c r="D39" s="113">
        <v>1</v>
      </c>
      <c r="E39" s="7"/>
      <c r="F39" s="16" t="s">
        <v>102</v>
      </c>
      <c r="G39" s="7"/>
      <c r="H39" s="271">
        <f>'Machinery Costs'!I96</f>
        <v>1.8800000000000001</v>
      </c>
      <c r="I39" s="7"/>
      <c r="J39" s="17">
        <f>D39*H39</f>
        <v>1.8800000000000001</v>
      </c>
    </row>
    <row r="40" spans="1:10">
      <c r="A40" s="188"/>
      <c r="B40" s="28" t="s">
        <v>45</v>
      </c>
      <c r="C40" s="7"/>
      <c r="D40" s="113">
        <v>1</v>
      </c>
      <c r="E40" s="7"/>
      <c r="F40" s="16" t="s">
        <v>102</v>
      </c>
      <c r="G40" s="7"/>
      <c r="H40" s="271">
        <f>'Machinery Costs'!G96</f>
        <v>12.421999999999999</v>
      </c>
      <c r="I40" s="7"/>
      <c r="J40" s="17">
        <f>D40*H40</f>
        <v>12.421999999999999</v>
      </c>
    </row>
    <row r="41" spans="1:10">
      <c r="A41" s="188"/>
      <c r="B41" s="28" t="s">
        <v>90</v>
      </c>
      <c r="C41" s="7"/>
      <c r="D41" s="270">
        <f>'Machinery Costs'!L96</f>
        <v>1.1875641025641026</v>
      </c>
      <c r="E41" s="7"/>
      <c r="F41" s="16" t="s">
        <v>102</v>
      </c>
      <c r="G41" s="7"/>
      <c r="H41" s="268">
        <f>Labor</f>
        <v>15.6</v>
      </c>
      <c r="I41" s="7"/>
      <c r="J41" s="17">
        <f>D41*H41</f>
        <v>18.526</v>
      </c>
    </row>
    <row r="42" spans="1:10" ht="4.5" customHeight="1">
      <c r="A42" s="188"/>
      <c r="B42" s="7"/>
      <c r="C42" s="7"/>
      <c r="D42" s="60"/>
      <c r="E42" s="7"/>
      <c r="F42" s="8"/>
      <c r="G42" s="7"/>
      <c r="H42" s="50"/>
      <c r="I42" s="7"/>
      <c r="J42" s="17"/>
    </row>
    <row r="43" spans="1:10">
      <c r="A43" s="188"/>
      <c r="B43" s="41" t="s">
        <v>76</v>
      </c>
      <c r="C43" s="7"/>
      <c r="D43" s="60"/>
      <c r="E43" s="7"/>
      <c r="F43" s="8"/>
      <c r="G43" s="7"/>
      <c r="H43" s="50"/>
      <c r="I43" s="7"/>
      <c r="J43" s="168">
        <f>SUM(J44:J45)</f>
        <v>14.5</v>
      </c>
    </row>
    <row r="44" spans="1:10">
      <c r="A44" s="188"/>
      <c r="B44" s="44" t="s">
        <v>229</v>
      </c>
      <c r="C44" s="7"/>
      <c r="D44" s="204">
        <f>D16</f>
        <v>1.5</v>
      </c>
      <c r="E44" s="7"/>
      <c r="F44" s="155" t="s">
        <v>128</v>
      </c>
      <c r="G44" s="7"/>
      <c r="H44" s="114">
        <v>9</v>
      </c>
      <c r="I44" s="7"/>
      <c r="J44" s="17">
        <f>D44*H44</f>
        <v>13.5</v>
      </c>
    </row>
    <row r="45" spans="1:10">
      <c r="A45" s="188"/>
      <c r="B45" s="44" t="s">
        <v>230</v>
      </c>
      <c r="C45" s="7"/>
      <c r="D45" s="113">
        <v>1</v>
      </c>
      <c r="E45" s="7"/>
      <c r="F45" s="155" t="s">
        <v>102</v>
      </c>
      <c r="G45" s="7"/>
      <c r="H45" s="114">
        <f>FertApplicator</f>
        <v>1</v>
      </c>
      <c r="I45" s="7"/>
      <c r="J45" s="17">
        <f>D45*H45</f>
        <v>1</v>
      </c>
    </row>
    <row r="46" spans="1:10" ht="6" customHeight="1">
      <c r="A46" s="188"/>
      <c r="B46" s="7"/>
      <c r="C46" s="7"/>
      <c r="D46" s="34"/>
      <c r="E46" s="7"/>
      <c r="F46" s="8"/>
      <c r="G46" s="7"/>
      <c r="H46" s="50"/>
      <c r="I46" s="7"/>
      <c r="J46" s="17"/>
    </row>
    <row r="47" spans="1:10">
      <c r="A47" s="188"/>
      <c r="B47" s="41" t="s">
        <v>77</v>
      </c>
      <c r="C47" s="7"/>
      <c r="D47" s="34"/>
      <c r="E47" s="7"/>
      <c r="F47" s="8"/>
      <c r="G47" s="7"/>
      <c r="H47" s="50"/>
      <c r="I47" s="7"/>
      <c r="J47" s="168">
        <f>SUM(J50:J51)</f>
        <v>5.7750000000000004</v>
      </c>
    </row>
    <row r="48" spans="1:10">
      <c r="A48" s="188"/>
      <c r="B48" s="44" t="s">
        <v>306</v>
      </c>
      <c r="C48" s="7"/>
      <c r="D48" s="33">
        <v>1</v>
      </c>
      <c r="E48" s="7"/>
      <c r="F48" s="155" t="s">
        <v>102</v>
      </c>
      <c r="G48" s="7"/>
      <c r="H48" s="116">
        <v>16.5</v>
      </c>
      <c r="I48" s="7"/>
      <c r="J48" s="17">
        <f>D48*H48</f>
        <v>16.5</v>
      </c>
    </row>
    <row r="49" spans="1:33">
      <c r="A49" s="188"/>
      <c r="B49" s="44" t="s">
        <v>307</v>
      </c>
      <c r="C49" s="7"/>
      <c r="D49" s="33">
        <v>1</v>
      </c>
      <c r="E49" s="7"/>
      <c r="F49" s="155" t="s">
        <v>102</v>
      </c>
      <c r="G49" s="7"/>
      <c r="H49" s="116">
        <v>1.5</v>
      </c>
      <c r="I49" s="7"/>
      <c r="J49" s="17">
        <f>D49*H49</f>
        <v>1.5</v>
      </c>
    </row>
    <row r="50" spans="1:33">
      <c r="A50" s="188"/>
      <c r="B50" s="44" t="s">
        <v>215</v>
      </c>
      <c r="C50" s="7"/>
      <c r="D50" s="198">
        <f>D16</f>
        <v>1.5</v>
      </c>
      <c r="E50" s="7"/>
      <c r="F50" s="155" t="s">
        <v>128</v>
      </c>
      <c r="G50" s="7"/>
      <c r="H50" s="116">
        <v>3.85</v>
      </c>
      <c r="I50" s="7"/>
      <c r="J50" s="17">
        <f>D50*H50</f>
        <v>5.7750000000000004</v>
      </c>
    </row>
    <row r="51" spans="1:33">
      <c r="A51" s="188"/>
      <c r="B51" s="15"/>
      <c r="C51" s="7"/>
      <c r="D51" s="33"/>
      <c r="E51" s="7"/>
      <c r="F51" s="16"/>
      <c r="G51" s="7"/>
      <c r="H51" s="116"/>
      <c r="I51" s="7"/>
      <c r="J51" s="17"/>
    </row>
    <row r="52" spans="1:33" ht="5.0999999999999996" customHeight="1">
      <c r="A52" s="188"/>
      <c r="B52" s="7"/>
      <c r="C52" s="7"/>
      <c r="D52" s="34"/>
      <c r="E52" s="7"/>
      <c r="F52" s="8"/>
      <c r="G52" s="7"/>
      <c r="H52" s="34"/>
      <c r="I52" s="7"/>
      <c r="J52" s="17"/>
    </row>
    <row r="53" spans="1:33" ht="14.25">
      <c r="A53" s="188"/>
      <c r="B53" s="57" t="s">
        <v>179</v>
      </c>
      <c r="C53" s="7"/>
      <c r="D53" s="34"/>
      <c r="E53" s="7"/>
      <c r="F53" s="8"/>
      <c r="G53" s="7"/>
      <c r="H53" s="34"/>
      <c r="I53" s="7"/>
      <c r="J53" s="17">
        <f>+(J19+J26+J37+J43+J47)*operloan*0.5</f>
        <v>6.1831012500000009</v>
      </c>
    </row>
    <row r="54" spans="1:33" ht="5.25" customHeight="1">
      <c r="A54" s="188"/>
      <c r="B54" s="7"/>
      <c r="C54" s="7"/>
      <c r="D54" s="34"/>
      <c r="E54" s="7"/>
      <c r="F54" s="8"/>
      <c r="G54" s="7"/>
      <c r="H54" s="34"/>
      <c r="I54" s="7"/>
      <c r="J54" s="17"/>
    </row>
    <row r="55" spans="1:33">
      <c r="A55" s="188"/>
      <c r="B55" s="41" t="s">
        <v>126</v>
      </c>
      <c r="C55" s="41"/>
      <c r="D55" s="54"/>
      <c r="E55" s="41"/>
      <c r="F55" s="42"/>
      <c r="G55" s="41"/>
      <c r="H55" s="54"/>
      <c r="I55" s="41"/>
      <c r="J55" s="43">
        <f>SUM(J19:J53)-(J19+J26+J37+J43+J47)</f>
        <v>226.66752982142859</v>
      </c>
    </row>
    <row r="56" spans="1:33" ht="5.25" customHeight="1">
      <c r="A56" s="188"/>
      <c r="B56" s="7"/>
      <c r="C56" s="7"/>
      <c r="D56" s="34"/>
      <c r="E56" s="7"/>
      <c r="F56" s="8"/>
      <c r="G56" s="7"/>
      <c r="H56" s="34"/>
      <c r="I56" s="7"/>
      <c r="J56" s="17"/>
      <c r="AG56" s="188"/>
    </row>
    <row r="57" spans="1:33" s="37" customFormat="1">
      <c r="A57" s="36"/>
      <c r="B57" s="51" t="s">
        <v>127</v>
      </c>
      <c r="C57" s="51"/>
      <c r="D57" s="52"/>
      <c r="E57" s="51"/>
      <c r="F57" s="53"/>
      <c r="G57" s="51"/>
      <c r="H57" s="52"/>
      <c r="I57" s="51"/>
      <c r="J57" s="263">
        <f>J14-J55</f>
        <v>163.33247017857141</v>
      </c>
      <c r="K57" s="188"/>
      <c r="L57" s="188"/>
      <c r="M57" s="36"/>
      <c r="N57" s="36"/>
      <c r="O57" s="36"/>
      <c r="P57" s="36"/>
      <c r="Q57" s="36"/>
      <c r="R57" s="36"/>
      <c r="S57" s="36"/>
      <c r="T57" s="36"/>
      <c r="U57" s="36"/>
      <c r="V57" s="36"/>
      <c r="W57" s="36"/>
      <c r="X57" s="36"/>
      <c r="Y57" s="36"/>
      <c r="Z57" s="36"/>
      <c r="AA57" s="36"/>
      <c r="AB57" s="36"/>
      <c r="AC57" s="36"/>
      <c r="AD57" s="36"/>
      <c r="AE57" s="36"/>
      <c r="AF57" s="36"/>
      <c r="AG57" s="36"/>
    </row>
    <row r="58" spans="1:33" ht="23.25" customHeight="1">
      <c r="A58" s="188"/>
      <c r="B58" s="6" t="s">
        <v>178</v>
      </c>
      <c r="C58" s="7"/>
      <c r="D58" s="34"/>
      <c r="E58" s="7"/>
      <c r="F58" s="8"/>
      <c r="G58" s="7"/>
      <c r="H58" s="34"/>
      <c r="I58" s="7"/>
      <c r="J58" s="17"/>
    </row>
    <row r="59" spans="1:33">
      <c r="A59" s="188"/>
      <c r="B59" s="32" t="s">
        <v>143</v>
      </c>
      <c r="C59" s="74"/>
      <c r="D59" s="33">
        <v>1</v>
      </c>
      <c r="E59" s="7"/>
      <c r="F59" s="16" t="s">
        <v>102</v>
      </c>
      <c r="G59" s="7"/>
      <c r="H59" s="271">
        <f>'Machinery Costs'!C96</f>
        <v>29.322000000000003</v>
      </c>
      <c r="I59" s="7"/>
      <c r="J59" s="17">
        <f>D59*H59</f>
        <v>29.322000000000003</v>
      </c>
    </row>
    <row r="60" spans="1:33">
      <c r="A60" s="188"/>
      <c r="B60" s="15" t="s">
        <v>144</v>
      </c>
      <c r="C60" s="73"/>
      <c r="D60" s="33">
        <v>1</v>
      </c>
      <c r="E60" s="7"/>
      <c r="F60" s="16" t="s">
        <v>102</v>
      </c>
      <c r="G60" s="7"/>
      <c r="H60" s="271">
        <f>'Machinery Costs'!D96</f>
        <v>20.996000000000002</v>
      </c>
      <c r="I60" s="7"/>
      <c r="J60" s="17">
        <f t="shared" ref="J60:J61" si="1">D60*H60</f>
        <v>20.996000000000002</v>
      </c>
    </row>
    <row r="61" spans="1:33">
      <c r="A61" s="188"/>
      <c r="B61" s="303" t="s">
        <v>404</v>
      </c>
      <c r="C61" s="7"/>
      <c r="D61" s="33">
        <v>1</v>
      </c>
      <c r="E61" s="7"/>
      <c r="F61" s="16" t="s">
        <v>102</v>
      </c>
      <c r="G61" s="7"/>
      <c r="H61" s="271">
        <f>'Machinery Costs'!E96</f>
        <v>5.032</v>
      </c>
      <c r="I61" s="7"/>
      <c r="J61" s="17">
        <f t="shared" si="1"/>
        <v>5.032</v>
      </c>
    </row>
    <row r="62" spans="1:33">
      <c r="A62" s="188"/>
      <c r="B62" s="44" t="s">
        <v>137</v>
      </c>
      <c r="C62" s="7"/>
      <c r="D62" s="33">
        <v>1</v>
      </c>
      <c r="E62" s="7"/>
      <c r="F62" s="16" t="s">
        <v>102</v>
      </c>
      <c r="G62" s="7"/>
      <c r="H62" s="65">
        <f>+(D15*H15*D64-J68)</f>
        <v>78.875</v>
      </c>
      <c r="I62" s="7"/>
      <c r="J62" s="17">
        <f>+H62</f>
        <v>78.875</v>
      </c>
      <c r="AG62" s="188"/>
    </row>
    <row r="63" spans="1:33" ht="12.75" customHeight="1">
      <c r="A63" s="188"/>
      <c r="B63" s="57" t="s">
        <v>330</v>
      </c>
      <c r="C63" s="7"/>
      <c r="D63" s="34"/>
      <c r="E63" s="7"/>
      <c r="F63" s="8"/>
      <c r="G63" s="7"/>
      <c r="H63" s="72"/>
      <c r="I63" s="7"/>
      <c r="J63" s="17"/>
      <c r="AG63" s="188"/>
    </row>
    <row r="64" spans="1:33" ht="12.75" customHeight="1">
      <c r="A64" s="188"/>
      <c r="B64" s="7" t="s">
        <v>138</v>
      </c>
      <c r="C64" s="7"/>
      <c r="D64" s="296">
        <v>0.25</v>
      </c>
      <c r="E64" s="7"/>
      <c r="F64" s="8"/>
      <c r="G64" s="7"/>
      <c r="H64" s="50"/>
      <c r="I64" s="7"/>
      <c r="J64" s="17"/>
      <c r="AG64" s="188"/>
    </row>
    <row r="65" spans="1:33" ht="12.75" customHeight="1">
      <c r="A65" s="188"/>
      <c r="B65" s="7" t="s">
        <v>139</v>
      </c>
      <c r="C65" s="7"/>
      <c r="D65" s="296">
        <v>0.67</v>
      </c>
      <c r="E65" s="7"/>
      <c r="F65" s="8"/>
      <c r="G65" s="7"/>
      <c r="H65" s="50"/>
      <c r="I65" s="7"/>
      <c r="J65" s="17"/>
      <c r="AG65" s="188"/>
    </row>
    <row r="66" spans="1:33">
      <c r="A66" s="188"/>
      <c r="B66" s="40"/>
      <c r="C66" s="40"/>
      <c r="D66" s="61"/>
      <c r="E66" s="40"/>
      <c r="F66" s="61"/>
      <c r="G66" s="7"/>
      <c r="H66" s="34"/>
      <c r="I66" s="7"/>
      <c r="J66" s="17"/>
      <c r="AG66" s="188"/>
    </row>
    <row r="67" spans="1:33">
      <c r="A67" s="188"/>
      <c r="B67" s="175" t="s">
        <v>195</v>
      </c>
      <c r="C67" s="40"/>
      <c r="D67" s="61"/>
      <c r="E67" s="40"/>
      <c r="F67" s="61"/>
      <c r="G67" s="7"/>
      <c r="H67" s="34"/>
      <c r="I67" s="7"/>
      <c r="J67" s="17">
        <f>cashrent</f>
        <v>0</v>
      </c>
    </row>
    <row r="68" spans="1:33">
      <c r="A68" s="188"/>
      <c r="B68" s="101" t="s">
        <v>145</v>
      </c>
      <c r="C68" s="73"/>
      <c r="D68" s="48"/>
      <c r="E68" s="7"/>
      <c r="F68" s="8"/>
      <c r="G68" s="7"/>
      <c r="H68" s="34"/>
      <c r="I68" s="7"/>
      <c r="J68" s="17">
        <f>Landtax</f>
        <v>5.5</v>
      </c>
    </row>
    <row r="69" spans="1:33">
      <c r="A69" s="188"/>
      <c r="B69" s="101" t="s">
        <v>218</v>
      </c>
      <c r="C69" s="73"/>
      <c r="D69" s="308">
        <f>dr</f>
        <v>7.4999999999999997E-2</v>
      </c>
      <c r="E69" s="7"/>
      <c r="F69" s="16" t="s">
        <v>102</v>
      </c>
      <c r="G69" s="7"/>
      <c r="H69" s="199">
        <f>-PMT(D69,D70,'Est. Budget'!J68)</f>
        <v>94.81387738791463</v>
      </c>
      <c r="I69" s="7"/>
      <c r="J69" s="17">
        <f>+H69</f>
        <v>94.81387738791463</v>
      </c>
    </row>
    <row r="70" spans="1:33" ht="12.75" customHeight="1">
      <c r="A70" s="188"/>
      <c r="B70" s="57" t="s">
        <v>219</v>
      </c>
      <c r="C70" s="7"/>
      <c r="D70" s="306">
        <f>nbyrs</f>
        <v>3</v>
      </c>
      <c r="E70" s="7"/>
      <c r="F70" s="8"/>
      <c r="G70" s="7"/>
      <c r="H70" s="72"/>
      <c r="I70" s="7"/>
      <c r="J70" s="17"/>
      <c r="AG70" s="188"/>
    </row>
    <row r="71" spans="1:33" ht="12.75" customHeight="1">
      <c r="A71" s="188"/>
      <c r="B71" s="8"/>
      <c r="C71" s="8"/>
      <c r="D71" s="8"/>
      <c r="E71" s="7"/>
      <c r="F71" s="8"/>
      <c r="G71" s="7"/>
      <c r="H71" s="50"/>
      <c r="I71" s="7"/>
      <c r="J71" s="17"/>
      <c r="AG71" s="188"/>
    </row>
    <row r="72" spans="1:33" ht="14.25">
      <c r="A72" s="188"/>
      <c r="B72" s="101" t="s">
        <v>28</v>
      </c>
      <c r="C72" s="40"/>
      <c r="D72" s="61"/>
      <c r="E72" s="40"/>
      <c r="F72" s="61"/>
      <c r="G72" s="7"/>
      <c r="H72" s="34"/>
      <c r="I72" s="7"/>
      <c r="J72" s="17">
        <f>(J19+$J$26+$J$37+$J$43+$J$47)*oh</f>
        <v>4.5800749999999999</v>
      </c>
    </row>
    <row r="73" spans="1:33" ht="14.25">
      <c r="A73" s="188"/>
      <c r="B73" s="101" t="s">
        <v>180</v>
      </c>
      <c r="C73" s="73"/>
      <c r="D73" s="48"/>
      <c r="E73" s="7"/>
      <c r="F73" s="8"/>
      <c r="G73" s="7"/>
      <c r="H73" s="34"/>
      <c r="I73" s="7"/>
      <c r="J73" s="17">
        <f>(J14)*MF</f>
        <v>19.5</v>
      </c>
    </row>
    <row r="74" spans="1:33" ht="6" customHeight="1">
      <c r="A74" s="188"/>
      <c r="B74" s="7"/>
      <c r="C74" s="7"/>
      <c r="D74" s="34"/>
      <c r="E74" s="7"/>
      <c r="F74" s="8"/>
      <c r="G74" s="7"/>
      <c r="H74" s="34"/>
      <c r="I74" s="7"/>
      <c r="J74" s="17"/>
    </row>
    <row r="75" spans="1:33">
      <c r="A75" s="188"/>
      <c r="B75" s="41" t="s">
        <v>125</v>
      </c>
      <c r="C75" s="41"/>
      <c r="D75" s="54"/>
      <c r="E75" s="41"/>
      <c r="F75" s="42"/>
      <c r="G75" s="41"/>
      <c r="H75" s="54"/>
      <c r="I75" s="41"/>
      <c r="J75" s="43">
        <f>SUM(J58:J73)</f>
        <v>258.61895238791465</v>
      </c>
    </row>
    <row r="76" spans="1:33" ht="5.25" customHeight="1">
      <c r="A76" s="188"/>
      <c r="B76" s="7"/>
      <c r="C76" s="7"/>
      <c r="D76" s="34"/>
      <c r="E76" s="7"/>
      <c r="F76" s="8"/>
      <c r="G76" s="7"/>
      <c r="H76" s="34"/>
      <c r="I76" s="7"/>
      <c r="J76" s="17"/>
    </row>
    <row r="77" spans="1:33">
      <c r="A77" s="188"/>
      <c r="B77" s="41" t="s">
        <v>46</v>
      </c>
      <c r="C77" s="41"/>
      <c r="D77" s="54"/>
      <c r="E77" s="41"/>
      <c r="F77" s="42"/>
      <c r="G77" s="41"/>
      <c r="H77" s="54"/>
      <c r="I77" s="41"/>
      <c r="J77" s="43">
        <f>J55+J75</f>
        <v>485.28648220934326</v>
      </c>
    </row>
    <row r="78" spans="1:33">
      <c r="A78" s="188"/>
      <c r="B78" s="7"/>
      <c r="C78" s="7"/>
      <c r="D78" s="34"/>
      <c r="E78" s="7"/>
      <c r="F78" s="8"/>
      <c r="G78" s="7"/>
      <c r="H78" s="34"/>
      <c r="I78" s="7"/>
      <c r="J78" s="17"/>
      <c r="AG78" s="188"/>
    </row>
    <row r="79" spans="1:33" s="37" customFormat="1">
      <c r="A79" s="36"/>
      <c r="B79" s="41" t="s">
        <v>47</v>
      </c>
      <c r="C79" s="41"/>
      <c r="D79" s="54"/>
      <c r="E79" s="41"/>
      <c r="F79" s="42"/>
      <c r="G79" s="41"/>
      <c r="H79" s="54"/>
      <c r="I79" s="41"/>
      <c r="J79" s="168">
        <f>J14-J77</f>
        <v>-95.286482209343262</v>
      </c>
      <c r="K79" s="188"/>
      <c r="L79" s="188"/>
      <c r="M79" s="36"/>
      <c r="N79" s="36"/>
      <c r="O79" s="36"/>
      <c r="P79" s="36"/>
      <c r="Q79" s="36"/>
      <c r="R79" s="36"/>
      <c r="S79" s="36"/>
      <c r="T79" s="36"/>
      <c r="U79" s="36"/>
      <c r="V79" s="36"/>
      <c r="W79" s="36"/>
      <c r="X79" s="36"/>
      <c r="Y79" s="36"/>
      <c r="Z79" s="36"/>
      <c r="AA79" s="36"/>
      <c r="AB79" s="36"/>
      <c r="AC79" s="36"/>
      <c r="AD79" s="36"/>
      <c r="AE79" s="36"/>
      <c r="AF79" s="36"/>
      <c r="AG79" s="36"/>
    </row>
    <row r="80" spans="1:33" ht="6.75" customHeight="1">
      <c r="A80" s="188"/>
      <c r="B80" s="3"/>
      <c r="C80" s="3"/>
      <c r="D80" s="2"/>
      <c r="E80" s="3"/>
      <c r="F80" s="4"/>
      <c r="G80" s="3"/>
      <c r="H80" s="2"/>
      <c r="I80" s="3"/>
      <c r="J80" s="5"/>
    </row>
    <row r="81" spans="1:33">
      <c r="A81" s="188"/>
      <c r="B81" s="45" t="s">
        <v>48</v>
      </c>
      <c r="C81" s="45"/>
      <c r="D81" s="63"/>
      <c r="E81" s="45"/>
      <c r="F81" s="46"/>
      <c r="G81" s="45"/>
      <c r="H81" s="63"/>
      <c r="I81" s="45"/>
      <c r="J81" s="45"/>
    </row>
    <row r="82" spans="1:33" s="188" customFormat="1" ht="14.25" customHeight="1">
      <c r="B82" s="375" t="s">
        <v>197</v>
      </c>
      <c r="C82" s="375"/>
      <c r="D82" s="375"/>
      <c r="E82" s="375"/>
      <c r="F82" s="375"/>
      <c r="G82" s="375"/>
      <c r="H82" s="375"/>
      <c r="I82" s="375"/>
      <c r="J82" s="375"/>
    </row>
    <row r="83" spans="1:33" s="188" customFormat="1" ht="14.25">
      <c r="B83" s="375" t="s">
        <v>185</v>
      </c>
      <c r="C83" s="375"/>
      <c r="D83" s="375"/>
      <c r="E83" s="375"/>
      <c r="F83" s="375"/>
      <c r="G83" s="375"/>
      <c r="H83" s="375"/>
      <c r="I83" s="375"/>
      <c r="J83" s="375"/>
    </row>
    <row r="84" spans="1:33" s="188" customFormat="1" ht="17.25" customHeight="1">
      <c r="B84" s="371" t="s">
        <v>186</v>
      </c>
      <c r="C84" s="372"/>
      <c r="D84" s="372"/>
      <c r="E84" s="372"/>
      <c r="F84" s="372"/>
      <c r="G84" s="372"/>
      <c r="H84" s="372"/>
      <c r="I84" s="372"/>
      <c r="J84" s="372"/>
    </row>
    <row r="85" spans="1:33">
      <c r="A85" s="188"/>
      <c r="B85" s="7"/>
      <c r="C85" s="7"/>
      <c r="D85" s="34"/>
      <c r="E85" s="7"/>
      <c r="F85" s="8"/>
      <c r="G85" s="7"/>
      <c r="H85" s="34"/>
      <c r="I85" s="7"/>
      <c r="J85" s="7"/>
    </row>
    <row r="86" spans="1:33">
      <c r="A86" s="188"/>
      <c r="B86" s="19" t="s">
        <v>49</v>
      </c>
      <c r="C86" s="7"/>
      <c r="D86" s="20" t="s">
        <v>50</v>
      </c>
      <c r="E86" s="7"/>
      <c r="F86" s="8"/>
      <c r="G86" s="7"/>
      <c r="H86" s="20" t="s">
        <v>52</v>
      </c>
      <c r="I86" s="7"/>
      <c r="J86" s="7"/>
    </row>
    <row r="87" spans="1:33" s="188" customFormat="1">
      <c r="B87" s="7" t="s">
        <v>361</v>
      </c>
      <c r="C87" s="7"/>
      <c r="D87" s="21">
        <v>0.1</v>
      </c>
      <c r="E87" s="7"/>
      <c r="F87" s="8" t="s">
        <v>51</v>
      </c>
      <c r="G87" s="7"/>
      <c r="H87" s="21">
        <v>0.1</v>
      </c>
      <c r="I87" s="7"/>
      <c r="J87" s="7"/>
    </row>
    <row r="88" spans="1:33" s="188" customFormat="1">
      <c r="B88" s="7"/>
      <c r="C88" s="7"/>
      <c r="D88" s="22"/>
      <c r="E88" s="3"/>
      <c r="F88" s="2" t="s">
        <v>53</v>
      </c>
      <c r="G88" s="3"/>
      <c r="H88" s="22"/>
      <c r="I88" s="7"/>
      <c r="J88" s="7"/>
    </row>
    <row r="89" spans="1:33" s="188" customFormat="1">
      <c r="B89" s="23" t="s">
        <v>86</v>
      </c>
      <c r="C89" s="7"/>
      <c r="D89" s="102">
        <f>F89*(1-D87)</f>
        <v>405</v>
      </c>
      <c r="E89" s="24"/>
      <c r="F89" s="200">
        <f>D15</f>
        <v>450</v>
      </c>
      <c r="G89" s="24"/>
      <c r="H89" s="102">
        <f>F89*(1+H87)</f>
        <v>495.00000000000006</v>
      </c>
      <c r="I89" s="7"/>
      <c r="J89" s="7"/>
    </row>
    <row r="90" spans="1:33" s="188" customFormat="1">
      <c r="B90" s="7"/>
      <c r="C90" s="7"/>
      <c r="D90" s="34"/>
      <c r="E90" s="7"/>
      <c r="F90" s="8"/>
      <c r="G90" s="7"/>
      <c r="H90" s="34"/>
      <c r="I90" s="7"/>
      <c r="J90" s="7"/>
    </row>
    <row r="91" spans="1:33" s="188" customFormat="1">
      <c r="B91" s="7" t="s">
        <v>87</v>
      </c>
      <c r="C91" s="7"/>
      <c r="D91" s="25">
        <f>$J$55/D89</f>
        <v>0.55967291313932988</v>
      </c>
      <c r="E91" s="7"/>
      <c r="F91" s="25">
        <f>$J$55/F89</f>
        <v>0.50370562182539691</v>
      </c>
      <c r="G91" s="7"/>
      <c r="H91" s="25">
        <f>$J$55/H89</f>
        <v>0.45791420165945163</v>
      </c>
      <c r="I91" s="7"/>
      <c r="J91" s="7"/>
    </row>
    <row r="92" spans="1:33" s="188" customFormat="1" ht="5.25" customHeight="1">
      <c r="B92" s="7"/>
      <c r="C92" s="7"/>
      <c r="D92" s="34"/>
      <c r="E92" s="7"/>
      <c r="F92" s="8"/>
      <c r="G92" s="7"/>
      <c r="H92" s="34"/>
      <c r="I92" s="7"/>
      <c r="J92" s="7"/>
    </row>
    <row r="93" spans="1:33" s="188" customFormat="1">
      <c r="B93" s="7" t="s">
        <v>88</v>
      </c>
      <c r="C93" s="7"/>
      <c r="D93" s="25">
        <f>$J$75/D89</f>
        <v>0.63856531453806087</v>
      </c>
      <c r="E93" s="7"/>
      <c r="F93" s="25">
        <f>$J$75/F89</f>
        <v>0.57470878308425477</v>
      </c>
      <c r="G93" s="7"/>
      <c r="H93" s="25">
        <f>$J$75/H89</f>
        <v>0.52246253007659516</v>
      </c>
      <c r="I93" s="7"/>
      <c r="J93" s="7"/>
    </row>
    <row r="94" spans="1:33" s="188" customFormat="1" ht="5.25" customHeight="1">
      <c r="B94" s="7"/>
      <c r="C94" s="7"/>
      <c r="D94" s="34"/>
      <c r="E94" s="7"/>
      <c r="F94" s="8"/>
      <c r="G94" s="7"/>
      <c r="H94" s="34"/>
      <c r="I94" s="7"/>
      <c r="J94" s="7"/>
    </row>
    <row r="95" spans="1:33" s="188" customFormat="1">
      <c r="B95" s="7" t="s">
        <v>100</v>
      </c>
      <c r="C95" s="7"/>
      <c r="D95" s="25">
        <f>$J$77/D89</f>
        <v>1.1982382276773909</v>
      </c>
      <c r="E95" s="7"/>
      <c r="F95" s="25">
        <f>$J$77/F89</f>
        <v>1.0784144049096518</v>
      </c>
      <c r="G95" s="7"/>
      <c r="H95" s="25">
        <f>$J$77/H89</f>
        <v>0.98037673173604689</v>
      </c>
      <c r="I95" s="7"/>
      <c r="J95" s="7"/>
    </row>
    <row r="96" spans="1:33" s="188" customFormat="1">
      <c r="B96" s="9"/>
      <c r="C96" s="9"/>
      <c r="D96" s="59"/>
      <c r="E96" s="9"/>
      <c r="F96" s="13"/>
      <c r="G96" s="9"/>
      <c r="H96" s="59"/>
      <c r="I96" s="9"/>
      <c r="J96" s="9"/>
      <c r="AG96"/>
    </row>
    <row r="97" spans="2:33" s="188" customFormat="1">
      <c r="B97" s="9"/>
      <c r="C97" s="9"/>
      <c r="D97" s="20" t="s">
        <v>50</v>
      </c>
      <c r="E97" s="7"/>
      <c r="F97" s="8"/>
      <c r="G97" s="7"/>
      <c r="H97" s="20" t="s">
        <v>52</v>
      </c>
      <c r="I97" s="9"/>
      <c r="J97" s="9"/>
      <c r="AG97"/>
    </row>
    <row r="98" spans="2:33" s="188" customFormat="1">
      <c r="B98" s="7"/>
      <c r="C98" s="7"/>
      <c r="D98" s="21">
        <v>0.1</v>
      </c>
      <c r="E98" s="7"/>
      <c r="F98" s="8" t="s">
        <v>51</v>
      </c>
      <c r="G98" s="7"/>
      <c r="H98" s="21">
        <v>0.1</v>
      </c>
      <c r="I98" s="7"/>
      <c r="J98" s="7"/>
      <c r="AG98"/>
    </row>
    <row r="99" spans="2:33" s="188" customFormat="1">
      <c r="B99" s="7"/>
      <c r="C99" s="7"/>
      <c r="D99" s="2"/>
      <c r="E99" s="3"/>
      <c r="F99" s="4" t="s">
        <v>86</v>
      </c>
      <c r="G99" s="3"/>
      <c r="H99" s="2"/>
      <c r="I99" s="7"/>
      <c r="J99" s="7"/>
      <c r="AG99"/>
    </row>
    <row r="100" spans="2:33" s="188" customFormat="1">
      <c r="B100" s="23" t="s">
        <v>53</v>
      </c>
      <c r="C100" s="7"/>
      <c r="D100" s="26">
        <f>F100*(1-D87)</f>
        <v>0.67500000000000004</v>
      </c>
      <c r="E100" s="24"/>
      <c r="F100" s="27">
        <f>H15</f>
        <v>0.75</v>
      </c>
      <c r="G100" s="24"/>
      <c r="H100" s="26">
        <f>F100*(1+H87)</f>
        <v>0.82500000000000007</v>
      </c>
      <c r="I100" s="7"/>
      <c r="J100" s="7"/>
      <c r="AG100"/>
    </row>
    <row r="101" spans="2:33" s="188" customFormat="1">
      <c r="B101" s="7"/>
      <c r="C101" s="7"/>
      <c r="D101" s="34"/>
      <c r="E101" s="7"/>
      <c r="F101" s="8"/>
      <c r="G101" s="7"/>
      <c r="H101" s="34"/>
      <c r="I101" s="7"/>
      <c r="J101" s="7"/>
      <c r="AG101"/>
    </row>
    <row r="102" spans="2:33" s="188" customFormat="1">
      <c r="B102" s="7" t="s">
        <v>87</v>
      </c>
      <c r="C102" s="7"/>
      <c r="D102" s="201">
        <f>$J$55/D100</f>
        <v>335.80374788359791</v>
      </c>
      <c r="E102" s="202"/>
      <c r="F102" s="201">
        <f>$J$55/F100</f>
        <v>302.22337309523812</v>
      </c>
      <c r="G102" s="202"/>
      <c r="H102" s="201">
        <f>$J$55/H100</f>
        <v>274.74852099567102</v>
      </c>
      <c r="I102" s="7"/>
      <c r="J102" s="7"/>
      <c r="AG102"/>
    </row>
    <row r="103" spans="2:33" s="188" customFormat="1" ht="5.25" customHeight="1">
      <c r="B103" s="7"/>
      <c r="C103" s="7"/>
      <c r="D103" s="203"/>
      <c r="E103" s="202"/>
      <c r="F103" s="201"/>
      <c r="G103" s="202"/>
      <c r="H103" s="203"/>
      <c r="I103" s="7"/>
      <c r="J103" s="7"/>
      <c r="AG103"/>
    </row>
    <row r="104" spans="2:33" s="188" customFormat="1">
      <c r="B104" s="7" t="s">
        <v>88</v>
      </c>
      <c r="C104" s="7"/>
      <c r="D104" s="201">
        <f>$J$75/D100</f>
        <v>383.13918872283648</v>
      </c>
      <c r="E104" s="202"/>
      <c r="F104" s="201">
        <f>$J$75/F100</f>
        <v>344.82526985055284</v>
      </c>
      <c r="G104" s="202"/>
      <c r="H104" s="201">
        <f>$J$75/H100</f>
        <v>313.47751804595714</v>
      </c>
      <c r="I104" s="7"/>
      <c r="J104" s="7"/>
      <c r="AG104"/>
    </row>
    <row r="105" spans="2:33" s="188" customFormat="1" ht="5.25" customHeight="1">
      <c r="B105" s="7"/>
      <c r="C105" s="7"/>
      <c r="D105" s="203"/>
      <c r="E105" s="202"/>
      <c r="F105" s="201"/>
      <c r="G105" s="202"/>
      <c r="H105" s="203"/>
      <c r="I105" s="7"/>
      <c r="J105" s="7"/>
      <c r="AG105"/>
    </row>
    <row r="106" spans="2:33" s="188" customFormat="1">
      <c r="B106" s="7" t="s">
        <v>100</v>
      </c>
      <c r="C106" s="7"/>
      <c r="D106" s="201">
        <f>$J$77/D100</f>
        <v>718.94293660643439</v>
      </c>
      <c r="E106" s="202"/>
      <c r="F106" s="201">
        <f>$J$77/F100</f>
        <v>647.04864294579102</v>
      </c>
      <c r="G106" s="202"/>
      <c r="H106" s="201">
        <f>$J$77/H100</f>
        <v>588.22603904162816</v>
      </c>
      <c r="I106" s="7"/>
      <c r="J106" s="7"/>
      <c r="AG106"/>
    </row>
    <row r="107" spans="2:33" s="188" customFormat="1">
      <c r="B107" s="7"/>
      <c r="C107" s="7"/>
      <c r="D107" s="34"/>
      <c r="E107" s="7"/>
      <c r="F107" s="8"/>
      <c r="G107" s="7"/>
      <c r="H107" s="34"/>
      <c r="I107" s="7"/>
      <c r="J107" s="7"/>
      <c r="AG107"/>
    </row>
    <row r="108" spans="2:33" s="188" customFormat="1">
      <c r="B108" s="3"/>
      <c r="C108" s="3"/>
      <c r="D108" s="2"/>
      <c r="E108" s="3"/>
      <c r="F108" s="4"/>
      <c r="G108" s="3"/>
      <c r="H108" s="2"/>
      <c r="I108" s="3"/>
      <c r="J108" s="3"/>
      <c r="AG108"/>
    </row>
    <row r="109" spans="2:33" s="188" customFormat="1">
      <c r="D109" s="47"/>
      <c r="F109" s="30"/>
      <c r="H109" s="47"/>
      <c r="AG109"/>
    </row>
    <row r="110" spans="2:33" s="188" customFormat="1">
      <c r="D110" s="47"/>
      <c r="F110" s="30"/>
      <c r="H110" s="47"/>
      <c r="AG110"/>
    </row>
    <row r="111" spans="2:33" s="188" customFormat="1">
      <c r="D111" s="47"/>
      <c r="F111" s="30"/>
      <c r="H111" s="47"/>
      <c r="AG111"/>
    </row>
    <row r="112" spans="2:33" s="188" customFormat="1">
      <c r="D112" s="47"/>
      <c r="F112" s="30"/>
      <c r="H112" s="47"/>
      <c r="AG112"/>
    </row>
    <row r="113" spans="4:33" s="188" customFormat="1">
      <c r="D113" s="47"/>
      <c r="F113" s="30"/>
      <c r="H113" s="47"/>
      <c r="AG113"/>
    </row>
    <row r="114" spans="4:33" s="188" customFormat="1">
      <c r="D114" s="47"/>
      <c r="F114" s="30"/>
      <c r="H114" s="47"/>
      <c r="AG114"/>
    </row>
    <row r="115" spans="4:33" s="188" customFormat="1">
      <c r="D115" s="47"/>
      <c r="F115" s="30"/>
      <c r="H115" s="47"/>
      <c r="AG115"/>
    </row>
    <row r="116" spans="4:33" s="188" customFormat="1">
      <c r="D116" s="47"/>
      <c r="F116" s="30"/>
      <c r="H116" s="47"/>
      <c r="AG116"/>
    </row>
    <row r="117" spans="4:33" s="188" customFormat="1">
      <c r="D117" s="47"/>
      <c r="F117" s="30"/>
      <c r="H117" s="47"/>
      <c r="AG117"/>
    </row>
    <row r="118" spans="4:33" s="188" customFormat="1">
      <c r="D118" s="47"/>
      <c r="F118" s="30"/>
      <c r="H118" s="47"/>
      <c r="AG118"/>
    </row>
    <row r="119" spans="4:33" s="188" customFormat="1">
      <c r="D119" s="47"/>
      <c r="F119" s="30"/>
      <c r="H119" s="47"/>
      <c r="AG119"/>
    </row>
    <row r="120" spans="4:33" s="188" customFormat="1">
      <c r="D120" s="47"/>
      <c r="F120" s="30"/>
      <c r="H120" s="47"/>
      <c r="AG120"/>
    </row>
    <row r="121" spans="4:33" s="188" customFormat="1">
      <c r="D121" s="47"/>
      <c r="F121" s="30"/>
      <c r="H121" s="47"/>
      <c r="AG121"/>
    </row>
    <row r="122" spans="4:33" s="188" customFormat="1">
      <c r="D122" s="47"/>
      <c r="F122" s="30"/>
      <c r="H122" s="47"/>
      <c r="AG122"/>
    </row>
    <row r="123" spans="4:33" s="188" customFormat="1">
      <c r="D123" s="47"/>
      <c r="F123" s="30"/>
      <c r="H123" s="47"/>
      <c r="AG123"/>
    </row>
    <row r="124" spans="4:33" s="188" customFormat="1">
      <c r="D124" s="47"/>
      <c r="F124" s="30"/>
      <c r="H124" s="47"/>
      <c r="AG124"/>
    </row>
    <row r="125" spans="4:33" s="188" customFormat="1">
      <c r="D125" s="47"/>
      <c r="F125" s="30"/>
      <c r="H125" s="47"/>
      <c r="AG125"/>
    </row>
    <row r="126" spans="4:33" s="188" customFormat="1">
      <c r="D126" s="47"/>
      <c r="F126" s="30"/>
      <c r="H126" s="47"/>
      <c r="AG126"/>
    </row>
    <row r="127" spans="4:33" s="188" customFormat="1">
      <c r="D127" s="47"/>
      <c r="F127" s="30"/>
      <c r="H127" s="47"/>
      <c r="AG127"/>
    </row>
    <row r="128" spans="4:33" s="188" customFormat="1">
      <c r="D128" s="47"/>
      <c r="F128" s="30"/>
      <c r="H128" s="47"/>
      <c r="AG128"/>
    </row>
    <row r="129" spans="4:33" s="188" customFormat="1">
      <c r="D129" s="47"/>
      <c r="F129" s="30"/>
      <c r="H129" s="47"/>
      <c r="AG129"/>
    </row>
    <row r="130" spans="4:33" s="188" customFormat="1">
      <c r="D130" s="47"/>
      <c r="F130" s="30"/>
      <c r="H130" s="47"/>
      <c r="AG130"/>
    </row>
    <row r="131" spans="4:33" s="188" customFormat="1">
      <c r="D131" s="47"/>
      <c r="F131" s="30"/>
      <c r="H131" s="47"/>
      <c r="AG131"/>
    </row>
    <row r="132" spans="4:33" s="188" customFormat="1">
      <c r="D132" s="47"/>
      <c r="F132" s="30"/>
      <c r="H132" s="47"/>
      <c r="AG132"/>
    </row>
  </sheetData>
  <mergeCells count="8">
    <mergeCell ref="B82:J82"/>
    <mergeCell ref="B83:J83"/>
    <mergeCell ref="B84:J84"/>
    <mergeCell ref="B2:I2"/>
    <mergeCell ref="B3:I3"/>
    <mergeCell ref="B5:I5"/>
    <mergeCell ref="B6:I6"/>
    <mergeCell ref="B8:J8"/>
  </mergeCells>
  <printOptions horizontalCentered="1"/>
  <pageMargins left="0.7" right="0.7" top="0.75" bottom="0.75" header="0.3" footer="0.3"/>
  <pageSetup scale="99" fitToHeight="2" orientation="portrait" r:id="rId1"/>
  <headerFooter>
    <oddFooter>&amp;L&amp;A&amp;C&amp;F&amp;R&amp;D</oddFooter>
  </headerFooter>
  <rowBreaks count="1" manualBreakCount="1">
    <brk id="57" min="1" max="9" man="1"/>
  </rowBreaks>
</worksheet>
</file>

<file path=xl/worksheets/sheet26.xml><?xml version="1.0" encoding="utf-8"?>
<worksheet xmlns="http://schemas.openxmlformats.org/spreadsheetml/2006/main" xmlns:r="http://schemas.openxmlformats.org/officeDocument/2006/relationships">
  <sheetPr>
    <tabColor rgb="FF64BC94"/>
  </sheetPr>
  <dimension ref="A1:AR132"/>
  <sheetViews>
    <sheetView topLeftCell="A31" zoomScaleNormal="100" workbookViewId="0">
      <selection activeCell="B61" sqref="B61:C61"/>
    </sheetView>
  </sheetViews>
  <sheetFormatPr defaultColWidth="8.7109375" defaultRowHeight="12.75"/>
  <cols>
    <col min="1" max="1" width="3.140625" customWidth="1"/>
    <col min="2" max="2" width="28.855468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395</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5.2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446.25</v>
      </c>
      <c r="AG14" s="188"/>
    </row>
    <row r="15" spans="1:44">
      <c r="A15" s="188"/>
      <c r="B15" s="170" t="s">
        <v>303</v>
      </c>
      <c r="C15" s="9"/>
      <c r="D15" s="306">
        <f>ynbyr2</f>
        <v>525</v>
      </c>
      <c r="E15" s="9"/>
      <c r="F15" s="234" t="s">
        <v>305</v>
      </c>
      <c r="G15" s="9"/>
      <c r="H15" s="307">
        <v>0.75</v>
      </c>
      <c r="I15" s="9"/>
      <c r="J15" s="11">
        <f>D15*H15</f>
        <v>393.75</v>
      </c>
      <c r="M15" s="189"/>
      <c r="N15" s="189"/>
      <c r="O15" s="189"/>
      <c r="P15" s="189"/>
      <c r="Q15" s="189"/>
      <c r="AG15" s="188"/>
    </row>
    <row r="16" spans="1:44">
      <c r="A16" s="188"/>
      <c r="B16" s="170" t="s">
        <v>304</v>
      </c>
      <c r="C16" s="9"/>
      <c r="D16" s="306">
        <v>1.5</v>
      </c>
      <c r="E16" s="9"/>
      <c r="F16" s="10" t="s">
        <v>128</v>
      </c>
      <c r="G16" s="9"/>
      <c r="H16" s="307">
        <v>35</v>
      </c>
      <c r="I16" s="9"/>
      <c r="J16" s="11">
        <f>D16*H16</f>
        <v>52.5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44" t="s">
        <v>238</v>
      </c>
      <c r="C22" s="7"/>
      <c r="D22" s="267">
        <v>150</v>
      </c>
      <c r="E22" s="7"/>
      <c r="F22" s="16" t="s">
        <v>101</v>
      </c>
      <c r="G22" s="7"/>
      <c r="H22" s="268">
        <f>Nitrogen</f>
        <v>0.61</v>
      </c>
      <c r="I22" s="7"/>
      <c r="J22" s="17">
        <f>D22*H22</f>
        <v>91.5</v>
      </c>
    </row>
    <row r="23" spans="1:33">
      <c r="A23" s="188"/>
      <c r="B23" s="44" t="s">
        <v>239</v>
      </c>
      <c r="C23" s="7"/>
      <c r="D23" s="267">
        <v>20</v>
      </c>
      <c r="E23" s="7"/>
      <c r="F23" s="16" t="s">
        <v>101</v>
      </c>
      <c r="G23" s="7"/>
      <c r="H23" s="268">
        <f>Phosphorous</f>
        <v>0.64</v>
      </c>
      <c r="I23" s="7"/>
      <c r="J23" s="17">
        <f>D23*H23</f>
        <v>12.8</v>
      </c>
    </row>
    <row r="24" spans="1:33">
      <c r="A24" s="188"/>
      <c r="B24" s="44" t="s">
        <v>222</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SUM(J35:J35)</f>
        <v>0</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c r="A35" s="188"/>
      <c r="B35" s="44"/>
      <c r="C35" s="7"/>
      <c r="D35" s="44"/>
      <c r="E35" s="7"/>
      <c r="F35" s="44"/>
      <c r="G35" s="7"/>
      <c r="H35" s="44"/>
      <c r="I35" s="7"/>
      <c r="J35" s="17"/>
    </row>
    <row r="36" spans="1:10" ht="5.25" customHeight="1">
      <c r="A36" s="188"/>
      <c r="B36" s="7"/>
      <c r="C36" s="7"/>
      <c r="D36" s="60"/>
      <c r="E36" s="7"/>
      <c r="F36" s="8"/>
      <c r="G36" s="7"/>
      <c r="H36" s="50"/>
      <c r="I36" s="7"/>
      <c r="J36" s="17"/>
    </row>
    <row r="37" spans="1:10">
      <c r="A37" s="188"/>
      <c r="B37" s="41" t="s">
        <v>27</v>
      </c>
      <c r="C37" s="7"/>
      <c r="D37" s="60"/>
      <c r="E37" s="7"/>
      <c r="F37" s="8"/>
      <c r="G37" s="7"/>
      <c r="H37" s="50"/>
      <c r="I37" s="7"/>
      <c r="J37" s="168">
        <f>SUM(J38:J41)</f>
        <v>45.427999999999997</v>
      </c>
    </row>
    <row r="38" spans="1:10">
      <c r="A38" s="188"/>
      <c r="B38" s="28" t="s">
        <v>146</v>
      </c>
      <c r="C38" s="7"/>
      <c r="D38" s="270">
        <f>'Machinery Costs'!M96</f>
        <v>6.1463414634146343</v>
      </c>
      <c r="E38" s="7"/>
      <c r="F38" s="16" t="s">
        <v>148</v>
      </c>
      <c r="G38" s="7"/>
      <c r="H38" s="268">
        <f>Diesel</f>
        <v>2.0499999999999998</v>
      </c>
      <c r="I38" s="7"/>
      <c r="J38" s="17">
        <f>D38*H38</f>
        <v>12.6</v>
      </c>
    </row>
    <row r="39" spans="1:10">
      <c r="A39" s="188"/>
      <c r="B39" s="28" t="s">
        <v>147</v>
      </c>
      <c r="C39" s="7"/>
      <c r="D39" s="113">
        <v>1</v>
      </c>
      <c r="E39" s="7"/>
      <c r="F39" s="16" t="s">
        <v>102</v>
      </c>
      <c r="G39" s="7"/>
      <c r="H39" s="271">
        <f>'Machinery Costs'!I96</f>
        <v>1.8800000000000001</v>
      </c>
      <c r="I39" s="7"/>
      <c r="J39" s="17">
        <f>D39*H39</f>
        <v>1.8800000000000001</v>
      </c>
    </row>
    <row r="40" spans="1:10">
      <c r="A40" s="188"/>
      <c r="B40" s="28" t="s">
        <v>45</v>
      </c>
      <c r="C40" s="7"/>
      <c r="D40" s="113">
        <v>1</v>
      </c>
      <c r="E40" s="7"/>
      <c r="F40" s="16" t="s">
        <v>102</v>
      </c>
      <c r="G40" s="7"/>
      <c r="H40" s="271">
        <f>'Machinery Costs'!G96</f>
        <v>12.421999999999999</v>
      </c>
      <c r="I40" s="7"/>
      <c r="J40" s="17">
        <f>D40*H40</f>
        <v>12.421999999999999</v>
      </c>
    </row>
    <row r="41" spans="1:10">
      <c r="A41" s="188"/>
      <c r="B41" s="28" t="s">
        <v>90</v>
      </c>
      <c r="C41" s="7"/>
      <c r="D41" s="270">
        <f>'Machinery Costs'!L96</f>
        <v>1.1875641025641026</v>
      </c>
      <c r="E41" s="7"/>
      <c r="F41" s="16" t="s">
        <v>102</v>
      </c>
      <c r="G41" s="7"/>
      <c r="H41" s="268">
        <f>Labor</f>
        <v>15.6</v>
      </c>
      <c r="I41" s="7"/>
      <c r="J41" s="17">
        <f>D41*H41</f>
        <v>18.526</v>
      </c>
    </row>
    <row r="42" spans="1:10" ht="4.5" customHeight="1">
      <c r="A42" s="188"/>
      <c r="B42" s="7"/>
      <c r="C42" s="7"/>
      <c r="D42" s="60"/>
      <c r="E42" s="7"/>
      <c r="F42" s="8"/>
      <c r="G42" s="7"/>
      <c r="H42" s="50"/>
      <c r="I42" s="7"/>
      <c r="J42" s="17"/>
    </row>
    <row r="43" spans="1:10">
      <c r="A43" s="188"/>
      <c r="B43" s="41" t="s">
        <v>76</v>
      </c>
      <c r="C43" s="7"/>
      <c r="D43" s="60"/>
      <c r="E43" s="7"/>
      <c r="F43" s="8"/>
      <c r="G43" s="7"/>
      <c r="H43" s="50"/>
      <c r="I43" s="7"/>
      <c r="J43" s="168">
        <f>SUM(J44:J45)</f>
        <v>14.5</v>
      </c>
    </row>
    <row r="44" spans="1:10">
      <c r="A44" s="188"/>
      <c r="B44" s="44" t="s">
        <v>229</v>
      </c>
      <c r="C44" s="7"/>
      <c r="D44" s="204">
        <f>D16</f>
        <v>1.5</v>
      </c>
      <c r="E44" s="7"/>
      <c r="F44" s="155" t="s">
        <v>128</v>
      </c>
      <c r="G44" s="7"/>
      <c r="H44" s="114">
        <v>9</v>
      </c>
      <c r="I44" s="7"/>
      <c r="J44" s="17">
        <f>D44*H44</f>
        <v>13.5</v>
      </c>
    </row>
    <row r="45" spans="1:10">
      <c r="A45" s="188"/>
      <c r="B45" s="44" t="s">
        <v>230</v>
      </c>
      <c r="C45" s="7"/>
      <c r="D45" s="113">
        <v>1</v>
      </c>
      <c r="E45" s="7"/>
      <c r="F45" s="155" t="s">
        <v>102</v>
      </c>
      <c r="G45" s="7"/>
      <c r="H45" s="114">
        <f>FertApplicator</f>
        <v>1</v>
      </c>
      <c r="I45" s="7"/>
      <c r="J45" s="17">
        <f>D45*H45</f>
        <v>1</v>
      </c>
    </row>
    <row r="46" spans="1:10" ht="6" customHeight="1">
      <c r="A46" s="188"/>
      <c r="B46" s="7"/>
      <c r="C46" s="7"/>
      <c r="D46" s="34"/>
      <c r="E46" s="7"/>
      <c r="F46" s="8"/>
      <c r="G46" s="7"/>
      <c r="H46" s="50"/>
      <c r="I46" s="7"/>
      <c r="J46" s="17"/>
    </row>
    <row r="47" spans="1:10">
      <c r="A47" s="188"/>
      <c r="B47" s="41" t="s">
        <v>77</v>
      </c>
      <c r="C47" s="7"/>
      <c r="D47" s="34"/>
      <c r="E47" s="7"/>
      <c r="F47" s="8"/>
      <c r="G47" s="7"/>
      <c r="H47" s="50"/>
      <c r="I47" s="7"/>
      <c r="J47" s="168">
        <f>SUM(J50:J51)</f>
        <v>5.7750000000000004</v>
      </c>
    </row>
    <row r="48" spans="1:10">
      <c r="A48" s="188"/>
      <c r="B48" s="44" t="s">
        <v>306</v>
      </c>
      <c r="C48" s="7"/>
      <c r="D48" s="33">
        <v>1</v>
      </c>
      <c r="E48" s="7"/>
      <c r="F48" s="155" t="s">
        <v>102</v>
      </c>
      <c r="G48" s="7"/>
      <c r="H48" s="116">
        <v>16.5</v>
      </c>
      <c r="I48" s="7"/>
      <c r="J48" s="17">
        <f>D48*H48</f>
        <v>16.5</v>
      </c>
    </row>
    <row r="49" spans="1:33">
      <c r="A49" s="188"/>
      <c r="B49" s="44" t="s">
        <v>307</v>
      </c>
      <c r="C49" s="7"/>
      <c r="D49" s="33">
        <v>1</v>
      </c>
      <c r="E49" s="7"/>
      <c r="F49" s="155" t="s">
        <v>102</v>
      </c>
      <c r="G49" s="7"/>
      <c r="H49" s="116">
        <v>1.5</v>
      </c>
      <c r="I49" s="7"/>
      <c r="J49" s="17">
        <f>D49*H49</f>
        <v>1.5</v>
      </c>
    </row>
    <row r="50" spans="1:33">
      <c r="A50" s="188"/>
      <c r="B50" s="44" t="s">
        <v>215</v>
      </c>
      <c r="C50" s="7"/>
      <c r="D50" s="198">
        <f>D16</f>
        <v>1.5</v>
      </c>
      <c r="E50" s="7"/>
      <c r="F50" s="155" t="s">
        <v>128</v>
      </c>
      <c r="G50" s="7"/>
      <c r="H50" s="116">
        <v>3.85</v>
      </c>
      <c r="I50" s="7"/>
      <c r="J50" s="17">
        <f>D50*H50</f>
        <v>5.7750000000000004</v>
      </c>
    </row>
    <row r="51" spans="1:33">
      <c r="A51" s="188"/>
      <c r="B51" s="15"/>
      <c r="C51" s="7"/>
      <c r="D51" s="33"/>
      <c r="E51" s="7"/>
      <c r="F51" s="16"/>
      <c r="G51" s="7"/>
      <c r="H51" s="116"/>
      <c r="I51" s="7"/>
      <c r="J51" s="17"/>
    </row>
    <row r="52" spans="1:33" ht="5.0999999999999996" customHeight="1">
      <c r="A52" s="188"/>
      <c r="B52" s="7"/>
      <c r="C52" s="7"/>
      <c r="D52" s="34"/>
      <c r="E52" s="7"/>
      <c r="F52" s="8"/>
      <c r="G52" s="7"/>
      <c r="H52" s="34"/>
      <c r="I52" s="7"/>
      <c r="J52" s="17"/>
    </row>
    <row r="53" spans="1:33" ht="14.25">
      <c r="A53" s="188"/>
      <c r="B53" s="57" t="s">
        <v>179</v>
      </c>
      <c r="C53" s="7"/>
      <c r="D53" s="34"/>
      <c r="E53" s="7"/>
      <c r="F53" s="8"/>
      <c r="G53" s="7"/>
      <c r="H53" s="34"/>
      <c r="I53" s="7"/>
      <c r="J53" s="17">
        <f>+(J19+J26+J37+J43+J47)*operloan*0.5</f>
        <v>6.1831012500000009</v>
      </c>
    </row>
    <row r="54" spans="1:33" ht="5.25" customHeight="1">
      <c r="A54" s="188"/>
      <c r="B54" s="7"/>
      <c r="C54" s="7"/>
      <c r="D54" s="34"/>
      <c r="E54" s="7"/>
      <c r="F54" s="8"/>
      <c r="G54" s="7"/>
      <c r="H54" s="34"/>
      <c r="I54" s="7"/>
      <c r="J54" s="17"/>
    </row>
    <row r="55" spans="1:33">
      <c r="A55" s="188"/>
      <c r="B55" s="41" t="s">
        <v>126</v>
      </c>
      <c r="C55" s="41"/>
      <c r="D55" s="54"/>
      <c r="E55" s="41"/>
      <c r="F55" s="42"/>
      <c r="G55" s="41"/>
      <c r="H55" s="54"/>
      <c r="I55" s="41"/>
      <c r="J55" s="43">
        <f>SUM(J19:J53)-(J19+J26+J37+J43+J47)</f>
        <v>226.66752982142859</v>
      </c>
    </row>
    <row r="56" spans="1:33" ht="5.25" customHeight="1">
      <c r="A56" s="188"/>
      <c r="B56" s="7"/>
      <c r="C56" s="7"/>
      <c r="D56" s="34"/>
      <c r="E56" s="7"/>
      <c r="F56" s="8"/>
      <c r="G56" s="7"/>
      <c r="H56" s="34"/>
      <c r="I56" s="7"/>
      <c r="J56" s="17"/>
      <c r="AG56" s="188"/>
    </row>
    <row r="57" spans="1:33" s="37" customFormat="1">
      <c r="A57" s="36"/>
      <c r="B57" s="51" t="s">
        <v>127</v>
      </c>
      <c r="C57" s="51"/>
      <c r="D57" s="52"/>
      <c r="E57" s="51"/>
      <c r="F57" s="53"/>
      <c r="G57" s="51"/>
      <c r="H57" s="52"/>
      <c r="I57" s="51"/>
      <c r="J57" s="263">
        <f>J14-J55</f>
        <v>219.58247017857141</v>
      </c>
      <c r="K57" s="188"/>
      <c r="L57" s="188"/>
      <c r="M57" s="36"/>
      <c r="N57" s="36"/>
      <c r="O57" s="36"/>
      <c r="P57" s="36"/>
      <c r="Q57" s="36"/>
      <c r="R57" s="36"/>
      <c r="S57" s="36"/>
      <c r="T57" s="36"/>
      <c r="U57" s="36"/>
      <c r="V57" s="36"/>
      <c r="W57" s="36"/>
      <c r="X57" s="36"/>
      <c r="Y57" s="36"/>
      <c r="Z57" s="36"/>
      <c r="AA57" s="36"/>
      <c r="AB57" s="36"/>
      <c r="AC57" s="36"/>
      <c r="AD57" s="36"/>
      <c r="AE57" s="36"/>
      <c r="AF57" s="36"/>
      <c r="AG57" s="36"/>
    </row>
    <row r="58" spans="1:33" ht="23.25" customHeight="1">
      <c r="A58" s="188"/>
      <c r="B58" s="6" t="s">
        <v>178</v>
      </c>
      <c r="C58" s="7"/>
      <c r="D58" s="34"/>
      <c r="E58" s="7"/>
      <c r="F58" s="8"/>
      <c r="G58" s="7"/>
      <c r="H58" s="34"/>
      <c r="I58" s="7"/>
      <c r="J58" s="17"/>
    </row>
    <row r="59" spans="1:33">
      <c r="A59" s="188"/>
      <c r="B59" s="32" t="s">
        <v>143</v>
      </c>
      <c r="C59" s="74"/>
      <c r="D59" s="33">
        <v>1</v>
      </c>
      <c r="E59" s="7"/>
      <c r="F59" s="16" t="s">
        <v>102</v>
      </c>
      <c r="G59" s="7"/>
      <c r="H59" s="271">
        <f>'Machinery Costs'!C96</f>
        <v>29.322000000000003</v>
      </c>
      <c r="I59" s="7"/>
      <c r="J59" s="17">
        <f>D59*H59</f>
        <v>29.322000000000003</v>
      </c>
    </row>
    <row r="60" spans="1:33">
      <c r="A60" s="188"/>
      <c r="B60" s="15" t="s">
        <v>144</v>
      </c>
      <c r="C60" s="73"/>
      <c r="D60" s="33">
        <v>1</v>
      </c>
      <c r="E60" s="7"/>
      <c r="F60" s="16" t="s">
        <v>102</v>
      </c>
      <c r="G60" s="7"/>
      <c r="H60" s="271">
        <f>'Machinery Costs'!D96</f>
        <v>20.996000000000002</v>
      </c>
      <c r="I60" s="7"/>
      <c r="J60" s="17">
        <f t="shared" ref="J60:J62" si="1">D60*H60</f>
        <v>20.996000000000002</v>
      </c>
    </row>
    <row r="61" spans="1:33">
      <c r="A61" s="188"/>
      <c r="B61" s="303" t="s">
        <v>404</v>
      </c>
      <c r="C61" s="7"/>
      <c r="D61" s="33">
        <v>1</v>
      </c>
      <c r="E61" s="7"/>
      <c r="F61" s="16" t="s">
        <v>102</v>
      </c>
      <c r="G61" s="7"/>
      <c r="H61" s="271">
        <f>'Machinery Costs'!E96</f>
        <v>5.032</v>
      </c>
      <c r="I61" s="7"/>
      <c r="J61" s="17">
        <f t="shared" si="1"/>
        <v>5.032</v>
      </c>
    </row>
    <row r="62" spans="1:33">
      <c r="A62" s="188"/>
      <c r="B62" s="44" t="s">
        <v>137</v>
      </c>
      <c r="C62" s="7"/>
      <c r="D62" s="33">
        <v>1</v>
      </c>
      <c r="E62" s="7"/>
      <c r="F62" s="16" t="s">
        <v>102</v>
      </c>
      <c r="G62" s="7"/>
      <c r="H62" s="65">
        <f>+(D15*H15*D64-J68)</f>
        <v>92.9375</v>
      </c>
      <c r="I62" s="7"/>
      <c r="J62" s="17">
        <f t="shared" si="1"/>
        <v>92.9375</v>
      </c>
      <c r="AG62" s="188"/>
    </row>
    <row r="63" spans="1:33" ht="12.75" customHeight="1">
      <c r="A63" s="188"/>
      <c r="B63" s="57" t="s">
        <v>330</v>
      </c>
      <c r="C63" s="7"/>
      <c r="D63" s="34"/>
      <c r="E63" s="7"/>
      <c r="F63" s="8"/>
      <c r="G63" s="7"/>
      <c r="H63" s="72"/>
      <c r="I63" s="7"/>
      <c r="J63" s="17"/>
      <c r="AG63" s="188"/>
    </row>
    <row r="64" spans="1:33" ht="12.75" customHeight="1">
      <c r="A64" s="188"/>
      <c r="B64" s="7" t="s">
        <v>138</v>
      </c>
      <c r="C64" s="7"/>
      <c r="D64" s="296">
        <v>0.25</v>
      </c>
      <c r="E64" s="7"/>
      <c r="F64" s="8"/>
      <c r="G64" s="7"/>
      <c r="H64" s="50"/>
      <c r="I64" s="7"/>
      <c r="J64" s="17"/>
      <c r="AG64" s="188"/>
    </row>
    <row r="65" spans="1:33" ht="12.75" customHeight="1">
      <c r="A65" s="188"/>
      <c r="B65" s="7" t="s">
        <v>139</v>
      </c>
      <c r="C65" s="7"/>
      <c r="D65" s="296">
        <v>0.67</v>
      </c>
      <c r="E65" s="7"/>
      <c r="F65" s="8"/>
      <c r="G65" s="7"/>
      <c r="H65" s="50"/>
      <c r="I65" s="7"/>
      <c r="J65" s="17"/>
      <c r="AG65" s="188"/>
    </row>
    <row r="66" spans="1:33">
      <c r="A66" s="188"/>
      <c r="B66" s="40"/>
      <c r="C66" s="40"/>
      <c r="D66" s="61"/>
      <c r="E66" s="40"/>
      <c r="F66" s="61"/>
      <c r="G66" s="7"/>
      <c r="H66" s="34"/>
      <c r="I66" s="7"/>
      <c r="J66" s="17"/>
      <c r="AG66" s="188"/>
    </row>
    <row r="67" spans="1:33">
      <c r="A67" s="188"/>
      <c r="B67" s="175" t="s">
        <v>195</v>
      </c>
      <c r="C67" s="40"/>
      <c r="D67" s="61"/>
      <c r="E67" s="40"/>
      <c r="F67" s="61"/>
      <c r="G67" s="7"/>
      <c r="H67" s="34"/>
      <c r="I67" s="7"/>
      <c r="J67" s="17">
        <f>cashrent</f>
        <v>0</v>
      </c>
    </row>
    <row r="68" spans="1:33">
      <c r="A68" s="188"/>
      <c r="B68" s="101" t="s">
        <v>145</v>
      </c>
      <c r="C68" s="73"/>
      <c r="D68" s="48"/>
      <c r="E68" s="7"/>
      <c r="F68" s="8"/>
      <c r="G68" s="7"/>
      <c r="H68" s="34"/>
      <c r="I68" s="7"/>
      <c r="J68" s="17">
        <f>Landtax</f>
        <v>5.5</v>
      </c>
    </row>
    <row r="69" spans="1:33">
      <c r="A69" s="188"/>
      <c r="B69" s="101" t="s">
        <v>218</v>
      </c>
      <c r="C69" s="73"/>
      <c r="D69" s="308">
        <f>dr</f>
        <v>7.4999999999999997E-2</v>
      </c>
      <c r="E69" s="7"/>
      <c r="F69" s="16" t="s">
        <v>102</v>
      </c>
      <c r="G69" s="7"/>
      <c r="H69" s="199">
        <f>-PMT(D69,D70,'Est. Budget'!J68)</f>
        <v>94.81387738791463</v>
      </c>
      <c r="I69" s="7"/>
      <c r="J69" s="17">
        <f>+H69</f>
        <v>94.81387738791463</v>
      </c>
    </row>
    <row r="70" spans="1:33" ht="12.75" customHeight="1">
      <c r="A70" s="188"/>
      <c r="B70" s="57" t="s">
        <v>219</v>
      </c>
      <c r="C70" s="7"/>
      <c r="D70" s="306">
        <f>nbyrs</f>
        <v>3</v>
      </c>
      <c r="E70" s="7"/>
      <c r="F70" s="8"/>
      <c r="G70" s="7"/>
      <c r="H70" s="72"/>
      <c r="I70" s="7"/>
      <c r="J70" s="17"/>
      <c r="AG70" s="188"/>
    </row>
    <row r="71" spans="1:33" ht="12.75" customHeight="1">
      <c r="A71" s="188"/>
      <c r="B71" s="8"/>
      <c r="C71" s="8"/>
      <c r="D71" s="8"/>
      <c r="E71" s="7"/>
      <c r="F71" s="8"/>
      <c r="G71" s="7"/>
      <c r="H71" s="50"/>
      <c r="I71" s="7"/>
      <c r="J71" s="17"/>
      <c r="AG71" s="188"/>
    </row>
    <row r="72" spans="1:33" ht="14.25">
      <c r="A72" s="188"/>
      <c r="B72" s="101" t="s">
        <v>28</v>
      </c>
      <c r="C72" s="40"/>
      <c r="D72" s="61"/>
      <c r="E72" s="40"/>
      <c r="F72" s="61"/>
      <c r="G72" s="7"/>
      <c r="H72" s="34"/>
      <c r="I72" s="7"/>
      <c r="J72" s="17">
        <f>(J19+$J$26+$J$37+$J$43+$J$47)*oh</f>
        <v>4.5800749999999999</v>
      </c>
    </row>
    <row r="73" spans="1:33" ht="14.25">
      <c r="A73" s="188"/>
      <c r="B73" s="101" t="s">
        <v>180</v>
      </c>
      <c r="C73" s="73"/>
      <c r="D73" s="48"/>
      <c r="E73" s="7"/>
      <c r="F73" s="8"/>
      <c r="G73" s="7"/>
      <c r="H73" s="34"/>
      <c r="I73" s="7"/>
      <c r="J73" s="17">
        <f>(J14)*MF</f>
        <v>22.3125</v>
      </c>
    </row>
    <row r="74" spans="1:33" ht="6" customHeight="1">
      <c r="A74" s="188"/>
      <c r="B74" s="7"/>
      <c r="C74" s="7"/>
      <c r="D74" s="34"/>
      <c r="E74" s="7"/>
      <c r="F74" s="8"/>
      <c r="G74" s="7"/>
      <c r="H74" s="34"/>
      <c r="I74" s="7"/>
      <c r="J74" s="17"/>
    </row>
    <row r="75" spans="1:33">
      <c r="A75" s="188"/>
      <c r="B75" s="41" t="s">
        <v>125</v>
      </c>
      <c r="C75" s="41"/>
      <c r="D75" s="54"/>
      <c r="E75" s="41"/>
      <c r="F75" s="42"/>
      <c r="G75" s="41"/>
      <c r="H75" s="54"/>
      <c r="I75" s="41"/>
      <c r="J75" s="43">
        <f>SUM(J58:J73)</f>
        <v>275.49395238791465</v>
      </c>
    </row>
    <row r="76" spans="1:33" ht="5.25" customHeight="1">
      <c r="A76" s="188"/>
      <c r="B76" s="7"/>
      <c r="C76" s="7"/>
      <c r="D76" s="34"/>
      <c r="E76" s="7"/>
      <c r="F76" s="8"/>
      <c r="G76" s="7"/>
      <c r="H76" s="34"/>
      <c r="I76" s="7"/>
      <c r="J76" s="17"/>
    </row>
    <row r="77" spans="1:33">
      <c r="A77" s="188"/>
      <c r="B77" s="41" t="s">
        <v>46</v>
      </c>
      <c r="C77" s="41"/>
      <c r="D77" s="54"/>
      <c r="E77" s="41"/>
      <c r="F77" s="42"/>
      <c r="G77" s="41"/>
      <c r="H77" s="54"/>
      <c r="I77" s="41"/>
      <c r="J77" s="43">
        <f>J55+J75</f>
        <v>502.16148220934326</v>
      </c>
    </row>
    <row r="78" spans="1:33">
      <c r="A78" s="188"/>
      <c r="B78" s="7"/>
      <c r="C78" s="7"/>
      <c r="D78" s="34"/>
      <c r="E78" s="7"/>
      <c r="F78" s="8"/>
      <c r="G78" s="7"/>
      <c r="H78" s="34"/>
      <c r="I78" s="7"/>
      <c r="J78" s="17"/>
      <c r="AG78" s="188"/>
    </row>
    <row r="79" spans="1:33" s="37" customFormat="1">
      <c r="A79" s="36"/>
      <c r="B79" s="41" t="s">
        <v>47</v>
      </c>
      <c r="C79" s="41"/>
      <c r="D79" s="54"/>
      <c r="E79" s="41"/>
      <c r="F79" s="42"/>
      <c r="G79" s="41"/>
      <c r="H79" s="54"/>
      <c r="I79" s="41"/>
      <c r="J79" s="168">
        <f>J14-J77</f>
        <v>-55.911482209343262</v>
      </c>
      <c r="K79" s="188"/>
      <c r="L79" s="188"/>
      <c r="M79" s="36"/>
      <c r="N79" s="36"/>
      <c r="O79" s="36"/>
      <c r="P79" s="36"/>
      <c r="Q79" s="36"/>
      <c r="R79" s="36"/>
      <c r="S79" s="36"/>
      <c r="T79" s="36"/>
      <c r="U79" s="36"/>
      <c r="V79" s="36"/>
      <c r="W79" s="36"/>
      <c r="X79" s="36"/>
      <c r="Y79" s="36"/>
      <c r="Z79" s="36"/>
      <c r="AA79" s="36"/>
      <c r="AB79" s="36"/>
      <c r="AC79" s="36"/>
      <c r="AD79" s="36"/>
      <c r="AE79" s="36"/>
      <c r="AF79" s="36"/>
      <c r="AG79" s="36"/>
    </row>
    <row r="80" spans="1:33" ht="6.75" customHeight="1">
      <c r="A80" s="188"/>
      <c r="B80" s="3"/>
      <c r="C80" s="3"/>
      <c r="D80" s="2"/>
      <c r="E80" s="3"/>
      <c r="F80" s="4"/>
      <c r="G80" s="3"/>
      <c r="H80" s="2"/>
      <c r="I80" s="3"/>
      <c r="J80" s="5"/>
    </row>
    <row r="81" spans="1:33">
      <c r="A81" s="188"/>
      <c r="B81" s="45" t="s">
        <v>48</v>
      </c>
      <c r="C81" s="45"/>
      <c r="D81" s="63"/>
      <c r="E81" s="45"/>
      <c r="F81" s="46"/>
      <c r="G81" s="45"/>
      <c r="H81" s="63"/>
      <c r="I81" s="45"/>
      <c r="J81" s="45"/>
    </row>
    <row r="82" spans="1:33" s="188" customFormat="1" ht="14.25" customHeight="1">
      <c r="B82" s="375" t="s">
        <v>197</v>
      </c>
      <c r="C82" s="375"/>
      <c r="D82" s="375"/>
      <c r="E82" s="375"/>
      <c r="F82" s="375"/>
      <c r="G82" s="375"/>
      <c r="H82" s="375"/>
      <c r="I82" s="375"/>
      <c r="J82" s="375"/>
    </row>
    <row r="83" spans="1:33" s="188" customFormat="1" ht="14.25">
      <c r="B83" s="375" t="s">
        <v>185</v>
      </c>
      <c r="C83" s="375"/>
      <c r="D83" s="375"/>
      <c r="E83" s="375"/>
      <c r="F83" s="375"/>
      <c r="G83" s="375"/>
      <c r="H83" s="375"/>
      <c r="I83" s="375"/>
      <c r="J83" s="375"/>
    </row>
    <row r="84" spans="1:33" s="188" customFormat="1" ht="17.25" customHeight="1">
      <c r="B84" s="371" t="s">
        <v>186</v>
      </c>
      <c r="C84" s="372"/>
      <c r="D84" s="372"/>
      <c r="E84" s="372"/>
      <c r="F84" s="372"/>
      <c r="G84" s="372"/>
      <c r="H84" s="372"/>
      <c r="I84" s="372"/>
      <c r="J84" s="372"/>
    </row>
    <row r="85" spans="1:33">
      <c r="A85" s="188"/>
      <c r="B85" s="34"/>
      <c r="C85" s="34"/>
      <c r="D85" s="34"/>
      <c r="E85" s="7"/>
      <c r="F85" s="8"/>
      <c r="G85" s="7"/>
      <c r="H85" s="34"/>
      <c r="I85" s="7"/>
      <c r="J85" s="7"/>
    </row>
    <row r="86" spans="1:33">
      <c r="A86" s="188"/>
      <c r="B86" s="19" t="s">
        <v>49</v>
      </c>
      <c r="C86" s="7"/>
      <c r="D86" s="20" t="s">
        <v>50</v>
      </c>
      <c r="E86" s="7"/>
      <c r="F86" s="8"/>
      <c r="G86" s="7"/>
      <c r="H86" s="20" t="s">
        <v>52</v>
      </c>
      <c r="I86" s="7"/>
      <c r="J86" s="7"/>
    </row>
    <row r="87" spans="1:33" s="188" customFormat="1">
      <c r="B87" s="7" t="s">
        <v>361</v>
      </c>
      <c r="C87" s="7"/>
      <c r="D87" s="21">
        <v>0.1</v>
      </c>
      <c r="E87" s="7"/>
      <c r="F87" s="8" t="s">
        <v>51</v>
      </c>
      <c r="G87" s="7"/>
      <c r="H87" s="21">
        <v>0.1</v>
      </c>
      <c r="I87" s="7"/>
      <c r="J87" s="7"/>
    </row>
    <row r="88" spans="1:33" s="188" customFormat="1">
      <c r="B88" s="7"/>
      <c r="C88" s="7"/>
      <c r="D88" s="22"/>
      <c r="E88" s="3"/>
      <c r="F88" s="2" t="s">
        <v>53</v>
      </c>
      <c r="G88" s="3"/>
      <c r="H88" s="22"/>
      <c r="I88" s="7"/>
      <c r="J88" s="7"/>
    </row>
    <row r="89" spans="1:33" s="188" customFormat="1">
      <c r="B89" s="23" t="s">
        <v>86</v>
      </c>
      <c r="C89" s="7"/>
      <c r="D89" s="102">
        <f>F89*(1-D87)</f>
        <v>472.5</v>
      </c>
      <c r="E89" s="24"/>
      <c r="F89" s="200">
        <f>D15</f>
        <v>525</v>
      </c>
      <c r="G89" s="24"/>
      <c r="H89" s="102">
        <f>F89*(1+H87)</f>
        <v>577.5</v>
      </c>
      <c r="I89" s="7"/>
      <c r="J89" s="7"/>
    </row>
    <row r="90" spans="1:33" s="188" customFormat="1">
      <c r="B90" s="7"/>
      <c r="C90" s="7"/>
      <c r="D90" s="34"/>
      <c r="E90" s="7"/>
      <c r="F90" s="8"/>
      <c r="G90" s="7"/>
      <c r="H90" s="34"/>
      <c r="I90" s="7"/>
      <c r="J90" s="7"/>
    </row>
    <row r="91" spans="1:33" s="188" customFormat="1">
      <c r="B91" s="7" t="s">
        <v>87</v>
      </c>
      <c r="C91" s="7"/>
      <c r="D91" s="25">
        <f>$J$55/D89</f>
        <v>0.4797196398337113</v>
      </c>
      <c r="E91" s="7"/>
      <c r="F91" s="25">
        <f>$J$55/F89</f>
        <v>0.43174767585034018</v>
      </c>
      <c r="G91" s="7"/>
      <c r="H91" s="25">
        <f>$J$55/H89</f>
        <v>0.39249788713667288</v>
      </c>
      <c r="I91" s="7"/>
      <c r="J91" s="7"/>
    </row>
    <row r="92" spans="1:33" s="188" customFormat="1" ht="5.25" customHeight="1">
      <c r="B92" s="7"/>
      <c r="C92" s="7"/>
      <c r="D92" s="34"/>
      <c r="E92" s="7"/>
      <c r="F92" s="8"/>
      <c r="G92" s="7"/>
      <c r="H92" s="34"/>
      <c r="I92" s="7"/>
      <c r="J92" s="7"/>
    </row>
    <row r="93" spans="1:33" s="188" customFormat="1">
      <c r="B93" s="7" t="s">
        <v>88</v>
      </c>
      <c r="C93" s="7"/>
      <c r="D93" s="25">
        <f>$J$75/D89</f>
        <v>0.58305598388976643</v>
      </c>
      <c r="E93" s="7"/>
      <c r="F93" s="25">
        <f>$J$75/F89</f>
        <v>0.52475038550078978</v>
      </c>
      <c r="G93" s="7"/>
      <c r="H93" s="25">
        <f>$J$75/H89</f>
        <v>0.47704580500071803</v>
      </c>
      <c r="I93" s="7"/>
      <c r="J93" s="7"/>
    </row>
    <row r="94" spans="1:33" s="188" customFormat="1" ht="5.25" customHeight="1">
      <c r="B94" s="7"/>
      <c r="C94" s="7"/>
      <c r="D94" s="34"/>
      <c r="E94" s="7"/>
      <c r="F94" s="8"/>
      <c r="G94" s="7"/>
      <c r="H94" s="34"/>
      <c r="I94" s="7"/>
      <c r="J94" s="7"/>
    </row>
    <row r="95" spans="1:33" s="188" customFormat="1">
      <c r="B95" s="7" t="s">
        <v>100</v>
      </c>
      <c r="C95" s="7"/>
      <c r="D95" s="25">
        <f>$J$77/D89</f>
        <v>1.0627756237234778</v>
      </c>
      <c r="E95" s="7"/>
      <c r="F95" s="25">
        <f>$J$77/F89</f>
        <v>0.95649806135113002</v>
      </c>
      <c r="G95" s="7"/>
      <c r="H95" s="25">
        <f>$J$77/H89</f>
        <v>0.86954369213739091</v>
      </c>
      <c r="I95" s="7"/>
      <c r="J95" s="7"/>
    </row>
    <row r="96" spans="1:33" s="188" customFormat="1">
      <c r="B96" s="9"/>
      <c r="C96" s="9"/>
      <c r="D96" s="59"/>
      <c r="E96" s="9"/>
      <c r="F96" s="13"/>
      <c r="G96" s="9"/>
      <c r="H96" s="59"/>
      <c r="I96" s="9"/>
      <c r="J96" s="9"/>
      <c r="AG96"/>
    </row>
    <row r="97" spans="2:33" s="188" customFormat="1">
      <c r="B97" s="9"/>
      <c r="C97" s="9"/>
      <c r="D97" s="20" t="s">
        <v>50</v>
      </c>
      <c r="E97" s="7"/>
      <c r="F97" s="8"/>
      <c r="G97" s="7"/>
      <c r="H97" s="20" t="s">
        <v>52</v>
      </c>
      <c r="I97" s="9"/>
      <c r="J97" s="9"/>
      <c r="AG97"/>
    </row>
    <row r="98" spans="2:33" s="188" customFormat="1">
      <c r="B98" s="7"/>
      <c r="C98" s="7"/>
      <c r="D98" s="21">
        <v>0.1</v>
      </c>
      <c r="E98" s="7"/>
      <c r="F98" s="8" t="s">
        <v>51</v>
      </c>
      <c r="G98" s="7"/>
      <c r="H98" s="21">
        <v>0.1</v>
      </c>
      <c r="I98" s="7"/>
      <c r="J98" s="7"/>
      <c r="AG98"/>
    </row>
    <row r="99" spans="2:33" s="188" customFormat="1">
      <c r="B99" s="7"/>
      <c r="C99" s="7"/>
      <c r="D99" s="2"/>
      <c r="E99" s="3"/>
      <c r="F99" s="4" t="s">
        <v>86</v>
      </c>
      <c r="G99" s="3"/>
      <c r="H99" s="2"/>
      <c r="I99" s="7"/>
      <c r="J99" s="7"/>
      <c r="AG99"/>
    </row>
    <row r="100" spans="2:33" s="188" customFormat="1">
      <c r="B100" s="23" t="s">
        <v>53</v>
      </c>
      <c r="C100" s="7"/>
      <c r="D100" s="26">
        <f>F100*(1-D87)</f>
        <v>0.67500000000000004</v>
      </c>
      <c r="E100" s="24"/>
      <c r="F100" s="27">
        <f>H15</f>
        <v>0.75</v>
      </c>
      <c r="G100" s="24"/>
      <c r="H100" s="26">
        <f>F100*(1+H87)</f>
        <v>0.82500000000000007</v>
      </c>
      <c r="I100" s="7"/>
      <c r="J100" s="7"/>
      <c r="AG100"/>
    </row>
    <row r="101" spans="2:33" s="188" customFormat="1">
      <c r="B101" s="7"/>
      <c r="C101" s="7"/>
      <c r="D101" s="34"/>
      <c r="E101" s="7"/>
      <c r="F101" s="8"/>
      <c r="G101" s="7"/>
      <c r="H101" s="34"/>
      <c r="I101" s="7"/>
      <c r="J101" s="7"/>
      <c r="AG101"/>
    </row>
    <row r="102" spans="2:33" s="188" customFormat="1">
      <c r="B102" s="7" t="s">
        <v>87</v>
      </c>
      <c r="C102" s="7"/>
      <c r="D102" s="201">
        <f>$J$55/D100</f>
        <v>335.80374788359791</v>
      </c>
      <c r="E102" s="202"/>
      <c r="F102" s="201">
        <f>$J$55/F100</f>
        <v>302.22337309523812</v>
      </c>
      <c r="G102" s="202"/>
      <c r="H102" s="201">
        <f>$J$55/H100</f>
        <v>274.74852099567102</v>
      </c>
      <c r="I102" s="7"/>
      <c r="J102" s="7"/>
      <c r="AG102"/>
    </row>
    <row r="103" spans="2:33" s="188" customFormat="1" ht="5.25" customHeight="1">
      <c r="B103" s="7"/>
      <c r="C103" s="7"/>
      <c r="D103" s="203"/>
      <c r="E103" s="202"/>
      <c r="F103" s="201"/>
      <c r="G103" s="202"/>
      <c r="H103" s="203"/>
      <c r="I103" s="7"/>
      <c r="J103" s="7"/>
      <c r="AG103"/>
    </row>
    <row r="104" spans="2:33" s="188" customFormat="1">
      <c r="B104" s="7" t="s">
        <v>88</v>
      </c>
      <c r="C104" s="7"/>
      <c r="D104" s="201">
        <f>$J$75/D100</f>
        <v>408.13918872283648</v>
      </c>
      <c r="E104" s="202"/>
      <c r="F104" s="201">
        <f>$J$75/F100</f>
        <v>367.32526985055284</v>
      </c>
      <c r="G104" s="202"/>
      <c r="H104" s="201">
        <f>$J$75/H100</f>
        <v>333.93206350050258</v>
      </c>
      <c r="I104" s="7"/>
      <c r="J104" s="7"/>
      <c r="AG104"/>
    </row>
    <row r="105" spans="2:33" s="188" customFormat="1" ht="5.25" customHeight="1">
      <c r="B105" s="7"/>
      <c r="C105" s="7"/>
      <c r="D105" s="203"/>
      <c r="E105" s="202"/>
      <c r="F105" s="201"/>
      <c r="G105" s="202"/>
      <c r="H105" s="203"/>
      <c r="I105" s="7"/>
      <c r="J105" s="7"/>
      <c r="AG105"/>
    </row>
    <row r="106" spans="2:33" s="188" customFormat="1">
      <c r="B106" s="7" t="s">
        <v>100</v>
      </c>
      <c r="C106" s="7"/>
      <c r="D106" s="201">
        <f>$J$77/D100</f>
        <v>743.94293660643439</v>
      </c>
      <c r="E106" s="202"/>
      <c r="F106" s="201">
        <f>$J$77/F100</f>
        <v>669.54864294579102</v>
      </c>
      <c r="G106" s="202"/>
      <c r="H106" s="201">
        <f>$J$77/H100</f>
        <v>608.68058449617365</v>
      </c>
      <c r="I106" s="7"/>
      <c r="J106" s="7"/>
      <c r="AG106"/>
    </row>
    <row r="107" spans="2:33" s="188" customFormat="1">
      <c r="B107" s="7"/>
      <c r="C107" s="7"/>
      <c r="D107" s="34"/>
      <c r="E107" s="7"/>
      <c r="F107" s="8"/>
      <c r="G107" s="7"/>
      <c r="H107" s="34"/>
      <c r="I107" s="7"/>
      <c r="J107" s="7"/>
      <c r="AG107"/>
    </row>
    <row r="108" spans="2:33" s="188" customFormat="1">
      <c r="B108" s="3"/>
      <c r="C108" s="3"/>
      <c r="D108" s="2"/>
      <c r="E108" s="3"/>
      <c r="F108" s="4"/>
      <c r="G108" s="3"/>
      <c r="H108" s="2"/>
      <c r="I108" s="3"/>
      <c r="J108" s="3"/>
      <c r="AG108"/>
    </row>
    <row r="109" spans="2:33" s="188" customFormat="1">
      <c r="D109" s="47"/>
      <c r="F109" s="30"/>
      <c r="H109" s="47"/>
      <c r="AG109"/>
    </row>
    <row r="110" spans="2:33" s="188" customFormat="1">
      <c r="D110" s="47"/>
      <c r="F110" s="30"/>
      <c r="H110" s="47"/>
      <c r="AG110"/>
    </row>
    <row r="111" spans="2:33" s="188" customFormat="1">
      <c r="D111" s="47"/>
      <c r="F111" s="30"/>
      <c r="H111" s="47"/>
      <c r="AG111"/>
    </row>
    <row r="112" spans="2:33" s="188" customFormat="1">
      <c r="D112" s="47"/>
      <c r="F112" s="30"/>
      <c r="H112" s="47"/>
      <c r="AG112"/>
    </row>
    <row r="113" spans="4:33" s="188" customFormat="1">
      <c r="D113" s="47"/>
      <c r="F113" s="30"/>
      <c r="H113" s="47"/>
      <c r="AG113"/>
    </row>
    <row r="114" spans="4:33" s="188" customFormat="1">
      <c r="D114" s="47"/>
      <c r="F114" s="30"/>
      <c r="H114" s="47"/>
      <c r="AG114"/>
    </row>
    <row r="115" spans="4:33" s="188" customFormat="1">
      <c r="D115" s="47"/>
      <c r="F115" s="30"/>
      <c r="H115" s="47"/>
      <c r="AG115"/>
    </row>
    <row r="116" spans="4:33" s="188" customFormat="1">
      <c r="D116" s="47"/>
      <c r="F116" s="30"/>
      <c r="H116" s="47"/>
      <c r="AG116"/>
    </row>
    <row r="117" spans="4:33" s="188" customFormat="1">
      <c r="D117" s="47"/>
      <c r="F117" s="30"/>
      <c r="H117" s="47"/>
      <c r="AG117"/>
    </row>
    <row r="118" spans="4:33" s="188" customFormat="1">
      <c r="D118" s="47"/>
      <c r="F118" s="30"/>
      <c r="H118" s="47"/>
      <c r="AG118"/>
    </row>
    <row r="119" spans="4:33" s="188" customFormat="1">
      <c r="D119" s="47"/>
      <c r="F119" s="30"/>
      <c r="H119" s="47"/>
      <c r="AG119"/>
    </row>
    <row r="120" spans="4:33" s="188" customFormat="1">
      <c r="D120" s="47"/>
      <c r="F120" s="30"/>
      <c r="H120" s="47"/>
      <c r="AG120"/>
    </row>
    <row r="121" spans="4:33" s="188" customFormat="1">
      <c r="D121" s="47"/>
      <c r="F121" s="30"/>
      <c r="H121" s="47"/>
      <c r="AG121"/>
    </row>
    <row r="122" spans="4:33" s="188" customFormat="1">
      <c r="D122" s="47"/>
      <c r="F122" s="30"/>
      <c r="H122" s="47"/>
      <c r="AG122"/>
    </row>
    <row r="123" spans="4:33" s="188" customFormat="1">
      <c r="D123" s="47"/>
      <c r="F123" s="30"/>
      <c r="H123" s="47"/>
      <c r="AG123"/>
    </row>
    <row r="124" spans="4:33" s="188" customFormat="1">
      <c r="D124" s="47"/>
      <c r="F124" s="30"/>
      <c r="H124" s="47"/>
      <c r="AG124"/>
    </row>
    <row r="125" spans="4:33" s="188" customFormat="1">
      <c r="D125" s="47"/>
      <c r="F125" s="30"/>
      <c r="H125" s="47"/>
      <c r="AG125"/>
    </row>
    <row r="126" spans="4:33" s="188" customFormat="1">
      <c r="D126" s="47"/>
      <c r="F126" s="30"/>
      <c r="H126" s="47"/>
      <c r="AG126"/>
    </row>
    <row r="127" spans="4:33" s="188" customFormat="1">
      <c r="D127" s="47"/>
      <c r="F127" s="30"/>
      <c r="H127" s="47"/>
      <c r="AG127"/>
    </row>
    <row r="128" spans="4:33" s="188" customFormat="1">
      <c r="D128" s="47"/>
      <c r="F128" s="30"/>
      <c r="H128" s="47"/>
      <c r="AG128"/>
    </row>
    <row r="129" spans="4:33" s="188" customFormat="1">
      <c r="D129" s="47"/>
      <c r="F129" s="30"/>
      <c r="H129" s="47"/>
      <c r="AG129"/>
    </row>
    <row r="130" spans="4:33" s="188" customFormat="1">
      <c r="D130" s="47"/>
      <c r="F130" s="30"/>
      <c r="H130" s="47"/>
      <c r="AG130"/>
    </row>
    <row r="131" spans="4:33" s="188" customFormat="1">
      <c r="D131" s="47"/>
      <c r="F131" s="30"/>
      <c r="H131" s="47"/>
      <c r="AG131"/>
    </row>
    <row r="132" spans="4:33" s="188" customFormat="1">
      <c r="D132" s="47"/>
      <c r="F132" s="30"/>
      <c r="H132" s="47"/>
      <c r="AG132"/>
    </row>
  </sheetData>
  <mergeCells count="8">
    <mergeCell ref="B83:J83"/>
    <mergeCell ref="B84:J84"/>
    <mergeCell ref="B8:J8"/>
    <mergeCell ref="B2:I2"/>
    <mergeCell ref="B3:I3"/>
    <mergeCell ref="B5:I5"/>
    <mergeCell ref="B6:I6"/>
    <mergeCell ref="B82:J82"/>
  </mergeCells>
  <printOptions horizontalCentered="1"/>
  <pageMargins left="0.7" right="0.7" top="0.75" bottom="0.75" header="0.3" footer="0.3"/>
  <pageSetup scale="99" fitToHeight="2" orientation="portrait" r:id="rId1"/>
  <headerFooter>
    <oddFooter>&amp;L&amp;A&amp;C&amp;F&amp;R&amp;D</oddFooter>
  </headerFooter>
  <rowBreaks count="1" manualBreakCount="1">
    <brk id="57" min="1" max="9" man="1"/>
  </rowBreaks>
</worksheet>
</file>

<file path=xl/worksheets/sheet27.xml><?xml version="1.0" encoding="utf-8"?>
<worksheet xmlns="http://schemas.openxmlformats.org/spreadsheetml/2006/main" xmlns:r="http://schemas.openxmlformats.org/officeDocument/2006/relationships">
  <sheetPr>
    <tabColor rgb="FF64BC94"/>
  </sheetPr>
  <dimension ref="A1:AR132"/>
  <sheetViews>
    <sheetView topLeftCell="A28" zoomScaleNormal="100" workbookViewId="0">
      <selection activeCell="B61" sqref="B61:C61"/>
    </sheetView>
  </sheetViews>
  <sheetFormatPr defaultColWidth="8.7109375" defaultRowHeight="12.75"/>
  <cols>
    <col min="1" max="1" width="3.140625" customWidth="1"/>
    <col min="2" max="2" width="28.85546875" customWidth="1"/>
    <col min="3" max="3" width="2.42578125" customWidth="1"/>
    <col min="4" max="4" width="12" style="218" customWidth="1"/>
    <col min="5" max="5" width="2.42578125" customWidth="1"/>
    <col min="6" max="6" width="11" style="18" customWidth="1"/>
    <col min="7" max="7" width="2.42578125" customWidth="1"/>
    <col min="8" max="8" width="10.7109375" style="218" customWidth="1"/>
    <col min="9" max="9" width="2.42578125" customWidth="1"/>
    <col min="10" max="10" width="20.7109375" style="28" customWidth="1"/>
    <col min="11" max="32" width="8.7109375" style="188" customWidth="1"/>
  </cols>
  <sheetData>
    <row r="1" spans="1:44" s="188" customFormat="1">
      <c r="D1" s="47"/>
      <c r="F1" s="30"/>
      <c r="H1" s="47"/>
    </row>
    <row r="2" spans="1:44" s="56" customFormat="1" ht="18" customHeight="1">
      <c r="B2" s="357" t="s">
        <v>370</v>
      </c>
      <c r="C2" s="358"/>
      <c r="D2" s="358"/>
      <c r="E2" s="358"/>
      <c r="F2" s="358"/>
      <c r="G2" s="358"/>
      <c r="H2" s="358"/>
      <c r="I2" s="358"/>
      <c r="J2" s="118"/>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row>
    <row r="3" spans="1:44" s="56" customFormat="1">
      <c r="B3" s="359" t="s">
        <v>366</v>
      </c>
      <c r="C3" s="359"/>
      <c r="D3" s="359"/>
      <c r="E3" s="359"/>
      <c r="F3" s="359"/>
      <c r="G3" s="359"/>
      <c r="H3" s="359"/>
      <c r="I3" s="359"/>
      <c r="J3" s="118"/>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row>
    <row r="4" spans="1:44" s="56" customFormat="1">
      <c r="B4" s="300" t="s">
        <v>367</v>
      </c>
      <c r="C4" s="301"/>
      <c r="D4" s="301"/>
      <c r="E4" s="301"/>
      <c r="F4" s="301"/>
      <c r="G4" s="301"/>
      <c r="H4" s="301"/>
      <c r="I4" s="301"/>
      <c r="J4" s="302"/>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row>
    <row r="5" spans="1:44" s="56" customFormat="1">
      <c r="B5" s="360" t="s">
        <v>368</v>
      </c>
      <c r="C5" s="360"/>
      <c r="D5" s="360"/>
      <c r="E5" s="360"/>
      <c r="F5" s="360"/>
      <c r="G5" s="360"/>
      <c r="H5" s="360"/>
      <c r="I5" s="360"/>
      <c r="J5" s="118"/>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s="56" customFormat="1">
      <c r="B6" s="361" t="s">
        <v>369</v>
      </c>
      <c r="C6" s="362"/>
      <c r="D6" s="362"/>
      <c r="E6" s="362"/>
      <c r="F6" s="362"/>
      <c r="G6" s="362"/>
      <c r="H6" s="362"/>
      <c r="I6" s="362"/>
      <c r="J6" s="118"/>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row>
    <row r="7" spans="1:44">
      <c r="A7" s="188"/>
      <c r="B7" s="188"/>
      <c r="C7" s="188"/>
      <c r="D7" s="47"/>
      <c r="E7" s="188"/>
      <c r="F7" s="30"/>
      <c r="G7" s="188"/>
      <c r="H7" s="47"/>
      <c r="I7" s="188"/>
      <c r="J7" s="188"/>
    </row>
    <row r="8" spans="1:44" s="71" customFormat="1" ht="15.75" customHeight="1">
      <c r="A8" s="70"/>
      <c r="B8" s="373" t="s">
        <v>396</v>
      </c>
      <c r="C8" s="374"/>
      <c r="D8" s="374"/>
      <c r="E8" s="374"/>
      <c r="F8" s="374"/>
      <c r="G8" s="374"/>
      <c r="H8" s="374"/>
      <c r="I8" s="374"/>
      <c r="J8" s="374"/>
      <c r="K8" s="188"/>
      <c r="L8" s="188"/>
      <c r="M8" s="70"/>
      <c r="N8" s="70"/>
      <c r="O8" s="70"/>
      <c r="P8" s="70"/>
      <c r="Q8" s="70"/>
      <c r="R8" s="70"/>
      <c r="S8" s="70"/>
      <c r="T8" s="70"/>
      <c r="U8" s="70"/>
      <c r="V8" s="70"/>
      <c r="W8" s="70"/>
      <c r="X8" s="70"/>
      <c r="Y8" s="70"/>
      <c r="Z8" s="70"/>
      <c r="AA8" s="70"/>
      <c r="AB8" s="70"/>
      <c r="AC8" s="70"/>
      <c r="AD8" s="70"/>
      <c r="AE8" s="70"/>
      <c r="AF8" s="70"/>
    </row>
    <row r="9" spans="1:44" s="71" customFormat="1" ht="4.5" customHeight="1">
      <c r="A9" s="70"/>
      <c r="B9" s="109"/>
      <c r="C9" s="110"/>
      <c r="D9" s="111"/>
      <c r="E9" s="110"/>
      <c r="F9" s="111"/>
      <c r="G9" s="110"/>
      <c r="H9" s="111"/>
      <c r="I9" s="110"/>
      <c r="J9" s="110"/>
      <c r="K9" s="188"/>
      <c r="L9" s="188"/>
      <c r="M9" s="70"/>
      <c r="N9" s="70"/>
      <c r="O9" s="70"/>
      <c r="P9" s="70"/>
      <c r="Q9" s="70"/>
      <c r="R9" s="70"/>
      <c r="S9" s="70"/>
      <c r="T9" s="70"/>
      <c r="U9" s="70"/>
      <c r="V9" s="70"/>
      <c r="W9" s="70"/>
      <c r="X9" s="70"/>
      <c r="Y9" s="70"/>
      <c r="Z9" s="70"/>
      <c r="AA9" s="70"/>
      <c r="AB9" s="70"/>
      <c r="AC9" s="70"/>
      <c r="AD9" s="70"/>
      <c r="AE9" s="70"/>
      <c r="AF9" s="70"/>
    </row>
    <row r="10" spans="1:44" s="67" customFormat="1" ht="26.25" customHeight="1">
      <c r="A10" s="66"/>
      <c r="B10" s="179"/>
      <c r="C10" s="179"/>
      <c r="D10" s="179" t="s">
        <v>132</v>
      </c>
      <c r="E10" s="179"/>
      <c r="F10" s="179"/>
      <c r="G10" s="179"/>
      <c r="H10" s="179" t="s">
        <v>133</v>
      </c>
      <c r="I10" s="179"/>
      <c r="J10" s="182" t="s">
        <v>134</v>
      </c>
      <c r="K10" s="188"/>
      <c r="L10" s="188"/>
      <c r="M10" s="66"/>
      <c r="N10" s="66"/>
      <c r="O10" s="66"/>
      <c r="P10" s="66"/>
      <c r="Q10" s="66"/>
      <c r="R10" s="66"/>
      <c r="S10" s="66"/>
      <c r="T10" s="66"/>
      <c r="U10" s="66"/>
      <c r="V10" s="66"/>
      <c r="W10" s="66"/>
      <c r="X10" s="66"/>
      <c r="Y10" s="66"/>
      <c r="Z10" s="66"/>
      <c r="AA10" s="66"/>
      <c r="AB10" s="66"/>
      <c r="AC10" s="66"/>
      <c r="AD10" s="66"/>
      <c r="AE10" s="66"/>
      <c r="AF10" s="66"/>
      <c r="AG10" s="66"/>
    </row>
    <row r="11" spans="1:44" s="67" customFormat="1" ht="14.25" customHeight="1">
      <c r="A11" s="66"/>
      <c r="B11" s="183" t="s">
        <v>135</v>
      </c>
      <c r="C11" s="178"/>
      <c r="D11" s="178" t="s">
        <v>79</v>
      </c>
      <c r="E11" s="178"/>
      <c r="F11" s="181" t="s">
        <v>80</v>
      </c>
      <c r="G11" s="178"/>
      <c r="H11" s="178" t="s">
        <v>4</v>
      </c>
      <c r="I11" s="178"/>
      <c r="J11" s="181" t="s">
        <v>105</v>
      </c>
      <c r="K11" s="188"/>
      <c r="L11" s="188"/>
      <c r="M11" s="66"/>
      <c r="N11" s="66"/>
      <c r="O11" s="66"/>
      <c r="P11" s="66"/>
      <c r="Q11" s="66"/>
      <c r="R11" s="66"/>
      <c r="S11" s="66"/>
      <c r="T11" s="66"/>
      <c r="U11" s="66"/>
      <c r="V11" s="66"/>
      <c r="W11" s="66"/>
      <c r="X11" s="66"/>
      <c r="Y11" s="66"/>
      <c r="Z11" s="66"/>
      <c r="AA11" s="66"/>
      <c r="AB11" s="66"/>
      <c r="AC11" s="66"/>
      <c r="AD11" s="66"/>
      <c r="AE11" s="66"/>
      <c r="AF11" s="66"/>
      <c r="AG11" s="66"/>
    </row>
    <row r="12" spans="1:44" ht="3" customHeight="1">
      <c r="A12" s="188"/>
      <c r="B12" s="180"/>
      <c r="C12" s="180"/>
      <c r="D12" s="180"/>
      <c r="E12" s="180"/>
      <c r="F12" s="180"/>
      <c r="G12" s="180"/>
      <c r="H12" s="180"/>
      <c r="I12" s="180"/>
      <c r="J12" s="180"/>
      <c r="AG12" s="188"/>
    </row>
    <row r="13" spans="1:44" ht="5.25" customHeight="1">
      <c r="A13" s="188"/>
      <c r="B13" s="9"/>
      <c r="C13" s="9"/>
      <c r="D13" s="59"/>
      <c r="E13" s="9"/>
      <c r="F13" s="13"/>
      <c r="G13" s="9"/>
      <c r="H13" s="64"/>
      <c r="I13" s="9"/>
      <c r="J13" s="11"/>
    </row>
    <row r="14" spans="1:44">
      <c r="A14" s="188"/>
      <c r="B14" s="6" t="s">
        <v>106</v>
      </c>
      <c r="C14" s="7"/>
      <c r="D14" s="34"/>
      <c r="E14" s="7"/>
      <c r="F14" s="8"/>
      <c r="G14" s="7"/>
      <c r="H14" s="34"/>
      <c r="I14" s="7"/>
      <c r="J14" s="168">
        <f>SUM(J15:J16)</f>
        <v>408.75</v>
      </c>
      <c r="AG14" s="188"/>
    </row>
    <row r="15" spans="1:44">
      <c r="A15" s="188"/>
      <c r="B15" s="170" t="s">
        <v>303</v>
      </c>
      <c r="C15" s="9"/>
      <c r="D15" s="306">
        <f>ynbyr3</f>
        <v>475</v>
      </c>
      <c r="E15" s="9"/>
      <c r="F15" s="234" t="s">
        <v>305</v>
      </c>
      <c r="G15" s="9"/>
      <c r="H15" s="307">
        <v>0.75</v>
      </c>
      <c r="I15" s="9"/>
      <c r="J15" s="11">
        <f>D15*H15</f>
        <v>356.25</v>
      </c>
      <c r="M15" s="189"/>
      <c r="N15" s="189"/>
      <c r="O15" s="189"/>
      <c r="P15" s="189"/>
      <c r="Q15" s="189"/>
      <c r="AG15" s="188"/>
    </row>
    <row r="16" spans="1:44">
      <c r="A16" s="188"/>
      <c r="B16" s="170" t="s">
        <v>304</v>
      </c>
      <c r="C16" s="9"/>
      <c r="D16" s="306">
        <v>1.5</v>
      </c>
      <c r="E16" s="9"/>
      <c r="F16" s="10" t="s">
        <v>128</v>
      </c>
      <c r="G16" s="9"/>
      <c r="H16" s="307">
        <v>35</v>
      </c>
      <c r="I16" s="9"/>
      <c r="J16" s="11">
        <f>D16*H16</f>
        <v>52.5</v>
      </c>
      <c r="M16" s="189"/>
      <c r="N16" s="189"/>
      <c r="O16" s="189"/>
      <c r="P16" s="189"/>
      <c r="Q16" s="189"/>
      <c r="AG16" s="188"/>
    </row>
    <row r="17" spans="1:33">
      <c r="A17" s="188"/>
      <c r="B17" s="6" t="s">
        <v>84</v>
      </c>
      <c r="C17" s="7"/>
      <c r="D17" s="34"/>
      <c r="E17" s="7"/>
      <c r="F17" s="8"/>
      <c r="G17" s="7"/>
      <c r="H17" s="50"/>
      <c r="I17" s="7"/>
      <c r="J17" s="14"/>
    </row>
    <row r="18" spans="1:33" ht="5.0999999999999996" customHeight="1">
      <c r="A18" s="188"/>
      <c r="B18" s="7"/>
      <c r="C18" s="7"/>
      <c r="D18" s="34"/>
      <c r="E18" s="7"/>
      <c r="F18" s="8"/>
      <c r="G18" s="7"/>
      <c r="H18" s="50"/>
      <c r="I18" s="7"/>
      <c r="J18" s="17"/>
    </row>
    <row r="19" spans="1:33">
      <c r="A19" s="188"/>
      <c r="B19" s="41" t="s">
        <v>118</v>
      </c>
      <c r="C19" s="7"/>
      <c r="D19" s="34"/>
      <c r="E19" s="7"/>
      <c r="F19" s="8"/>
      <c r="G19" s="7"/>
      <c r="H19" s="50"/>
      <c r="I19" s="7"/>
      <c r="J19" s="168">
        <f>SUM(J22:J24)</f>
        <v>117.5</v>
      </c>
    </row>
    <row r="20" spans="1:33" s="39" customFormat="1">
      <c r="A20" s="56"/>
      <c r="B20" s="159" t="s">
        <v>187</v>
      </c>
      <c r="C20" s="57"/>
      <c r="D20" s="62"/>
      <c r="E20" s="57"/>
      <c r="F20" s="58"/>
      <c r="G20" s="57"/>
      <c r="H20" s="160"/>
      <c r="I20" s="57"/>
      <c r="J20" s="161"/>
      <c r="K20" s="188"/>
      <c r="L20" s="188"/>
      <c r="M20" s="162"/>
      <c r="N20" s="56"/>
      <c r="O20" s="56"/>
      <c r="P20" s="56"/>
      <c r="Q20" s="56"/>
      <c r="R20" s="56"/>
      <c r="S20" s="56"/>
      <c r="T20" s="56"/>
      <c r="U20" s="56"/>
      <c r="V20" s="56"/>
      <c r="W20" s="56"/>
      <c r="X20" s="56"/>
      <c r="Y20" s="56"/>
      <c r="Z20" s="56"/>
      <c r="AA20" s="56"/>
      <c r="AB20" s="56"/>
      <c r="AC20" s="56"/>
      <c r="AD20" s="56"/>
      <c r="AE20" s="56"/>
      <c r="AF20" s="56"/>
      <c r="AG20" s="56"/>
    </row>
    <row r="21" spans="1:33" s="39" customFormat="1">
      <c r="A21" s="56"/>
      <c r="B21" s="159" t="s">
        <v>240</v>
      </c>
      <c r="C21" s="57"/>
      <c r="D21" s="62"/>
      <c r="E21" s="57"/>
      <c r="F21" s="58"/>
      <c r="G21" s="57"/>
      <c r="H21" s="160"/>
      <c r="I21" s="57"/>
      <c r="J21" s="163"/>
      <c r="K21" s="188"/>
      <c r="L21" s="188"/>
      <c r="M21" s="56"/>
      <c r="N21" s="56"/>
      <c r="O21" s="56"/>
      <c r="P21" s="56"/>
      <c r="Q21" s="56"/>
      <c r="R21" s="56"/>
      <c r="S21" s="56"/>
      <c r="T21" s="56"/>
      <c r="U21" s="56"/>
      <c r="V21" s="56"/>
      <c r="W21" s="56"/>
      <c r="X21" s="56"/>
      <c r="Y21" s="56"/>
      <c r="Z21" s="56"/>
      <c r="AA21" s="56"/>
      <c r="AB21" s="56"/>
      <c r="AC21" s="56"/>
      <c r="AD21" s="56"/>
      <c r="AE21" s="56"/>
      <c r="AF21" s="56"/>
      <c r="AG21" s="56"/>
    </row>
    <row r="22" spans="1:33">
      <c r="A22" s="188"/>
      <c r="B22" s="44" t="s">
        <v>238</v>
      </c>
      <c r="C22" s="7"/>
      <c r="D22" s="267">
        <v>150</v>
      </c>
      <c r="E22" s="7"/>
      <c r="F22" s="16" t="s">
        <v>101</v>
      </c>
      <c r="G22" s="7"/>
      <c r="H22" s="268">
        <f>Nitrogen</f>
        <v>0.61</v>
      </c>
      <c r="I22" s="7"/>
      <c r="J22" s="17">
        <f>D22*H22</f>
        <v>91.5</v>
      </c>
    </row>
    <row r="23" spans="1:33">
      <c r="A23" s="188"/>
      <c r="B23" s="44" t="s">
        <v>239</v>
      </c>
      <c r="C23" s="7"/>
      <c r="D23" s="267">
        <v>20</v>
      </c>
      <c r="E23" s="7"/>
      <c r="F23" s="16" t="s">
        <v>101</v>
      </c>
      <c r="G23" s="7"/>
      <c r="H23" s="268">
        <f>Phosphorous</f>
        <v>0.64</v>
      </c>
      <c r="I23" s="7"/>
      <c r="J23" s="17">
        <f>D23*H23</f>
        <v>12.8</v>
      </c>
    </row>
    <row r="24" spans="1:33">
      <c r="A24" s="188"/>
      <c r="B24" s="44" t="s">
        <v>222</v>
      </c>
      <c r="C24" s="7"/>
      <c r="D24" s="267">
        <v>30</v>
      </c>
      <c r="E24" s="7"/>
      <c r="F24" s="16" t="s">
        <v>101</v>
      </c>
      <c r="G24" s="7"/>
      <c r="H24" s="268">
        <f>Sulfur</f>
        <v>0.44</v>
      </c>
      <c r="I24" s="7"/>
      <c r="J24" s="17">
        <f>D24*H24</f>
        <v>13.2</v>
      </c>
    </row>
    <row r="25" spans="1:33" ht="5.0999999999999996" customHeight="1">
      <c r="A25" s="188"/>
      <c r="B25" s="7"/>
      <c r="C25" s="7"/>
      <c r="D25" s="34"/>
      <c r="E25" s="7"/>
      <c r="F25" s="8"/>
      <c r="G25" s="7"/>
      <c r="H25" s="50"/>
      <c r="I25" s="7"/>
      <c r="J25" s="17"/>
    </row>
    <row r="26" spans="1:33">
      <c r="A26" s="188"/>
      <c r="B26" s="41" t="s">
        <v>92</v>
      </c>
      <c r="C26" s="7"/>
      <c r="D26" s="34"/>
      <c r="E26" s="7"/>
      <c r="F26" s="8"/>
      <c r="G26" s="7"/>
      <c r="H26" s="50"/>
      <c r="I26" s="7"/>
      <c r="J26" s="168">
        <f>SUM(J35:J35)</f>
        <v>0</v>
      </c>
    </row>
    <row r="27" spans="1:33" s="39" customFormat="1">
      <c r="A27" s="56"/>
      <c r="B27" s="159" t="s">
        <v>189</v>
      </c>
      <c r="C27" s="57"/>
      <c r="D27" s="62"/>
      <c r="E27" s="57"/>
      <c r="F27" s="58"/>
      <c r="G27" s="57"/>
      <c r="H27" s="160"/>
      <c r="I27" s="57"/>
      <c r="J27" s="163"/>
      <c r="K27" s="188"/>
      <c r="L27" s="188"/>
      <c r="M27" s="56"/>
      <c r="N27" s="56"/>
      <c r="O27" s="56"/>
      <c r="P27" s="56"/>
      <c r="Q27" s="56"/>
      <c r="R27" s="56"/>
      <c r="S27" s="56"/>
      <c r="T27" s="56"/>
      <c r="U27" s="56"/>
      <c r="V27" s="56"/>
      <c r="W27" s="56"/>
      <c r="X27" s="56"/>
      <c r="Y27" s="56"/>
      <c r="Z27" s="56"/>
      <c r="AA27" s="56"/>
      <c r="AB27" s="56"/>
      <c r="AC27" s="56"/>
      <c r="AD27" s="56"/>
      <c r="AE27" s="56"/>
      <c r="AF27" s="56"/>
      <c r="AG27" s="56"/>
    </row>
    <row r="28" spans="1:33" s="39" customFormat="1">
      <c r="A28" s="56"/>
      <c r="B28" s="159" t="s">
        <v>190</v>
      </c>
      <c r="C28" s="57"/>
      <c r="D28" s="62"/>
      <c r="E28" s="57"/>
      <c r="F28" s="58"/>
      <c r="G28" s="57"/>
      <c r="H28" s="160"/>
      <c r="I28" s="57"/>
      <c r="J28" s="163"/>
      <c r="K28" s="188"/>
      <c r="L28" s="188"/>
      <c r="M28" s="56"/>
      <c r="N28" s="56"/>
      <c r="O28" s="56"/>
      <c r="P28" s="56"/>
      <c r="Q28" s="56"/>
      <c r="R28" s="56"/>
      <c r="S28" s="56"/>
      <c r="T28" s="56"/>
      <c r="U28" s="56"/>
      <c r="V28" s="56"/>
      <c r="W28" s="56"/>
      <c r="X28" s="56"/>
      <c r="Y28" s="56"/>
      <c r="Z28" s="56"/>
      <c r="AA28" s="56"/>
      <c r="AB28" s="56"/>
      <c r="AC28" s="56"/>
      <c r="AD28" s="56"/>
      <c r="AE28" s="56"/>
      <c r="AF28" s="56"/>
      <c r="AG28" s="56"/>
    </row>
    <row r="29" spans="1:33" s="39" customFormat="1">
      <c r="A29" s="56"/>
      <c r="B29" s="159" t="s">
        <v>191</v>
      </c>
      <c r="C29" s="57"/>
      <c r="D29" s="62"/>
      <c r="E29" s="57"/>
      <c r="F29" s="58"/>
      <c r="G29" s="57"/>
      <c r="H29" s="160"/>
      <c r="I29" s="57"/>
      <c r="J29" s="163"/>
      <c r="K29" s="188"/>
      <c r="L29" s="188"/>
      <c r="M29" s="56"/>
      <c r="N29" s="56"/>
      <c r="O29" s="56"/>
      <c r="P29" s="56"/>
      <c r="Q29" s="56"/>
      <c r="R29" s="56"/>
      <c r="S29" s="56"/>
      <c r="T29" s="56"/>
      <c r="U29" s="56"/>
      <c r="V29" s="56"/>
      <c r="W29" s="56"/>
      <c r="X29" s="56"/>
      <c r="Y29" s="56"/>
      <c r="Z29" s="56"/>
      <c r="AA29" s="56"/>
      <c r="AB29" s="56"/>
      <c r="AC29" s="56"/>
      <c r="AD29" s="56"/>
      <c r="AE29" s="56"/>
      <c r="AF29" s="56"/>
      <c r="AG29" s="56"/>
    </row>
    <row r="30" spans="1:33">
      <c r="A30" s="188"/>
      <c r="B30" s="44" t="s">
        <v>286</v>
      </c>
      <c r="C30" s="7"/>
      <c r="D30" s="267">
        <v>0.5</v>
      </c>
      <c r="E30" s="7"/>
      <c r="F30" s="155" t="s">
        <v>103</v>
      </c>
      <c r="G30" s="7"/>
      <c r="H30" s="268">
        <v>0.26</v>
      </c>
      <c r="I30" s="7"/>
      <c r="J30" s="17">
        <f t="shared" ref="J30:J31" si="0">D30*H30</f>
        <v>0.13</v>
      </c>
    </row>
    <row r="31" spans="1:33">
      <c r="A31" s="188"/>
      <c r="B31" s="44" t="s">
        <v>287</v>
      </c>
      <c r="C31" s="7"/>
      <c r="D31" s="267">
        <v>12</v>
      </c>
      <c r="E31" s="7"/>
      <c r="F31" s="155" t="s">
        <v>103</v>
      </c>
      <c r="G31" s="7"/>
      <c r="H31" s="268">
        <v>0.44</v>
      </c>
      <c r="I31" s="7"/>
      <c r="J31" s="17">
        <f t="shared" si="0"/>
        <v>5.28</v>
      </c>
    </row>
    <row r="32" spans="1:33">
      <c r="A32" s="188"/>
      <c r="B32" s="44" t="s">
        <v>312</v>
      </c>
      <c r="C32" s="7"/>
      <c r="D32" s="267">
        <v>2</v>
      </c>
      <c r="E32" s="7"/>
      <c r="F32" s="155" t="s">
        <v>101</v>
      </c>
      <c r="G32" s="7"/>
      <c r="H32" s="268">
        <v>5.15</v>
      </c>
      <c r="I32" s="7"/>
      <c r="J32" s="17">
        <f>D32*H32</f>
        <v>10.3</v>
      </c>
    </row>
    <row r="33" spans="1:10">
      <c r="A33" s="188"/>
      <c r="B33" s="44" t="s">
        <v>313</v>
      </c>
      <c r="C33" s="7"/>
      <c r="D33" s="267">
        <v>1</v>
      </c>
      <c r="E33" s="7"/>
      <c r="F33" s="155" t="s">
        <v>102</v>
      </c>
      <c r="G33" s="7"/>
      <c r="H33" s="268">
        <v>1</v>
      </c>
      <c r="I33" s="7"/>
      <c r="J33" s="17">
        <f>D33*H33</f>
        <v>1</v>
      </c>
    </row>
    <row r="34" spans="1:10">
      <c r="A34" s="188"/>
      <c r="B34" s="44" t="s">
        <v>310</v>
      </c>
      <c r="C34" s="7"/>
      <c r="D34" s="296">
        <f>3/7</f>
        <v>0.42857142857142855</v>
      </c>
      <c r="E34" s="7"/>
      <c r="F34" s="155" t="s">
        <v>102</v>
      </c>
      <c r="G34" s="7"/>
      <c r="H34" s="268">
        <v>6</v>
      </c>
      <c r="I34" s="7"/>
      <c r="J34" s="17">
        <f>D34*H34</f>
        <v>2.5714285714285712</v>
      </c>
    </row>
    <row r="35" spans="1:10">
      <c r="A35" s="188"/>
      <c r="B35" s="44"/>
      <c r="C35" s="7"/>
      <c r="D35" s="44"/>
      <c r="E35" s="7"/>
      <c r="F35" s="44"/>
      <c r="G35" s="7"/>
      <c r="H35" s="44"/>
      <c r="I35" s="7"/>
      <c r="J35" s="17"/>
    </row>
    <row r="36" spans="1:10" ht="5.25" customHeight="1">
      <c r="A36" s="188"/>
      <c r="B36" s="7"/>
      <c r="C36" s="7"/>
      <c r="D36" s="60"/>
      <c r="E36" s="7"/>
      <c r="F36" s="8"/>
      <c r="G36" s="7"/>
      <c r="H36" s="50"/>
      <c r="I36" s="7"/>
      <c r="J36" s="17"/>
    </row>
    <row r="37" spans="1:10">
      <c r="A37" s="188"/>
      <c r="B37" s="41" t="s">
        <v>27</v>
      </c>
      <c r="C37" s="7"/>
      <c r="D37" s="60"/>
      <c r="E37" s="7"/>
      <c r="F37" s="8"/>
      <c r="G37" s="7"/>
      <c r="H37" s="50"/>
      <c r="I37" s="7"/>
      <c r="J37" s="168">
        <f>SUM(J38:J41)</f>
        <v>45.427999999999997</v>
      </c>
    </row>
    <row r="38" spans="1:10">
      <c r="A38" s="188"/>
      <c r="B38" s="28" t="s">
        <v>146</v>
      </c>
      <c r="C38" s="7"/>
      <c r="D38" s="270">
        <f>'Machinery Costs'!M96</f>
        <v>6.1463414634146343</v>
      </c>
      <c r="E38" s="7"/>
      <c r="F38" s="16" t="s">
        <v>148</v>
      </c>
      <c r="G38" s="7"/>
      <c r="H38" s="268">
        <f>Diesel</f>
        <v>2.0499999999999998</v>
      </c>
      <c r="I38" s="7"/>
      <c r="J38" s="17">
        <f>D38*H38</f>
        <v>12.6</v>
      </c>
    </row>
    <row r="39" spans="1:10">
      <c r="A39" s="188"/>
      <c r="B39" s="28" t="s">
        <v>147</v>
      </c>
      <c r="C39" s="7"/>
      <c r="D39" s="113">
        <v>1</v>
      </c>
      <c r="E39" s="7"/>
      <c r="F39" s="16" t="s">
        <v>102</v>
      </c>
      <c r="G39" s="7"/>
      <c r="H39" s="271">
        <f>'Machinery Costs'!I96</f>
        <v>1.8800000000000001</v>
      </c>
      <c r="I39" s="7"/>
      <c r="J39" s="17">
        <f>D39*H39</f>
        <v>1.8800000000000001</v>
      </c>
    </row>
    <row r="40" spans="1:10">
      <c r="A40" s="188"/>
      <c r="B40" s="28" t="s">
        <v>45</v>
      </c>
      <c r="C40" s="7"/>
      <c r="D40" s="113">
        <v>1</v>
      </c>
      <c r="E40" s="7"/>
      <c r="F40" s="16" t="s">
        <v>102</v>
      </c>
      <c r="G40" s="7"/>
      <c r="H40" s="271">
        <f>'Machinery Costs'!G96</f>
        <v>12.421999999999999</v>
      </c>
      <c r="I40" s="7"/>
      <c r="J40" s="17">
        <f>D40*H40</f>
        <v>12.421999999999999</v>
      </c>
    </row>
    <row r="41" spans="1:10">
      <c r="A41" s="188"/>
      <c r="B41" s="28" t="s">
        <v>90</v>
      </c>
      <c r="C41" s="7"/>
      <c r="D41" s="270">
        <f>'Machinery Costs'!L96</f>
        <v>1.1875641025641026</v>
      </c>
      <c r="E41" s="7"/>
      <c r="F41" s="16" t="s">
        <v>102</v>
      </c>
      <c r="G41" s="7"/>
      <c r="H41" s="268">
        <f>Labor</f>
        <v>15.6</v>
      </c>
      <c r="I41" s="7"/>
      <c r="J41" s="17">
        <f>D41*H41</f>
        <v>18.526</v>
      </c>
    </row>
    <row r="42" spans="1:10" ht="4.5" customHeight="1">
      <c r="A42" s="188"/>
      <c r="B42" s="7"/>
      <c r="C42" s="7"/>
      <c r="D42" s="60"/>
      <c r="E42" s="7"/>
      <c r="F42" s="8"/>
      <c r="G42" s="7"/>
      <c r="H42" s="50"/>
      <c r="I42" s="7"/>
      <c r="J42" s="17"/>
    </row>
    <row r="43" spans="1:10">
      <c r="A43" s="188"/>
      <c r="B43" s="41" t="s">
        <v>76</v>
      </c>
      <c r="C43" s="7"/>
      <c r="D43" s="60"/>
      <c r="E43" s="7"/>
      <c r="F43" s="8"/>
      <c r="G43" s="7"/>
      <c r="H43" s="50"/>
      <c r="I43" s="7"/>
      <c r="J43" s="168">
        <f>SUM(J44:J45)</f>
        <v>14.5</v>
      </c>
    </row>
    <row r="44" spans="1:10">
      <c r="A44" s="188"/>
      <c r="B44" s="44" t="s">
        <v>229</v>
      </c>
      <c r="C44" s="7"/>
      <c r="D44" s="204">
        <f>D16</f>
        <v>1.5</v>
      </c>
      <c r="E44" s="7"/>
      <c r="F44" s="155" t="s">
        <v>128</v>
      </c>
      <c r="G44" s="7"/>
      <c r="H44" s="114">
        <v>9</v>
      </c>
      <c r="I44" s="7"/>
      <c r="J44" s="17">
        <f>D44*H44</f>
        <v>13.5</v>
      </c>
    </row>
    <row r="45" spans="1:10">
      <c r="A45" s="188"/>
      <c r="B45" s="44" t="s">
        <v>230</v>
      </c>
      <c r="C45" s="7"/>
      <c r="D45" s="113">
        <v>1</v>
      </c>
      <c r="E45" s="7"/>
      <c r="F45" s="155" t="s">
        <v>102</v>
      </c>
      <c r="G45" s="7"/>
      <c r="H45" s="114">
        <f>FertApplicator</f>
        <v>1</v>
      </c>
      <c r="I45" s="7"/>
      <c r="J45" s="17">
        <f>D45*H45</f>
        <v>1</v>
      </c>
    </row>
    <row r="46" spans="1:10" ht="6" customHeight="1">
      <c r="A46" s="188"/>
      <c r="B46" s="7"/>
      <c r="C46" s="7"/>
      <c r="D46" s="34"/>
      <c r="E46" s="7"/>
      <c r="F46" s="8"/>
      <c r="G46" s="7"/>
      <c r="H46" s="50"/>
      <c r="I46" s="7"/>
      <c r="J46" s="17"/>
    </row>
    <row r="47" spans="1:10">
      <c r="A47" s="188"/>
      <c r="B47" s="41" t="s">
        <v>77</v>
      </c>
      <c r="C47" s="7"/>
      <c r="D47" s="34"/>
      <c r="E47" s="7"/>
      <c r="F47" s="8"/>
      <c r="G47" s="7"/>
      <c r="H47" s="50"/>
      <c r="I47" s="7"/>
      <c r="J47" s="168">
        <f>SUM(J50:J51)</f>
        <v>5.7750000000000004</v>
      </c>
    </row>
    <row r="48" spans="1:10">
      <c r="A48" s="188"/>
      <c r="B48" s="44" t="s">
        <v>306</v>
      </c>
      <c r="C48" s="7"/>
      <c r="D48" s="33">
        <v>1</v>
      </c>
      <c r="E48" s="7"/>
      <c r="F48" s="155" t="s">
        <v>102</v>
      </c>
      <c r="G48" s="7"/>
      <c r="H48" s="116">
        <v>16.5</v>
      </c>
      <c r="I48" s="7"/>
      <c r="J48" s="17">
        <f>D48*H48</f>
        <v>16.5</v>
      </c>
    </row>
    <row r="49" spans="1:33">
      <c r="A49" s="188"/>
      <c r="B49" s="44" t="s">
        <v>307</v>
      </c>
      <c r="C49" s="7"/>
      <c r="D49" s="33">
        <v>1</v>
      </c>
      <c r="E49" s="7"/>
      <c r="F49" s="155" t="s">
        <v>102</v>
      </c>
      <c r="G49" s="7"/>
      <c r="H49" s="116">
        <v>1.5</v>
      </c>
      <c r="I49" s="7"/>
      <c r="J49" s="17">
        <f>D49*H49</f>
        <v>1.5</v>
      </c>
    </row>
    <row r="50" spans="1:33">
      <c r="A50" s="188"/>
      <c r="B50" s="44" t="s">
        <v>215</v>
      </c>
      <c r="C50" s="7"/>
      <c r="D50" s="198">
        <f>D16</f>
        <v>1.5</v>
      </c>
      <c r="E50" s="7"/>
      <c r="F50" s="155" t="s">
        <v>128</v>
      </c>
      <c r="G50" s="7"/>
      <c r="H50" s="116">
        <v>3.85</v>
      </c>
      <c r="I50" s="7"/>
      <c r="J50" s="17">
        <f>D50*H50</f>
        <v>5.7750000000000004</v>
      </c>
    </row>
    <row r="51" spans="1:33">
      <c r="A51" s="188"/>
      <c r="B51" s="15"/>
      <c r="C51" s="7"/>
      <c r="D51" s="33"/>
      <c r="E51" s="7"/>
      <c r="F51" s="16"/>
      <c r="G51" s="7"/>
      <c r="H51" s="116"/>
      <c r="I51" s="7"/>
      <c r="J51" s="17"/>
    </row>
    <row r="52" spans="1:33" ht="5.0999999999999996" customHeight="1">
      <c r="A52" s="188"/>
      <c r="B52" s="7"/>
      <c r="C52" s="7"/>
      <c r="D52" s="34"/>
      <c r="E52" s="7"/>
      <c r="F52" s="8"/>
      <c r="G52" s="7"/>
      <c r="H52" s="34"/>
      <c r="I52" s="7"/>
      <c r="J52" s="17"/>
    </row>
    <row r="53" spans="1:33" ht="14.25">
      <c r="A53" s="188"/>
      <c r="B53" s="57" t="s">
        <v>179</v>
      </c>
      <c r="C53" s="7"/>
      <c r="D53" s="34"/>
      <c r="E53" s="7"/>
      <c r="F53" s="8"/>
      <c r="G53" s="7"/>
      <c r="H53" s="34"/>
      <c r="I53" s="7"/>
      <c r="J53" s="17">
        <f>+(J19+J26+J37+J43+J47)*operloan*0.5</f>
        <v>6.1831012500000009</v>
      </c>
    </row>
    <row r="54" spans="1:33" ht="5.25" customHeight="1">
      <c r="A54" s="188"/>
      <c r="B54" s="7"/>
      <c r="C54" s="7"/>
      <c r="D54" s="34"/>
      <c r="E54" s="7"/>
      <c r="F54" s="8"/>
      <c r="G54" s="7"/>
      <c r="H54" s="34"/>
      <c r="I54" s="7"/>
      <c r="J54" s="17"/>
    </row>
    <row r="55" spans="1:33">
      <c r="A55" s="188"/>
      <c r="B55" s="41" t="s">
        <v>126</v>
      </c>
      <c r="C55" s="41"/>
      <c r="D55" s="54"/>
      <c r="E55" s="41"/>
      <c r="F55" s="42"/>
      <c r="G55" s="41"/>
      <c r="H55" s="54"/>
      <c r="I55" s="41"/>
      <c r="J55" s="43">
        <f>SUM(J19:J53)-(J19+J26+J37+J43+J47)</f>
        <v>226.66752982142859</v>
      </c>
    </row>
    <row r="56" spans="1:33" ht="5.25" customHeight="1">
      <c r="A56" s="188"/>
      <c r="B56" s="7"/>
      <c r="C56" s="7"/>
      <c r="D56" s="34"/>
      <c r="E56" s="7"/>
      <c r="F56" s="8"/>
      <c r="G56" s="7"/>
      <c r="H56" s="34"/>
      <c r="I56" s="7"/>
      <c r="J56" s="17"/>
      <c r="AG56" s="188"/>
    </row>
    <row r="57" spans="1:33" s="37" customFormat="1">
      <c r="A57" s="36"/>
      <c r="B57" s="51" t="s">
        <v>127</v>
      </c>
      <c r="C57" s="51"/>
      <c r="D57" s="52"/>
      <c r="E57" s="51"/>
      <c r="F57" s="53"/>
      <c r="G57" s="51"/>
      <c r="H57" s="52"/>
      <c r="I57" s="51"/>
      <c r="J57" s="263">
        <f>J14-J55</f>
        <v>182.08247017857141</v>
      </c>
      <c r="K57" s="188"/>
      <c r="L57" s="188"/>
      <c r="M57" s="36"/>
      <c r="N57" s="36"/>
      <c r="O57" s="36"/>
      <c r="P57" s="36"/>
      <c r="Q57" s="36"/>
      <c r="R57" s="36"/>
      <c r="S57" s="36"/>
      <c r="T57" s="36"/>
      <c r="U57" s="36"/>
      <c r="V57" s="36"/>
      <c r="W57" s="36"/>
      <c r="X57" s="36"/>
      <c r="Y57" s="36"/>
      <c r="Z57" s="36"/>
      <c r="AA57" s="36"/>
      <c r="AB57" s="36"/>
      <c r="AC57" s="36"/>
      <c r="AD57" s="36"/>
      <c r="AE57" s="36"/>
      <c r="AF57" s="36"/>
      <c r="AG57" s="36"/>
    </row>
    <row r="58" spans="1:33" ht="23.25" customHeight="1">
      <c r="A58" s="188"/>
      <c r="B58" s="6" t="s">
        <v>178</v>
      </c>
      <c r="C58" s="7"/>
      <c r="D58" s="34"/>
      <c r="E58" s="7"/>
      <c r="F58" s="8"/>
      <c r="G58" s="7"/>
      <c r="H58" s="34"/>
      <c r="I58" s="7"/>
      <c r="J58" s="17"/>
    </row>
    <row r="59" spans="1:33">
      <c r="A59" s="188"/>
      <c r="B59" s="32" t="s">
        <v>143</v>
      </c>
      <c r="C59" s="74"/>
      <c r="D59" s="33">
        <v>1</v>
      </c>
      <c r="E59" s="7"/>
      <c r="F59" s="16" t="s">
        <v>102</v>
      </c>
      <c r="G59" s="7"/>
      <c r="H59" s="271">
        <f>'Machinery Costs'!C96</f>
        <v>29.322000000000003</v>
      </c>
      <c r="I59" s="7"/>
      <c r="J59" s="17">
        <f>D59*H59</f>
        <v>29.322000000000003</v>
      </c>
    </row>
    <row r="60" spans="1:33">
      <c r="A60" s="188"/>
      <c r="B60" s="15" t="s">
        <v>144</v>
      </c>
      <c r="C60" s="73"/>
      <c r="D60" s="33">
        <v>1</v>
      </c>
      <c r="E60" s="7"/>
      <c r="F60" s="16" t="s">
        <v>102</v>
      </c>
      <c r="G60" s="7"/>
      <c r="H60" s="271">
        <f>'Machinery Costs'!D96</f>
        <v>20.996000000000002</v>
      </c>
      <c r="I60" s="7"/>
      <c r="J60" s="17">
        <f t="shared" ref="J60:J62" si="1">D60*H60</f>
        <v>20.996000000000002</v>
      </c>
    </row>
    <row r="61" spans="1:33">
      <c r="A61" s="188"/>
      <c r="B61" s="303" t="s">
        <v>404</v>
      </c>
      <c r="C61" s="7"/>
      <c r="D61" s="33">
        <v>1</v>
      </c>
      <c r="E61" s="7"/>
      <c r="F61" s="16" t="s">
        <v>102</v>
      </c>
      <c r="G61" s="7"/>
      <c r="H61" s="271">
        <f>'Machinery Costs'!E96</f>
        <v>5.032</v>
      </c>
      <c r="I61" s="7"/>
      <c r="J61" s="17">
        <f t="shared" si="1"/>
        <v>5.032</v>
      </c>
    </row>
    <row r="62" spans="1:33">
      <c r="A62" s="188"/>
      <c r="B62" s="44" t="s">
        <v>137</v>
      </c>
      <c r="C62" s="7"/>
      <c r="D62" s="33">
        <v>1</v>
      </c>
      <c r="E62" s="7"/>
      <c r="F62" s="16" t="s">
        <v>102</v>
      </c>
      <c r="G62" s="7"/>
      <c r="H62" s="65">
        <f>+(D15*H15*D64-J68)</f>
        <v>83.5625</v>
      </c>
      <c r="I62" s="7"/>
      <c r="J62" s="17">
        <f t="shared" si="1"/>
        <v>83.5625</v>
      </c>
      <c r="AG62" s="188"/>
    </row>
    <row r="63" spans="1:33" ht="12.75" customHeight="1">
      <c r="A63" s="188"/>
      <c r="B63" s="57" t="s">
        <v>330</v>
      </c>
      <c r="C63" s="7"/>
      <c r="D63" s="34"/>
      <c r="E63" s="7"/>
      <c r="F63" s="8"/>
      <c r="G63" s="7"/>
      <c r="H63" s="72"/>
      <c r="I63" s="7"/>
      <c r="J63" s="17"/>
      <c r="AG63" s="188"/>
    </row>
    <row r="64" spans="1:33" ht="12.75" customHeight="1">
      <c r="A64" s="188"/>
      <c r="B64" s="7" t="s">
        <v>138</v>
      </c>
      <c r="C64" s="7"/>
      <c r="D64" s="296">
        <v>0.25</v>
      </c>
      <c r="E64" s="7"/>
      <c r="F64" s="8"/>
      <c r="G64" s="7"/>
      <c r="H64" s="50"/>
      <c r="I64" s="7"/>
      <c r="J64" s="17"/>
      <c r="AG64" s="188"/>
    </row>
    <row r="65" spans="1:33" ht="12.75" customHeight="1">
      <c r="A65" s="188"/>
      <c r="B65" s="7" t="s">
        <v>139</v>
      </c>
      <c r="C65" s="7"/>
      <c r="D65" s="296">
        <v>0.67</v>
      </c>
      <c r="E65" s="7"/>
      <c r="F65" s="8"/>
      <c r="G65" s="7"/>
      <c r="H65" s="50"/>
      <c r="I65" s="7"/>
      <c r="J65" s="17"/>
      <c r="AG65" s="188"/>
    </row>
    <row r="66" spans="1:33">
      <c r="A66" s="188"/>
      <c r="B66" s="40"/>
      <c r="C66" s="40"/>
      <c r="D66" s="61"/>
      <c r="E66" s="40"/>
      <c r="F66" s="61"/>
      <c r="G66" s="7"/>
      <c r="H66" s="34"/>
      <c r="I66" s="7"/>
      <c r="J66" s="17"/>
      <c r="AG66" s="188"/>
    </row>
    <row r="67" spans="1:33">
      <c r="A67" s="188"/>
      <c r="B67" s="175" t="s">
        <v>195</v>
      </c>
      <c r="C67" s="40"/>
      <c r="D67" s="61"/>
      <c r="E67" s="40"/>
      <c r="F67" s="61"/>
      <c r="G67" s="7"/>
      <c r="H67" s="34"/>
      <c r="I67" s="7"/>
      <c r="J67" s="17">
        <f>cashrent</f>
        <v>0</v>
      </c>
    </row>
    <row r="68" spans="1:33">
      <c r="A68" s="188"/>
      <c r="B68" s="101" t="s">
        <v>145</v>
      </c>
      <c r="C68" s="73"/>
      <c r="D68" s="48"/>
      <c r="E68" s="7"/>
      <c r="F68" s="8"/>
      <c r="G68" s="7"/>
      <c r="H68" s="34"/>
      <c r="I68" s="7"/>
      <c r="J68" s="17">
        <f>Landtax</f>
        <v>5.5</v>
      </c>
    </row>
    <row r="69" spans="1:33">
      <c r="A69" s="188"/>
      <c r="B69" s="101" t="s">
        <v>218</v>
      </c>
      <c r="C69" s="73"/>
      <c r="D69" s="308">
        <f>dr</f>
        <v>7.4999999999999997E-2</v>
      </c>
      <c r="E69" s="7"/>
      <c r="F69" s="16" t="s">
        <v>102</v>
      </c>
      <c r="G69" s="7"/>
      <c r="H69" s="199">
        <f>-PMT(D69,D70,'Est. Budget'!J68)</f>
        <v>94.81387738791463</v>
      </c>
      <c r="I69" s="7"/>
      <c r="J69" s="17">
        <f>+H69</f>
        <v>94.81387738791463</v>
      </c>
    </row>
    <row r="70" spans="1:33" ht="12.75" customHeight="1">
      <c r="A70" s="188"/>
      <c r="B70" s="57" t="s">
        <v>219</v>
      </c>
      <c r="C70" s="7"/>
      <c r="D70" s="306">
        <f>nbyrs</f>
        <v>3</v>
      </c>
      <c r="E70" s="7"/>
      <c r="F70" s="8"/>
      <c r="G70" s="7"/>
      <c r="H70" s="72"/>
      <c r="I70" s="7"/>
      <c r="J70" s="17"/>
      <c r="AG70" s="188"/>
    </row>
    <row r="71" spans="1:33" ht="12.75" customHeight="1">
      <c r="A71" s="188"/>
      <c r="B71" s="8"/>
      <c r="C71" s="8"/>
      <c r="D71" s="8"/>
      <c r="E71" s="7"/>
      <c r="F71" s="8"/>
      <c r="G71" s="7"/>
      <c r="H71" s="50"/>
      <c r="I71" s="7"/>
      <c r="J71" s="17"/>
      <c r="AG71" s="188"/>
    </row>
    <row r="72" spans="1:33" ht="14.25">
      <c r="A72" s="188"/>
      <c r="B72" s="101" t="s">
        <v>28</v>
      </c>
      <c r="C72" s="40"/>
      <c r="D72" s="61"/>
      <c r="E72" s="40"/>
      <c r="F72" s="61"/>
      <c r="G72" s="7"/>
      <c r="H72" s="34"/>
      <c r="I72" s="7"/>
      <c r="J72" s="17">
        <f>(J19+$J$26+$J$37+$J$43+$J$47)*oh</f>
        <v>4.5800749999999999</v>
      </c>
    </row>
    <row r="73" spans="1:33" ht="14.25">
      <c r="A73" s="188"/>
      <c r="B73" s="101" t="s">
        <v>180</v>
      </c>
      <c r="C73" s="73"/>
      <c r="D73" s="48"/>
      <c r="E73" s="7"/>
      <c r="F73" s="8"/>
      <c r="G73" s="7"/>
      <c r="H73" s="34"/>
      <c r="I73" s="7"/>
      <c r="J73" s="17">
        <f>(J14)*MF</f>
        <v>20.4375</v>
      </c>
    </row>
    <row r="74" spans="1:33" ht="6" customHeight="1">
      <c r="A74" s="188"/>
      <c r="B74" s="7"/>
      <c r="C74" s="7"/>
      <c r="D74" s="34"/>
      <c r="E74" s="7"/>
      <c r="F74" s="8"/>
      <c r="G74" s="7"/>
      <c r="H74" s="34"/>
      <c r="I74" s="7"/>
      <c r="J74" s="17"/>
    </row>
    <row r="75" spans="1:33">
      <c r="A75" s="188"/>
      <c r="B75" s="41" t="s">
        <v>125</v>
      </c>
      <c r="C75" s="41"/>
      <c r="D75" s="54"/>
      <c r="E75" s="41"/>
      <c r="F75" s="42"/>
      <c r="G75" s="41"/>
      <c r="H75" s="54"/>
      <c r="I75" s="41"/>
      <c r="J75" s="43">
        <f>SUM(J58:J73)</f>
        <v>264.24395238791465</v>
      </c>
    </row>
    <row r="76" spans="1:33" ht="5.25" customHeight="1">
      <c r="A76" s="188"/>
      <c r="B76" s="7"/>
      <c r="C76" s="7"/>
      <c r="D76" s="34"/>
      <c r="E76" s="7"/>
      <c r="F76" s="8"/>
      <c r="G76" s="7"/>
      <c r="H76" s="34"/>
      <c r="I76" s="7"/>
      <c r="J76" s="17"/>
    </row>
    <row r="77" spans="1:33">
      <c r="A77" s="188"/>
      <c r="B77" s="41" t="s">
        <v>46</v>
      </c>
      <c r="C77" s="41"/>
      <c r="D77" s="54"/>
      <c r="E77" s="41"/>
      <c r="F77" s="42"/>
      <c r="G77" s="41"/>
      <c r="H77" s="54"/>
      <c r="I77" s="41"/>
      <c r="J77" s="43">
        <f>J55+J75</f>
        <v>490.91148220934326</v>
      </c>
    </row>
    <row r="78" spans="1:33">
      <c r="A78" s="188"/>
      <c r="B78" s="7"/>
      <c r="C78" s="7"/>
      <c r="D78" s="34"/>
      <c r="E78" s="7"/>
      <c r="F78" s="8"/>
      <c r="G78" s="7"/>
      <c r="H78" s="34"/>
      <c r="I78" s="7"/>
      <c r="J78" s="17"/>
      <c r="AG78" s="188"/>
    </row>
    <row r="79" spans="1:33" s="37" customFormat="1">
      <c r="A79" s="36"/>
      <c r="B79" s="41" t="s">
        <v>47</v>
      </c>
      <c r="C79" s="41"/>
      <c r="D79" s="54"/>
      <c r="E79" s="41"/>
      <c r="F79" s="42"/>
      <c r="G79" s="41"/>
      <c r="H79" s="54"/>
      <c r="I79" s="41"/>
      <c r="J79" s="168">
        <f>J14-J77</f>
        <v>-82.161482209343262</v>
      </c>
      <c r="K79" s="188"/>
      <c r="L79" s="188"/>
      <c r="M79" s="36"/>
      <c r="N79" s="36"/>
      <c r="O79" s="36"/>
      <c r="P79" s="36"/>
      <c r="Q79" s="36"/>
      <c r="R79" s="36"/>
      <c r="S79" s="36"/>
      <c r="T79" s="36"/>
      <c r="U79" s="36"/>
      <c r="V79" s="36"/>
      <c r="W79" s="36"/>
      <c r="X79" s="36"/>
      <c r="Y79" s="36"/>
      <c r="Z79" s="36"/>
      <c r="AA79" s="36"/>
      <c r="AB79" s="36"/>
      <c r="AC79" s="36"/>
      <c r="AD79" s="36"/>
      <c r="AE79" s="36"/>
      <c r="AF79" s="36"/>
      <c r="AG79" s="36"/>
    </row>
    <row r="80" spans="1:33" ht="6.75" customHeight="1">
      <c r="A80" s="188"/>
      <c r="B80" s="3"/>
      <c r="C80" s="3"/>
      <c r="D80" s="2"/>
      <c r="E80" s="3"/>
      <c r="F80" s="4"/>
      <c r="G80" s="3"/>
      <c r="H80" s="2"/>
      <c r="I80" s="3"/>
      <c r="J80" s="5"/>
    </row>
    <row r="81" spans="1:33">
      <c r="A81" s="188"/>
      <c r="B81" s="45" t="s">
        <v>48</v>
      </c>
      <c r="C81" s="45"/>
      <c r="D81" s="63"/>
      <c r="E81" s="45"/>
      <c r="F81" s="46"/>
      <c r="G81" s="45"/>
      <c r="H81" s="63"/>
      <c r="I81" s="45"/>
      <c r="J81" s="45"/>
    </row>
    <row r="82" spans="1:33" s="188" customFormat="1" ht="14.25" customHeight="1">
      <c r="B82" s="375" t="s">
        <v>197</v>
      </c>
      <c r="C82" s="375"/>
      <c r="D82" s="375"/>
      <c r="E82" s="375"/>
      <c r="F82" s="375"/>
      <c r="G82" s="375"/>
      <c r="H82" s="375"/>
      <c r="I82" s="375"/>
      <c r="J82" s="375"/>
    </row>
    <row r="83" spans="1:33" s="188" customFormat="1" ht="14.25">
      <c r="B83" s="375" t="s">
        <v>185</v>
      </c>
      <c r="C83" s="375"/>
      <c r="D83" s="375"/>
      <c r="E83" s="375"/>
      <c r="F83" s="375"/>
      <c r="G83" s="375"/>
      <c r="H83" s="375"/>
      <c r="I83" s="375"/>
      <c r="J83" s="375"/>
    </row>
    <row r="84" spans="1:33" s="188" customFormat="1" ht="17.25" customHeight="1">
      <c r="B84" s="371" t="s">
        <v>186</v>
      </c>
      <c r="C84" s="372"/>
      <c r="D84" s="372"/>
      <c r="E84" s="372"/>
      <c r="F84" s="372"/>
      <c r="G84" s="372"/>
      <c r="H84" s="372"/>
      <c r="I84" s="372"/>
      <c r="J84" s="372"/>
    </row>
    <row r="85" spans="1:33">
      <c r="A85" s="188"/>
      <c r="B85" s="34"/>
      <c r="C85" s="34"/>
      <c r="D85" s="34"/>
      <c r="E85" s="7"/>
      <c r="F85" s="8"/>
      <c r="G85" s="7"/>
      <c r="H85" s="34"/>
      <c r="I85" s="7"/>
      <c r="J85" s="7"/>
    </row>
    <row r="86" spans="1:33">
      <c r="A86" s="188"/>
      <c r="B86" s="19" t="s">
        <v>49</v>
      </c>
      <c r="C86" s="7"/>
      <c r="D86" s="20" t="s">
        <v>50</v>
      </c>
      <c r="E86" s="7"/>
      <c r="F86" s="8"/>
      <c r="G86" s="7"/>
      <c r="H86" s="20" t="s">
        <v>52</v>
      </c>
      <c r="I86" s="7"/>
      <c r="J86" s="7"/>
    </row>
    <row r="87" spans="1:33" s="188" customFormat="1">
      <c r="B87" s="7" t="s">
        <v>361</v>
      </c>
      <c r="C87" s="7"/>
      <c r="D87" s="21">
        <v>0.1</v>
      </c>
      <c r="E87" s="7"/>
      <c r="F87" s="8" t="s">
        <v>51</v>
      </c>
      <c r="G87" s="7"/>
      <c r="H87" s="21">
        <v>0.1</v>
      </c>
      <c r="I87" s="7"/>
      <c r="J87" s="7"/>
    </row>
    <row r="88" spans="1:33" s="188" customFormat="1">
      <c r="B88" s="7"/>
      <c r="C88" s="7"/>
      <c r="D88" s="22"/>
      <c r="E88" s="3"/>
      <c r="F88" s="2" t="s">
        <v>53</v>
      </c>
      <c r="G88" s="3"/>
      <c r="H88" s="22"/>
      <c r="I88" s="7"/>
      <c r="J88" s="7"/>
    </row>
    <row r="89" spans="1:33" s="188" customFormat="1">
      <c r="B89" s="23" t="s">
        <v>86</v>
      </c>
      <c r="C89" s="7"/>
      <c r="D89" s="102">
        <f>F89*(1-D87)</f>
        <v>427.5</v>
      </c>
      <c r="E89" s="24"/>
      <c r="F89" s="200">
        <f>D15</f>
        <v>475</v>
      </c>
      <c r="G89" s="24"/>
      <c r="H89" s="102">
        <f>F89*(1+H87)</f>
        <v>522.5</v>
      </c>
      <c r="I89" s="7"/>
      <c r="J89" s="7"/>
    </row>
    <row r="90" spans="1:33" s="188" customFormat="1">
      <c r="B90" s="7"/>
      <c r="C90" s="7"/>
      <c r="D90" s="34"/>
      <c r="E90" s="7"/>
      <c r="F90" s="8"/>
      <c r="G90" s="7"/>
      <c r="H90" s="34"/>
      <c r="I90" s="7"/>
      <c r="J90" s="7"/>
    </row>
    <row r="91" spans="1:33" s="188" customFormat="1">
      <c r="B91" s="7" t="s">
        <v>87</v>
      </c>
      <c r="C91" s="7"/>
      <c r="D91" s="25">
        <f>$J$55/D89</f>
        <v>0.53021644402673351</v>
      </c>
      <c r="E91" s="7"/>
      <c r="F91" s="25">
        <f>$J$55/F89</f>
        <v>0.4771947996240602</v>
      </c>
      <c r="G91" s="7"/>
      <c r="H91" s="25">
        <f>$J$55/H89</f>
        <v>0.43381345420369105</v>
      </c>
      <c r="I91" s="7"/>
      <c r="J91" s="7"/>
    </row>
    <row r="92" spans="1:33" s="188" customFormat="1" ht="5.25" customHeight="1">
      <c r="B92" s="7"/>
      <c r="C92" s="7"/>
      <c r="D92" s="34"/>
      <c r="E92" s="7"/>
      <c r="F92" s="8"/>
      <c r="G92" s="7"/>
      <c r="H92" s="34"/>
      <c r="I92" s="7"/>
      <c r="J92" s="7"/>
    </row>
    <row r="93" spans="1:33" s="188" customFormat="1">
      <c r="B93" s="7" t="s">
        <v>88</v>
      </c>
      <c r="C93" s="7"/>
      <c r="D93" s="25">
        <f>$J$75/D89</f>
        <v>0.61811450850974181</v>
      </c>
      <c r="E93" s="7"/>
      <c r="F93" s="25">
        <f>$J$75/F89</f>
        <v>0.55630305765876764</v>
      </c>
      <c r="G93" s="7"/>
      <c r="H93" s="25">
        <f>$J$75/H89</f>
        <v>0.50573005241706148</v>
      </c>
      <c r="I93" s="7"/>
      <c r="J93" s="7"/>
    </row>
    <row r="94" spans="1:33" s="188" customFormat="1" ht="5.25" customHeight="1">
      <c r="B94" s="7"/>
      <c r="C94" s="7"/>
      <c r="D94" s="34"/>
      <c r="E94" s="7"/>
      <c r="F94" s="8"/>
      <c r="G94" s="7"/>
      <c r="H94" s="34"/>
      <c r="I94" s="7"/>
      <c r="J94" s="7"/>
    </row>
    <row r="95" spans="1:33" s="188" customFormat="1">
      <c r="B95" s="7" t="s">
        <v>100</v>
      </c>
      <c r="C95" s="7"/>
      <c r="D95" s="25">
        <f>$J$77/D89</f>
        <v>1.1483309525364755</v>
      </c>
      <c r="E95" s="7"/>
      <c r="F95" s="25">
        <f>$J$77/F89</f>
        <v>1.0334978572828279</v>
      </c>
      <c r="G95" s="7"/>
      <c r="H95" s="25">
        <f>$J$77/H89</f>
        <v>0.9395435066207527</v>
      </c>
      <c r="I95" s="7"/>
      <c r="J95" s="7"/>
    </row>
    <row r="96" spans="1:33" s="188" customFormat="1">
      <c r="B96" s="9"/>
      <c r="C96" s="9"/>
      <c r="D96" s="59"/>
      <c r="E96" s="9"/>
      <c r="F96" s="13"/>
      <c r="G96" s="9"/>
      <c r="H96" s="59"/>
      <c r="I96" s="9"/>
      <c r="J96" s="9"/>
      <c r="AG96"/>
    </row>
    <row r="97" spans="2:33" s="188" customFormat="1">
      <c r="B97" s="9"/>
      <c r="C97" s="9"/>
      <c r="D97" s="20" t="s">
        <v>50</v>
      </c>
      <c r="E97" s="7"/>
      <c r="F97" s="8"/>
      <c r="G97" s="7"/>
      <c r="H97" s="20" t="s">
        <v>52</v>
      </c>
      <c r="I97" s="9"/>
      <c r="J97" s="9"/>
      <c r="AG97"/>
    </row>
    <row r="98" spans="2:33" s="188" customFormat="1">
      <c r="B98" s="7"/>
      <c r="C98" s="7"/>
      <c r="D98" s="21">
        <v>0.1</v>
      </c>
      <c r="E98" s="7"/>
      <c r="F98" s="8" t="s">
        <v>51</v>
      </c>
      <c r="G98" s="7"/>
      <c r="H98" s="21">
        <v>0.1</v>
      </c>
      <c r="I98" s="7"/>
      <c r="J98" s="7"/>
      <c r="AG98"/>
    </row>
    <row r="99" spans="2:33" s="188" customFormat="1">
      <c r="B99" s="7"/>
      <c r="C99" s="7"/>
      <c r="D99" s="2"/>
      <c r="E99" s="3"/>
      <c r="F99" s="4" t="s">
        <v>86</v>
      </c>
      <c r="G99" s="3"/>
      <c r="H99" s="2"/>
      <c r="I99" s="7"/>
      <c r="J99" s="7"/>
      <c r="AG99"/>
    </row>
    <row r="100" spans="2:33" s="188" customFormat="1">
      <c r="B100" s="23" t="s">
        <v>53</v>
      </c>
      <c r="C100" s="7"/>
      <c r="D100" s="26">
        <f>F100*(1-D87)</f>
        <v>0.67500000000000004</v>
      </c>
      <c r="E100" s="24"/>
      <c r="F100" s="27">
        <f>H15</f>
        <v>0.75</v>
      </c>
      <c r="G100" s="24"/>
      <c r="H100" s="26">
        <f>F100*(1+H87)</f>
        <v>0.82500000000000007</v>
      </c>
      <c r="I100" s="7"/>
      <c r="J100" s="7"/>
      <c r="AG100"/>
    </row>
    <row r="101" spans="2:33" s="188" customFormat="1">
      <c r="B101" s="7"/>
      <c r="C101" s="7"/>
      <c r="D101" s="34"/>
      <c r="E101" s="7"/>
      <c r="F101" s="8"/>
      <c r="G101" s="7"/>
      <c r="H101" s="34"/>
      <c r="I101" s="7"/>
      <c r="J101" s="7"/>
      <c r="AG101"/>
    </row>
    <row r="102" spans="2:33" s="188" customFormat="1">
      <c r="B102" s="7" t="s">
        <v>87</v>
      </c>
      <c r="C102" s="7"/>
      <c r="D102" s="201">
        <f>$J$55/D100</f>
        <v>335.80374788359791</v>
      </c>
      <c r="E102" s="202"/>
      <c r="F102" s="201">
        <f>$J$55/F100</f>
        <v>302.22337309523812</v>
      </c>
      <c r="G102" s="202"/>
      <c r="H102" s="201">
        <f>$J$55/H100</f>
        <v>274.74852099567102</v>
      </c>
      <c r="I102" s="7"/>
      <c r="J102" s="7"/>
      <c r="AG102"/>
    </row>
    <row r="103" spans="2:33" s="188" customFormat="1" ht="5.25" customHeight="1">
      <c r="B103" s="7"/>
      <c r="C103" s="7"/>
      <c r="D103" s="203"/>
      <c r="E103" s="202"/>
      <c r="F103" s="201"/>
      <c r="G103" s="202"/>
      <c r="H103" s="203"/>
      <c r="I103" s="7"/>
      <c r="J103" s="7"/>
      <c r="AG103"/>
    </row>
    <row r="104" spans="2:33" s="188" customFormat="1">
      <c r="B104" s="7" t="s">
        <v>88</v>
      </c>
      <c r="C104" s="7"/>
      <c r="D104" s="201">
        <f>$J$75/D100</f>
        <v>391.47252205616979</v>
      </c>
      <c r="E104" s="202"/>
      <c r="F104" s="201">
        <f>$J$75/F100</f>
        <v>352.32526985055284</v>
      </c>
      <c r="G104" s="202"/>
      <c r="H104" s="201">
        <f>$J$75/H100</f>
        <v>320.29569986413895</v>
      </c>
      <c r="I104" s="7"/>
      <c r="J104" s="7"/>
      <c r="AG104"/>
    </row>
    <row r="105" spans="2:33" s="188" customFormat="1" ht="5.25" customHeight="1">
      <c r="B105" s="7"/>
      <c r="C105" s="7"/>
      <c r="D105" s="203"/>
      <c r="E105" s="202"/>
      <c r="F105" s="201"/>
      <c r="G105" s="202"/>
      <c r="H105" s="203"/>
      <c r="I105" s="7"/>
      <c r="J105" s="7"/>
      <c r="AG105"/>
    </row>
    <row r="106" spans="2:33" s="188" customFormat="1">
      <c r="B106" s="7" t="s">
        <v>100</v>
      </c>
      <c r="C106" s="7"/>
      <c r="D106" s="201">
        <f>$J$77/D100</f>
        <v>727.27626993976776</v>
      </c>
      <c r="E106" s="202"/>
      <c r="F106" s="201">
        <f>$J$77/F100</f>
        <v>654.54864294579102</v>
      </c>
      <c r="G106" s="202"/>
      <c r="H106" s="201">
        <f>$J$77/H100</f>
        <v>595.04422085980991</v>
      </c>
      <c r="I106" s="7"/>
      <c r="J106" s="7"/>
      <c r="AG106"/>
    </row>
    <row r="107" spans="2:33" s="188" customFormat="1">
      <c r="B107" s="7"/>
      <c r="C107" s="7"/>
      <c r="D107" s="34"/>
      <c r="E107" s="7"/>
      <c r="F107" s="8"/>
      <c r="G107" s="7"/>
      <c r="H107" s="34"/>
      <c r="I107" s="7"/>
      <c r="J107" s="7"/>
      <c r="AG107"/>
    </row>
    <row r="108" spans="2:33" s="188" customFormat="1">
      <c r="B108" s="3"/>
      <c r="C108" s="3"/>
      <c r="D108" s="2"/>
      <c r="E108" s="3"/>
      <c r="F108" s="4"/>
      <c r="G108" s="3"/>
      <c r="H108" s="2"/>
      <c r="I108" s="3"/>
      <c r="J108" s="3"/>
      <c r="AG108"/>
    </row>
    <row r="109" spans="2:33" s="188" customFormat="1">
      <c r="D109" s="47"/>
      <c r="F109" s="30"/>
      <c r="H109" s="47"/>
      <c r="AG109"/>
    </row>
    <row r="110" spans="2:33" s="188" customFormat="1">
      <c r="D110" s="47"/>
      <c r="F110" s="30"/>
      <c r="H110" s="47"/>
      <c r="AG110"/>
    </row>
    <row r="111" spans="2:33" s="188" customFormat="1">
      <c r="D111" s="47"/>
      <c r="F111" s="30"/>
      <c r="H111" s="47"/>
      <c r="AG111"/>
    </row>
    <row r="112" spans="2:33" s="188" customFormat="1">
      <c r="D112" s="47"/>
      <c r="F112" s="30"/>
      <c r="H112" s="47"/>
      <c r="AG112"/>
    </row>
    <row r="113" spans="4:33" s="188" customFormat="1">
      <c r="D113" s="47"/>
      <c r="F113" s="30"/>
      <c r="H113" s="47"/>
      <c r="AG113"/>
    </row>
    <row r="114" spans="4:33" s="188" customFormat="1">
      <c r="D114" s="47"/>
      <c r="F114" s="30"/>
      <c r="H114" s="47"/>
      <c r="AG114"/>
    </row>
    <row r="115" spans="4:33" s="188" customFormat="1">
      <c r="D115" s="47"/>
      <c r="F115" s="30"/>
      <c r="H115" s="47"/>
      <c r="AG115"/>
    </row>
    <row r="116" spans="4:33" s="188" customFormat="1">
      <c r="D116" s="47"/>
      <c r="F116" s="30"/>
      <c r="H116" s="47"/>
      <c r="AG116"/>
    </row>
    <row r="117" spans="4:33" s="188" customFormat="1">
      <c r="D117" s="47"/>
      <c r="F117" s="30"/>
      <c r="H117" s="47"/>
      <c r="AG117"/>
    </row>
    <row r="118" spans="4:33" s="188" customFormat="1">
      <c r="D118" s="47"/>
      <c r="F118" s="30"/>
      <c r="H118" s="47"/>
      <c r="AG118"/>
    </row>
    <row r="119" spans="4:33" s="188" customFormat="1">
      <c r="D119" s="47"/>
      <c r="F119" s="30"/>
      <c r="H119" s="47"/>
      <c r="AG119"/>
    </row>
    <row r="120" spans="4:33" s="188" customFormat="1">
      <c r="D120" s="47"/>
      <c r="F120" s="30"/>
      <c r="H120" s="47"/>
      <c r="AG120"/>
    </row>
    <row r="121" spans="4:33" s="188" customFormat="1">
      <c r="D121" s="47"/>
      <c r="F121" s="30"/>
      <c r="H121" s="47"/>
      <c r="AG121"/>
    </row>
    <row r="122" spans="4:33" s="188" customFormat="1">
      <c r="D122" s="47"/>
      <c r="F122" s="30"/>
      <c r="H122" s="47"/>
      <c r="AG122"/>
    </row>
    <row r="123" spans="4:33" s="188" customFormat="1">
      <c r="D123" s="47"/>
      <c r="F123" s="30"/>
      <c r="H123" s="47"/>
      <c r="AG123"/>
    </row>
    <row r="124" spans="4:33" s="188" customFormat="1">
      <c r="D124" s="47"/>
      <c r="F124" s="30"/>
      <c r="H124" s="47"/>
      <c r="AG124"/>
    </row>
    <row r="125" spans="4:33" s="188" customFormat="1">
      <c r="D125" s="47"/>
      <c r="F125" s="30"/>
      <c r="H125" s="47"/>
      <c r="AG125"/>
    </row>
    <row r="126" spans="4:33" s="188" customFormat="1">
      <c r="D126" s="47"/>
      <c r="F126" s="30"/>
      <c r="H126" s="47"/>
      <c r="AG126"/>
    </row>
    <row r="127" spans="4:33" s="188" customFormat="1">
      <c r="D127" s="47"/>
      <c r="F127" s="30"/>
      <c r="H127" s="47"/>
      <c r="AG127"/>
    </row>
    <row r="128" spans="4:33" s="188" customFormat="1">
      <c r="D128" s="47"/>
      <c r="F128" s="30"/>
      <c r="H128" s="47"/>
      <c r="AG128"/>
    </row>
    <row r="129" spans="4:33" s="188" customFormat="1">
      <c r="D129" s="47"/>
      <c r="F129" s="30"/>
      <c r="H129" s="47"/>
      <c r="AG129"/>
    </row>
    <row r="130" spans="4:33" s="188" customFormat="1">
      <c r="D130" s="47"/>
      <c r="F130" s="30"/>
      <c r="H130" s="47"/>
      <c r="AG130"/>
    </row>
    <row r="131" spans="4:33" s="188" customFormat="1">
      <c r="D131" s="47"/>
      <c r="F131" s="30"/>
      <c r="H131" s="47"/>
      <c r="AG131"/>
    </row>
    <row r="132" spans="4:33" s="188" customFormat="1">
      <c r="D132" s="47"/>
      <c r="F132" s="30"/>
      <c r="H132" s="47"/>
      <c r="AG132"/>
    </row>
  </sheetData>
  <mergeCells count="8">
    <mergeCell ref="B83:J83"/>
    <mergeCell ref="B84:J84"/>
    <mergeCell ref="B8:J8"/>
    <mergeCell ref="B2:I2"/>
    <mergeCell ref="B3:I3"/>
    <mergeCell ref="B5:I5"/>
    <mergeCell ref="B6:I6"/>
    <mergeCell ref="B82:J82"/>
  </mergeCells>
  <printOptions horizontalCentered="1"/>
  <pageMargins left="0.25" right="0.25" top="0.75" bottom="0.75" header="0.3" footer="0.3"/>
  <pageSetup fitToHeight="2" orientation="portrait" r:id="rId1"/>
  <headerFooter>
    <oddFooter>&amp;L&amp;A&amp;C&amp;F&amp;R&amp;D</oddFooter>
  </headerFooter>
  <rowBreaks count="1" manualBreakCount="1">
    <brk id="57" min="1" max="9" man="1"/>
  </rowBreaks>
</worksheet>
</file>

<file path=xl/worksheets/sheet28.xml><?xml version="1.0" encoding="utf-8"?>
<worksheet xmlns="http://schemas.openxmlformats.org/spreadsheetml/2006/main" xmlns:r="http://schemas.openxmlformats.org/officeDocument/2006/relationships">
  <sheetPr enableFormatConditionsCalculation="0">
    <tabColor indexed="15"/>
  </sheetPr>
  <dimension ref="B1:N96"/>
  <sheetViews>
    <sheetView topLeftCell="A22" zoomScaleNormal="100" workbookViewId="0">
      <selection activeCell="C28" sqref="C28"/>
    </sheetView>
  </sheetViews>
  <sheetFormatPr defaultColWidth="8.85546875" defaultRowHeight="12"/>
  <cols>
    <col min="1" max="1" width="4.140625" style="142" customWidth="1"/>
    <col min="2" max="2" width="30.42578125" style="142" customWidth="1"/>
    <col min="3" max="4" width="8.7109375" style="142" customWidth="1"/>
    <col min="5" max="5" width="9.85546875" style="142" customWidth="1"/>
    <col min="6" max="6" width="9.7109375" style="142" customWidth="1"/>
    <col min="7" max="7" width="8.7109375" style="142" customWidth="1"/>
    <col min="8" max="8" width="8" style="142" customWidth="1"/>
    <col min="9" max="9" width="8.140625" style="142" customWidth="1"/>
    <col min="10" max="10" width="7.85546875" style="142" customWidth="1"/>
    <col min="11" max="13" width="8.7109375" style="142" customWidth="1"/>
    <col min="14" max="14" width="9.7109375" style="142" customWidth="1"/>
    <col min="15" max="16384" width="8.85546875" style="142"/>
  </cols>
  <sheetData>
    <row r="1" spans="2:14" s="56" customFormat="1" ht="12.75">
      <c r="B1" s="191"/>
      <c r="C1" s="191"/>
      <c r="D1" s="191"/>
    </row>
    <row r="2" spans="2:14" s="36" customFormat="1" ht="18.75">
      <c r="B2" s="381" t="s">
        <v>397</v>
      </c>
      <c r="C2" s="382"/>
      <c r="D2" s="382"/>
      <c r="E2" s="382"/>
      <c r="F2" s="382"/>
      <c r="G2" s="382"/>
      <c r="H2" s="382"/>
      <c r="I2" s="382"/>
      <c r="J2" s="382"/>
      <c r="K2" s="382"/>
      <c r="L2" s="382"/>
      <c r="M2" s="382"/>
      <c r="N2" s="382"/>
    </row>
    <row r="3" spans="2:14" s="56" customFormat="1" ht="12.75" customHeight="1">
      <c r="B3" s="86"/>
      <c r="C3" s="383" t="s">
        <v>199</v>
      </c>
      <c r="D3" s="384"/>
      <c r="E3" s="385"/>
      <c r="F3" s="192"/>
      <c r="G3" s="386" t="s">
        <v>200</v>
      </c>
      <c r="H3" s="387"/>
      <c r="I3" s="387"/>
      <c r="J3" s="388"/>
      <c r="K3" s="389" t="s">
        <v>21</v>
      </c>
      <c r="L3" s="390"/>
      <c r="M3" s="193" t="s">
        <v>1</v>
      </c>
      <c r="N3" s="393" t="s">
        <v>58</v>
      </c>
    </row>
    <row r="4" spans="2:14" s="56" customFormat="1" ht="12.75" customHeight="1">
      <c r="B4" s="87"/>
      <c r="C4" s="395" t="s">
        <v>227</v>
      </c>
      <c r="D4" s="397" t="s">
        <v>201</v>
      </c>
      <c r="E4" s="397" t="s">
        <v>192</v>
      </c>
      <c r="F4" s="397" t="s">
        <v>202</v>
      </c>
      <c r="G4" s="399" t="s">
        <v>55</v>
      </c>
      <c r="H4" s="399" t="s">
        <v>56</v>
      </c>
      <c r="I4" s="399" t="s">
        <v>203</v>
      </c>
      <c r="J4" s="399" t="s">
        <v>119</v>
      </c>
      <c r="K4" s="194"/>
      <c r="L4" s="194"/>
      <c r="M4" s="194"/>
      <c r="N4" s="394"/>
    </row>
    <row r="5" spans="2:14" s="56" customFormat="1" ht="12.75">
      <c r="B5" s="89"/>
      <c r="C5" s="396"/>
      <c r="D5" s="398"/>
      <c r="E5" s="398"/>
      <c r="F5" s="398"/>
      <c r="G5" s="398"/>
      <c r="H5" s="398"/>
      <c r="I5" s="398"/>
      <c r="J5" s="398"/>
      <c r="K5" s="195" t="s">
        <v>123</v>
      </c>
      <c r="L5" s="195" t="s">
        <v>2</v>
      </c>
      <c r="M5" s="196" t="s">
        <v>3</v>
      </c>
      <c r="N5" s="197" t="s">
        <v>123</v>
      </c>
    </row>
    <row r="6" spans="2:14" s="120" customFormat="1" ht="14.1" customHeight="1">
      <c r="B6" s="376" t="s">
        <v>204</v>
      </c>
      <c r="C6" s="377"/>
      <c r="D6" s="377"/>
      <c r="E6" s="377"/>
      <c r="F6" s="377"/>
      <c r="G6" s="377"/>
      <c r="H6" s="377"/>
      <c r="I6" s="377"/>
      <c r="J6" s="377"/>
      <c r="K6" s="377"/>
      <c r="L6" s="377"/>
      <c r="M6" s="377"/>
      <c r="N6" s="378"/>
    </row>
    <row r="7" spans="2:14" s="56" customFormat="1" ht="14.1" customHeight="1">
      <c r="B7" s="316" t="s">
        <v>224</v>
      </c>
      <c r="C7" s="317">
        <v>1.33</v>
      </c>
      <c r="D7" s="318">
        <v>0.78</v>
      </c>
      <c r="E7" s="318">
        <v>0.71</v>
      </c>
      <c r="F7" s="318">
        <f>SUM(C7:E7)</f>
        <v>2.8200000000000003</v>
      </c>
      <c r="G7" s="318">
        <v>0.75</v>
      </c>
      <c r="H7" s="318">
        <v>1.18</v>
      </c>
      <c r="I7" s="318">
        <v>0.18</v>
      </c>
      <c r="J7" s="318">
        <f>SUM(G7:I7)</f>
        <v>2.11</v>
      </c>
      <c r="K7" s="318">
        <v>3.43</v>
      </c>
      <c r="L7" s="319">
        <f>K7/15.6</f>
        <v>0.2198717948717949</v>
      </c>
      <c r="M7" s="319">
        <f>H7/2.05</f>
        <v>0.57560975609756104</v>
      </c>
      <c r="N7" s="318">
        <f>K7+J7+F7</f>
        <v>8.36</v>
      </c>
    </row>
    <row r="8" spans="2:14" s="56" customFormat="1" ht="14.1" customHeight="1">
      <c r="B8" s="316" t="s">
        <v>225</v>
      </c>
      <c r="C8" s="317">
        <v>0.23</v>
      </c>
      <c r="D8" s="318">
        <v>0.15</v>
      </c>
      <c r="E8" s="318">
        <v>0.14000000000000001</v>
      </c>
      <c r="F8" s="318">
        <f>SUM(C8:E8)</f>
        <v>0.52</v>
      </c>
      <c r="G8" s="318">
        <v>0.75</v>
      </c>
      <c r="H8" s="318">
        <v>0.2</v>
      </c>
      <c r="I8" s="318">
        <v>0.03</v>
      </c>
      <c r="J8" s="318">
        <f>SUM(G8:I8)</f>
        <v>0.98</v>
      </c>
      <c r="K8" s="318">
        <v>1.1399999999999999</v>
      </c>
      <c r="L8" s="319">
        <f>K8/15.6</f>
        <v>7.3076923076923067E-2</v>
      </c>
      <c r="M8" s="319">
        <f>H8/2.05</f>
        <v>9.7560975609756115E-2</v>
      </c>
      <c r="N8" s="318">
        <f>K8+J8+F8</f>
        <v>2.64</v>
      </c>
    </row>
    <row r="9" spans="2:14" s="56" customFormat="1" ht="14.1" customHeight="1">
      <c r="B9" s="316" t="s">
        <v>342</v>
      </c>
      <c r="C9" s="317">
        <v>1.25</v>
      </c>
      <c r="D9" s="318">
        <v>0.79</v>
      </c>
      <c r="E9" s="318">
        <v>0.28000000000000003</v>
      </c>
      <c r="F9" s="318">
        <f>SUM(C9:E9)</f>
        <v>2.3200000000000003</v>
      </c>
      <c r="G9" s="318">
        <v>1</v>
      </c>
      <c r="H9" s="318">
        <v>0.85</v>
      </c>
      <c r="I9" s="318">
        <v>0.13</v>
      </c>
      <c r="J9" s="318">
        <f>SUM(G9:I9)</f>
        <v>1.98</v>
      </c>
      <c r="K9" s="318">
        <v>2.34</v>
      </c>
      <c r="L9" s="319">
        <f>K9/15.6</f>
        <v>0.15</v>
      </c>
      <c r="M9" s="319">
        <f>H9/2.05</f>
        <v>0.41463414634146345</v>
      </c>
      <c r="N9" s="318">
        <f>K9+J9+F9</f>
        <v>6.6400000000000006</v>
      </c>
    </row>
    <row r="10" spans="2:14" s="56" customFormat="1" ht="14.1" customHeight="1">
      <c r="B10" s="316" t="s">
        <v>205</v>
      </c>
      <c r="C10" s="317">
        <f t="shared" ref="C10:N10" si="0">SUM(C7:C8)</f>
        <v>1.56</v>
      </c>
      <c r="D10" s="317">
        <f t="shared" si="0"/>
        <v>0.93</v>
      </c>
      <c r="E10" s="317">
        <f t="shared" si="0"/>
        <v>0.85</v>
      </c>
      <c r="F10" s="317">
        <f t="shared" si="0"/>
        <v>3.3400000000000003</v>
      </c>
      <c r="G10" s="317">
        <f t="shared" si="0"/>
        <v>1.5</v>
      </c>
      <c r="H10" s="317">
        <f t="shared" si="0"/>
        <v>1.38</v>
      </c>
      <c r="I10" s="317">
        <f t="shared" si="0"/>
        <v>0.21</v>
      </c>
      <c r="J10" s="317">
        <f t="shared" si="0"/>
        <v>3.09</v>
      </c>
      <c r="K10" s="317">
        <f t="shared" si="0"/>
        <v>4.57</v>
      </c>
      <c r="L10" s="317">
        <f t="shared" si="0"/>
        <v>0.29294871794871796</v>
      </c>
      <c r="M10" s="317">
        <f t="shared" si="0"/>
        <v>0.67317073170731712</v>
      </c>
      <c r="N10" s="318">
        <f t="shared" si="0"/>
        <v>11</v>
      </c>
    </row>
    <row r="11" spans="2:14" s="56" customFormat="1" ht="14.1" customHeight="1">
      <c r="B11" s="327" t="s">
        <v>206</v>
      </c>
      <c r="C11" s="317"/>
      <c r="D11" s="317"/>
      <c r="E11" s="317"/>
      <c r="F11" s="317"/>
      <c r="G11" s="325"/>
      <c r="H11" s="325"/>
      <c r="I11" s="325"/>
      <c r="J11" s="325"/>
      <c r="K11" s="325"/>
      <c r="L11" s="325"/>
      <c r="M11" s="325"/>
      <c r="N11" s="326"/>
    </row>
    <row r="12" spans="2:14" s="56" customFormat="1" ht="14.1" customHeight="1">
      <c r="B12" s="321" t="s">
        <v>272</v>
      </c>
      <c r="C12" s="318">
        <v>4.16</v>
      </c>
      <c r="D12" s="318">
        <v>3.06</v>
      </c>
      <c r="E12" s="318">
        <v>0.9</v>
      </c>
      <c r="F12" s="318">
        <f t="shared" ref="F12:F23" si="1">SUM(C12:E12)</f>
        <v>8.120000000000001</v>
      </c>
      <c r="G12" s="318">
        <v>1.43</v>
      </c>
      <c r="H12" s="318">
        <v>2.2000000000000002</v>
      </c>
      <c r="I12" s="318">
        <v>0.33</v>
      </c>
      <c r="J12" s="318">
        <f t="shared" ref="J12:J23" si="2">SUM(G12:I12)</f>
        <v>3.96</v>
      </c>
      <c r="K12" s="318">
        <v>1.84</v>
      </c>
      <c r="L12" s="318">
        <f t="shared" ref="L12:L23" si="3">K12/15.6</f>
        <v>0.11794871794871796</v>
      </c>
      <c r="M12" s="318">
        <f t="shared" ref="M12:M23" si="4">H12/2.05</f>
        <v>1.0731707317073174</v>
      </c>
      <c r="N12" s="318">
        <f t="shared" ref="N12:N23" si="5">K12+J12+F12</f>
        <v>13.920000000000002</v>
      </c>
    </row>
    <row r="13" spans="2:14" s="56" customFormat="1" ht="14.1" customHeight="1">
      <c r="B13" s="321" t="s">
        <v>268</v>
      </c>
      <c r="C13" s="318">
        <v>7.94</v>
      </c>
      <c r="D13" s="318">
        <v>5.48</v>
      </c>
      <c r="E13" s="318">
        <v>1.26</v>
      </c>
      <c r="F13" s="318">
        <f t="shared" si="1"/>
        <v>14.680000000000001</v>
      </c>
      <c r="G13" s="318">
        <v>2.58</v>
      </c>
      <c r="H13" s="318">
        <v>3.53</v>
      </c>
      <c r="I13" s="318">
        <v>0.53</v>
      </c>
      <c r="J13" s="318">
        <f t="shared" si="2"/>
        <v>6.64</v>
      </c>
      <c r="K13" s="318">
        <v>2.94</v>
      </c>
      <c r="L13" s="318">
        <f t="shared" si="3"/>
        <v>0.18846153846153846</v>
      </c>
      <c r="M13" s="318">
        <f t="shared" si="4"/>
        <v>1.7219512195121951</v>
      </c>
      <c r="N13" s="318">
        <f t="shared" si="5"/>
        <v>24.26</v>
      </c>
    </row>
    <row r="14" spans="2:14" s="56" customFormat="1" ht="14.1" customHeight="1">
      <c r="B14" s="321" t="s">
        <v>265</v>
      </c>
      <c r="C14" s="318">
        <v>1.6</v>
      </c>
      <c r="D14" s="318">
        <v>1.17</v>
      </c>
      <c r="E14" s="318">
        <v>0.08</v>
      </c>
      <c r="F14" s="318">
        <f t="shared" si="1"/>
        <v>2.85</v>
      </c>
      <c r="G14" s="318">
        <v>0.41</v>
      </c>
      <c r="H14" s="318">
        <v>1.29</v>
      </c>
      <c r="I14" s="318">
        <v>0.19</v>
      </c>
      <c r="J14" s="318">
        <f t="shared" si="2"/>
        <v>1.89</v>
      </c>
      <c r="K14" s="318">
        <v>1.07</v>
      </c>
      <c r="L14" s="318">
        <f t="shared" si="3"/>
        <v>6.8589743589743596E-2</v>
      </c>
      <c r="M14" s="318">
        <f t="shared" si="4"/>
        <v>0.62926829268292694</v>
      </c>
      <c r="N14" s="318">
        <f t="shared" si="5"/>
        <v>5.8100000000000005</v>
      </c>
    </row>
    <row r="15" spans="2:14" s="56" customFormat="1" ht="14.1" customHeight="1">
      <c r="B15" s="321" t="s">
        <v>267</v>
      </c>
      <c r="C15" s="318">
        <v>2.2999999999999998</v>
      </c>
      <c r="D15" s="318">
        <v>2.09</v>
      </c>
      <c r="E15" s="318">
        <v>0.43</v>
      </c>
      <c r="F15" s="318">
        <f t="shared" si="1"/>
        <v>4.8199999999999994</v>
      </c>
      <c r="G15" s="318">
        <v>1.1299999999999999</v>
      </c>
      <c r="H15" s="318">
        <v>1.78</v>
      </c>
      <c r="I15" s="318">
        <v>0.27</v>
      </c>
      <c r="J15" s="318">
        <f t="shared" ref="J15" si="6">SUM(G15:I15)</f>
        <v>3.18</v>
      </c>
      <c r="K15" s="318">
        <v>1.49</v>
      </c>
      <c r="L15" s="318">
        <f t="shared" ref="L15" si="7">K15/15.6</f>
        <v>9.551282051282052E-2</v>
      </c>
      <c r="M15" s="318">
        <f t="shared" ref="M15" si="8">H15/2.05</f>
        <v>0.86829268292682937</v>
      </c>
      <c r="N15" s="318">
        <f t="shared" ref="N15" si="9">K15+J15+F15</f>
        <v>9.4899999999999984</v>
      </c>
    </row>
    <row r="16" spans="2:14" s="56" customFormat="1" ht="14.1" customHeight="1">
      <c r="B16" s="321" t="s">
        <v>269</v>
      </c>
      <c r="C16" s="318">
        <v>7.79</v>
      </c>
      <c r="D16" s="318">
        <v>7.44</v>
      </c>
      <c r="E16" s="318">
        <v>0.63</v>
      </c>
      <c r="F16" s="318">
        <f t="shared" si="1"/>
        <v>15.860000000000001</v>
      </c>
      <c r="G16" s="318">
        <v>2.33</v>
      </c>
      <c r="H16" s="318">
        <v>4.04</v>
      </c>
      <c r="I16" s="318">
        <v>0.61</v>
      </c>
      <c r="J16" s="318">
        <f t="shared" si="2"/>
        <v>6.98</v>
      </c>
      <c r="K16" s="318">
        <v>3.36</v>
      </c>
      <c r="L16" s="318">
        <f t="shared" si="3"/>
        <v>0.21538461538461537</v>
      </c>
      <c r="M16" s="318">
        <f t="shared" si="4"/>
        <v>1.9707317073170734</v>
      </c>
      <c r="N16" s="318">
        <f t="shared" si="5"/>
        <v>26.200000000000003</v>
      </c>
    </row>
    <row r="17" spans="2:14" s="56" customFormat="1" ht="14.1" customHeight="1">
      <c r="B17" s="321" t="s">
        <v>273</v>
      </c>
      <c r="C17" s="317">
        <v>1.73</v>
      </c>
      <c r="D17" s="318">
        <v>1.31</v>
      </c>
      <c r="E17" s="318">
        <v>0.11</v>
      </c>
      <c r="F17" s="318">
        <f t="shared" si="1"/>
        <v>3.15</v>
      </c>
      <c r="G17" s="318">
        <v>0.49</v>
      </c>
      <c r="H17" s="318">
        <v>0.86</v>
      </c>
      <c r="I17" s="318">
        <v>0.13</v>
      </c>
      <c r="J17" s="318">
        <f t="shared" si="2"/>
        <v>1.48</v>
      </c>
      <c r="K17" s="318">
        <v>0.72</v>
      </c>
      <c r="L17" s="318">
        <f t="shared" si="3"/>
        <v>4.6153846153846156E-2</v>
      </c>
      <c r="M17" s="318">
        <f t="shared" si="4"/>
        <v>0.41951219512195126</v>
      </c>
      <c r="N17" s="318">
        <f t="shared" si="5"/>
        <v>5.35</v>
      </c>
    </row>
    <row r="18" spans="2:14" s="56" customFormat="1" ht="14.1" customHeight="1">
      <c r="B18" s="321" t="s">
        <v>270</v>
      </c>
      <c r="C18" s="317">
        <v>0.55000000000000004</v>
      </c>
      <c r="D18" s="318">
        <v>0.52</v>
      </c>
      <c r="E18" s="318">
        <v>0.03</v>
      </c>
      <c r="F18" s="318">
        <f t="shared" ref="F18:F22" si="10">SUM(C18:E18)</f>
        <v>1.1000000000000001</v>
      </c>
      <c r="G18" s="318">
        <v>0.2</v>
      </c>
      <c r="H18" s="318">
        <v>0.78</v>
      </c>
      <c r="I18" s="318">
        <v>0.12</v>
      </c>
      <c r="J18" s="318">
        <f t="shared" ref="J18:J22" si="11">SUM(G18:I18)</f>
        <v>1.1000000000000001</v>
      </c>
      <c r="K18" s="318">
        <v>0.65</v>
      </c>
      <c r="L18" s="318">
        <f t="shared" si="3"/>
        <v>4.1666666666666671E-2</v>
      </c>
      <c r="M18" s="318">
        <f t="shared" ref="M18:M22" si="12">H18/2.05</f>
        <v>0.38048780487804884</v>
      </c>
      <c r="N18" s="318">
        <f t="shared" ref="N18:N22" si="13">K18+J18+F18</f>
        <v>2.85</v>
      </c>
    </row>
    <row r="19" spans="2:14" s="56" customFormat="1" ht="14.1" customHeight="1">
      <c r="B19" s="321" t="s">
        <v>298</v>
      </c>
      <c r="C19" s="317">
        <v>0.47</v>
      </c>
      <c r="D19" s="318">
        <v>0.42</v>
      </c>
      <c r="E19" s="318">
        <v>0.03</v>
      </c>
      <c r="F19" s="318">
        <f t="shared" si="10"/>
        <v>0.91999999999999993</v>
      </c>
      <c r="G19" s="318">
        <v>0.17</v>
      </c>
      <c r="H19" s="318">
        <v>0.52</v>
      </c>
      <c r="I19" s="318">
        <v>0.08</v>
      </c>
      <c r="J19" s="318">
        <f t="shared" si="11"/>
        <v>0.77</v>
      </c>
      <c r="K19" s="318">
        <v>0.43</v>
      </c>
      <c r="L19" s="318">
        <f t="shared" si="3"/>
        <v>2.7564102564102563E-2</v>
      </c>
      <c r="M19" s="318">
        <f t="shared" si="12"/>
        <v>0.25365853658536586</v>
      </c>
      <c r="N19" s="318">
        <f t="shared" si="13"/>
        <v>2.12</v>
      </c>
    </row>
    <row r="20" spans="2:14" s="56" customFormat="1" ht="14.1" customHeight="1">
      <c r="B20" s="321" t="s">
        <v>260</v>
      </c>
      <c r="C20" s="317">
        <v>3.65</v>
      </c>
      <c r="D20" s="318">
        <v>2.65</v>
      </c>
      <c r="E20" s="318">
        <v>0.52</v>
      </c>
      <c r="F20" s="318">
        <f t="shared" si="10"/>
        <v>6.82</v>
      </c>
      <c r="G20" s="318">
        <v>1.57</v>
      </c>
      <c r="H20" s="318">
        <v>1.35</v>
      </c>
      <c r="I20" s="318">
        <v>0.2</v>
      </c>
      <c r="J20" s="318">
        <f t="shared" si="11"/>
        <v>3.12</v>
      </c>
      <c r="K20" s="318">
        <v>2</v>
      </c>
      <c r="L20" s="318">
        <f t="shared" si="3"/>
        <v>0.12820512820512822</v>
      </c>
      <c r="M20" s="318">
        <f t="shared" si="12"/>
        <v>0.6585365853658538</v>
      </c>
      <c r="N20" s="318">
        <f t="shared" si="13"/>
        <v>11.940000000000001</v>
      </c>
    </row>
    <row r="21" spans="2:14" s="56" customFormat="1" ht="14.1" customHeight="1">
      <c r="B21" s="321" t="s">
        <v>258</v>
      </c>
      <c r="C21" s="317">
        <v>8.01</v>
      </c>
      <c r="D21" s="318">
        <v>6.17</v>
      </c>
      <c r="E21" s="318">
        <v>0.84</v>
      </c>
      <c r="F21" s="318">
        <f t="shared" ref="F21" si="14">SUM(C21:E21)</f>
        <v>15.02</v>
      </c>
      <c r="G21" s="318">
        <v>1.68</v>
      </c>
      <c r="H21" s="318">
        <v>1.61</v>
      </c>
      <c r="I21" s="318">
        <v>0.24</v>
      </c>
      <c r="J21" s="318">
        <f t="shared" ref="J21" si="15">SUM(G21:I21)</f>
        <v>3.5300000000000002</v>
      </c>
      <c r="K21" s="318">
        <v>2.1</v>
      </c>
      <c r="L21" s="318">
        <f t="shared" ref="L21" si="16">K21/15.6</f>
        <v>0.13461538461538464</v>
      </c>
      <c r="M21" s="318">
        <f t="shared" ref="M21" si="17">H21/2.05</f>
        <v>0.78536585365853673</v>
      </c>
      <c r="N21" s="318">
        <f t="shared" ref="N21" si="18">K21+J21+F21</f>
        <v>20.65</v>
      </c>
    </row>
    <row r="22" spans="2:14" s="56" customFormat="1" ht="14.1" customHeight="1">
      <c r="B22" s="321" t="s">
        <v>259</v>
      </c>
      <c r="C22" s="317">
        <v>3.99</v>
      </c>
      <c r="D22" s="318">
        <v>3.11</v>
      </c>
      <c r="E22" s="318">
        <v>0.42</v>
      </c>
      <c r="F22" s="318">
        <f t="shared" si="10"/>
        <v>7.52</v>
      </c>
      <c r="G22" s="318">
        <v>3.86</v>
      </c>
      <c r="H22" s="318">
        <v>2.2599999999999998</v>
      </c>
      <c r="I22" s="318">
        <v>0.34</v>
      </c>
      <c r="J22" s="318">
        <f t="shared" si="11"/>
        <v>6.4599999999999991</v>
      </c>
      <c r="K22" s="318">
        <v>2.94</v>
      </c>
      <c r="L22" s="318">
        <f t="shared" si="3"/>
        <v>0.18846153846153846</v>
      </c>
      <c r="M22" s="318">
        <f t="shared" si="12"/>
        <v>1.102439024390244</v>
      </c>
      <c r="N22" s="318">
        <f t="shared" si="13"/>
        <v>16.919999999999998</v>
      </c>
    </row>
    <row r="23" spans="2:14" s="56" customFormat="1" ht="14.1" customHeight="1">
      <c r="B23" s="321" t="s">
        <v>275</v>
      </c>
      <c r="C23" s="317">
        <v>1.36</v>
      </c>
      <c r="D23" s="318">
        <v>0.93</v>
      </c>
      <c r="E23" s="318">
        <v>0.41</v>
      </c>
      <c r="F23" s="318">
        <f t="shared" si="1"/>
        <v>2.7</v>
      </c>
      <c r="G23" s="318">
        <v>0.52</v>
      </c>
      <c r="H23" s="318">
        <v>0.1</v>
      </c>
      <c r="I23" s="318">
        <v>0.01</v>
      </c>
      <c r="J23" s="318">
        <f t="shared" si="2"/>
        <v>0.63</v>
      </c>
      <c r="K23" s="318">
        <v>0.26</v>
      </c>
      <c r="L23" s="318">
        <f t="shared" si="3"/>
        <v>1.6666666666666666E-2</v>
      </c>
      <c r="M23" s="318">
        <f t="shared" si="4"/>
        <v>4.8780487804878057E-2</v>
      </c>
      <c r="N23" s="318">
        <f t="shared" si="5"/>
        <v>3.5900000000000003</v>
      </c>
    </row>
    <row r="24" spans="2:14" s="45" customFormat="1" ht="42" customHeight="1">
      <c r="B24" s="410" t="s">
        <v>398</v>
      </c>
      <c r="C24" s="410"/>
      <c r="D24" s="410"/>
      <c r="E24" s="410"/>
      <c r="F24" s="410"/>
      <c r="G24" s="410"/>
      <c r="H24" s="410"/>
      <c r="I24" s="410"/>
      <c r="J24" s="410"/>
      <c r="K24" s="410"/>
      <c r="L24" s="410"/>
      <c r="M24" s="410"/>
      <c r="N24" s="410"/>
    </row>
    <row r="25" spans="2:14" s="45" customFormat="1" ht="12.75">
      <c r="B25" s="112"/>
      <c r="C25" s="79"/>
      <c r="D25" s="80"/>
      <c r="E25" s="80"/>
      <c r="F25" s="63"/>
    </row>
    <row r="26" spans="2:14" ht="24" customHeight="1">
      <c r="B26" s="379" t="s">
        <v>399</v>
      </c>
      <c r="C26" s="380"/>
      <c r="D26" s="380"/>
      <c r="E26" s="380"/>
      <c r="F26" s="380"/>
      <c r="G26" s="380"/>
      <c r="H26" s="380"/>
      <c r="I26" s="380"/>
      <c r="J26" s="380"/>
      <c r="K26" s="380"/>
      <c r="L26" s="380"/>
      <c r="M26" s="380"/>
      <c r="N26" s="380"/>
    </row>
    <row r="27" spans="2:14" ht="12.75" customHeight="1">
      <c r="B27" s="143"/>
      <c r="C27" s="400" t="s">
        <v>24</v>
      </c>
      <c r="D27" s="401"/>
      <c r="E27" s="401"/>
      <c r="F27" s="402"/>
      <c r="G27" s="403" t="s">
        <v>57</v>
      </c>
      <c r="H27" s="404"/>
      <c r="I27" s="404"/>
      <c r="J27" s="405"/>
      <c r="K27" s="406" t="s">
        <v>21</v>
      </c>
      <c r="L27" s="407"/>
      <c r="M27" s="186" t="s">
        <v>1</v>
      </c>
      <c r="N27" s="408" t="s">
        <v>58</v>
      </c>
    </row>
    <row r="28" spans="2:14" ht="39" customHeight="1">
      <c r="B28" s="144"/>
      <c r="C28" s="185" t="s">
        <v>171</v>
      </c>
      <c r="D28" s="152" t="s">
        <v>59</v>
      </c>
      <c r="E28" s="391" t="s">
        <v>192</v>
      </c>
      <c r="F28" s="185" t="s">
        <v>60</v>
      </c>
      <c r="G28" s="145" t="s">
        <v>55</v>
      </c>
      <c r="H28" s="145" t="s">
        <v>56</v>
      </c>
      <c r="I28" s="187" t="s">
        <v>184</v>
      </c>
      <c r="J28" s="145" t="s">
        <v>119</v>
      </c>
      <c r="K28" s="166"/>
      <c r="L28" s="166"/>
      <c r="M28" s="185"/>
      <c r="N28" s="409"/>
    </row>
    <row r="29" spans="2:14" ht="12" customHeight="1">
      <c r="B29" s="146"/>
      <c r="C29" s="146"/>
      <c r="D29" s="146"/>
      <c r="E29" s="392"/>
      <c r="F29" s="147"/>
      <c r="G29" s="148"/>
      <c r="H29" s="148"/>
      <c r="I29" s="148"/>
      <c r="J29" s="148"/>
      <c r="K29" s="167" t="s">
        <v>123</v>
      </c>
      <c r="L29" s="167" t="s">
        <v>2</v>
      </c>
      <c r="M29" s="149" t="s">
        <v>3</v>
      </c>
      <c r="N29" s="150" t="s">
        <v>123</v>
      </c>
    </row>
    <row r="30" spans="2:14" s="120" customFormat="1" ht="14.1" customHeight="1">
      <c r="B30" s="376" t="s">
        <v>204</v>
      </c>
      <c r="C30" s="377"/>
      <c r="D30" s="377"/>
      <c r="E30" s="377"/>
      <c r="F30" s="377"/>
      <c r="G30" s="377"/>
      <c r="H30" s="377"/>
      <c r="I30" s="377"/>
      <c r="J30" s="377"/>
      <c r="K30" s="377"/>
      <c r="L30" s="377"/>
      <c r="M30" s="377"/>
      <c r="N30" s="378"/>
    </row>
    <row r="31" spans="2:14" s="56" customFormat="1" ht="14.1" customHeight="1">
      <c r="B31" s="316" t="str">
        <f>B7</f>
        <v>Pickup 3/4 ton 4WD, newer</v>
      </c>
      <c r="C31" s="317">
        <f t="shared" ref="C31:N31" si="19">C7</f>
        <v>1.33</v>
      </c>
      <c r="D31" s="318">
        <f t="shared" si="19"/>
        <v>0.78</v>
      </c>
      <c r="E31" s="318">
        <f t="shared" si="19"/>
        <v>0.71</v>
      </c>
      <c r="F31" s="318">
        <f t="shared" si="19"/>
        <v>2.8200000000000003</v>
      </c>
      <c r="G31" s="318">
        <f t="shared" si="19"/>
        <v>0.75</v>
      </c>
      <c r="H31" s="318">
        <f t="shared" si="19"/>
        <v>1.18</v>
      </c>
      <c r="I31" s="318">
        <f t="shared" si="19"/>
        <v>0.18</v>
      </c>
      <c r="J31" s="318">
        <f t="shared" si="19"/>
        <v>2.11</v>
      </c>
      <c r="K31" s="318">
        <f t="shared" si="19"/>
        <v>3.43</v>
      </c>
      <c r="L31" s="319">
        <f t="shared" si="19"/>
        <v>0.2198717948717949</v>
      </c>
      <c r="M31" s="319">
        <f t="shared" si="19"/>
        <v>0.57560975609756104</v>
      </c>
      <c r="N31" s="318">
        <f t="shared" si="19"/>
        <v>8.36</v>
      </c>
    </row>
    <row r="32" spans="2:14" s="56" customFormat="1" ht="14.1" customHeight="1">
      <c r="B32" s="316" t="str">
        <f>B8</f>
        <v>Pickup 3/4 ton 4WD, older</v>
      </c>
      <c r="C32" s="317">
        <f t="shared" ref="C32:N33" si="20">C8</f>
        <v>0.23</v>
      </c>
      <c r="D32" s="318">
        <f t="shared" si="20"/>
        <v>0.15</v>
      </c>
      <c r="E32" s="318">
        <f t="shared" si="20"/>
        <v>0.14000000000000001</v>
      </c>
      <c r="F32" s="318">
        <f t="shared" si="20"/>
        <v>0.52</v>
      </c>
      <c r="G32" s="318">
        <f t="shared" si="20"/>
        <v>0.75</v>
      </c>
      <c r="H32" s="318">
        <f t="shared" si="20"/>
        <v>0.2</v>
      </c>
      <c r="I32" s="318">
        <f t="shared" si="20"/>
        <v>0.03</v>
      </c>
      <c r="J32" s="318">
        <f t="shared" si="20"/>
        <v>0.98</v>
      </c>
      <c r="K32" s="318">
        <f t="shared" si="20"/>
        <v>1.1399999999999999</v>
      </c>
      <c r="L32" s="319">
        <f t="shared" si="20"/>
        <v>7.3076923076923067E-2</v>
      </c>
      <c r="M32" s="319">
        <f t="shared" si="20"/>
        <v>9.7560975609756115E-2</v>
      </c>
      <c r="N32" s="318">
        <f t="shared" si="20"/>
        <v>2.64</v>
      </c>
    </row>
    <row r="33" spans="2:14" s="56" customFormat="1" ht="14.1" customHeight="1">
      <c r="B33" s="316" t="str">
        <f>B9</f>
        <v>2-Ton Truck, used</v>
      </c>
      <c r="C33" s="317">
        <f t="shared" si="20"/>
        <v>1.25</v>
      </c>
      <c r="D33" s="318">
        <f t="shared" si="20"/>
        <v>0.79</v>
      </c>
      <c r="E33" s="318">
        <f t="shared" si="20"/>
        <v>0.28000000000000003</v>
      </c>
      <c r="F33" s="318">
        <f t="shared" si="20"/>
        <v>2.3200000000000003</v>
      </c>
      <c r="G33" s="318">
        <f t="shared" si="20"/>
        <v>1</v>
      </c>
      <c r="H33" s="318">
        <f t="shared" si="20"/>
        <v>0.85</v>
      </c>
      <c r="I33" s="318">
        <f t="shared" si="20"/>
        <v>0.13</v>
      </c>
      <c r="J33" s="318">
        <f t="shared" si="20"/>
        <v>1.98</v>
      </c>
      <c r="K33" s="318">
        <f t="shared" si="20"/>
        <v>2.34</v>
      </c>
      <c r="L33" s="319">
        <f t="shared" si="20"/>
        <v>0.15</v>
      </c>
      <c r="M33" s="319">
        <f t="shared" si="20"/>
        <v>0.41463414634146345</v>
      </c>
      <c r="N33" s="318">
        <f t="shared" si="20"/>
        <v>6.6400000000000006</v>
      </c>
    </row>
    <row r="34" spans="2:14" s="56" customFormat="1" ht="14.1" customHeight="1">
      <c r="B34" s="327" t="s">
        <v>206</v>
      </c>
      <c r="C34" s="317"/>
      <c r="D34" s="317"/>
      <c r="E34" s="317"/>
      <c r="F34" s="317"/>
      <c r="G34" s="325"/>
      <c r="H34" s="325"/>
      <c r="I34" s="325"/>
      <c r="J34" s="325"/>
      <c r="K34" s="325"/>
      <c r="L34" s="325"/>
      <c r="M34" s="325"/>
      <c r="N34" s="326"/>
    </row>
    <row r="35" spans="2:14" s="120" customFormat="1" ht="14.1" customHeight="1">
      <c r="B35" s="320" t="str">
        <f>B16</f>
        <v>255HP-WT + 10-B Plow</v>
      </c>
      <c r="C35" s="318">
        <f t="shared" ref="C35:N35" si="21">C16</f>
        <v>7.79</v>
      </c>
      <c r="D35" s="318">
        <f t="shared" si="21"/>
        <v>7.44</v>
      </c>
      <c r="E35" s="318">
        <f t="shared" si="21"/>
        <v>0.63</v>
      </c>
      <c r="F35" s="318">
        <f t="shared" si="21"/>
        <v>15.860000000000001</v>
      </c>
      <c r="G35" s="318">
        <f t="shared" si="21"/>
        <v>2.33</v>
      </c>
      <c r="H35" s="318">
        <f t="shared" si="21"/>
        <v>4.04</v>
      </c>
      <c r="I35" s="318">
        <f t="shared" si="21"/>
        <v>0.61</v>
      </c>
      <c r="J35" s="318">
        <f t="shared" si="21"/>
        <v>6.98</v>
      </c>
      <c r="K35" s="318">
        <f t="shared" si="21"/>
        <v>3.36</v>
      </c>
      <c r="L35" s="318">
        <f t="shared" si="21"/>
        <v>0.21538461538461537</v>
      </c>
      <c r="M35" s="318">
        <f t="shared" si="21"/>
        <v>1.9707317073170734</v>
      </c>
      <c r="N35" s="318">
        <f t="shared" si="21"/>
        <v>26.200000000000003</v>
      </c>
    </row>
    <row r="36" spans="2:14" s="56" customFormat="1" ht="14.1" customHeight="1">
      <c r="B36" s="321" t="str">
        <f>B17</f>
        <v>255HP-WT + 36' Cultivator</v>
      </c>
      <c r="C36" s="318">
        <f t="shared" ref="C36:N36" si="22">C17</f>
        <v>1.73</v>
      </c>
      <c r="D36" s="318">
        <f t="shared" si="22"/>
        <v>1.31</v>
      </c>
      <c r="E36" s="318">
        <f t="shared" si="22"/>
        <v>0.11</v>
      </c>
      <c r="F36" s="318">
        <f t="shared" si="22"/>
        <v>3.15</v>
      </c>
      <c r="G36" s="318">
        <f t="shared" si="22"/>
        <v>0.49</v>
      </c>
      <c r="H36" s="318">
        <f t="shared" si="22"/>
        <v>0.86</v>
      </c>
      <c r="I36" s="318">
        <f t="shared" si="22"/>
        <v>0.13</v>
      </c>
      <c r="J36" s="318">
        <f t="shared" si="22"/>
        <v>1.48</v>
      </c>
      <c r="K36" s="318">
        <f t="shared" si="22"/>
        <v>0.72</v>
      </c>
      <c r="L36" s="318">
        <f t="shared" si="22"/>
        <v>4.6153846153846156E-2</v>
      </c>
      <c r="M36" s="318">
        <f t="shared" si="22"/>
        <v>0.41951219512195126</v>
      </c>
      <c r="N36" s="318">
        <f t="shared" si="22"/>
        <v>5.35</v>
      </c>
    </row>
    <row r="37" spans="2:14" s="56" customFormat="1" ht="14.1" customHeight="1">
      <c r="B37" s="321" t="str">
        <f>B17</f>
        <v>255HP-WT + 36' Cultivator</v>
      </c>
      <c r="C37" s="318">
        <f t="shared" ref="C37:N37" si="23">C17</f>
        <v>1.73</v>
      </c>
      <c r="D37" s="318">
        <f t="shared" si="23"/>
        <v>1.31</v>
      </c>
      <c r="E37" s="318">
        <f t="shared" si="23"/>
        <v>0.11</v>
      </c>
      <c r="F37" s="318">
        <f t="shared" si="23"/>
        <v>3.15</v>
      </c>
      <c r="G37" s="318">
        <f t="shared" si="23"/>
        <v>0.49</v>
      </c>
      <c r="H37" s="318">
        <f t="shared" si="23"/>
        <v>0.86</v>
      </c>
      <c r="I37" s="318">
        <f t="shared" si="23"/>
        <v>0.13</v>
      </c>
      <c r="J37" s="318">
        <f t="shared" si="23"/>
        <v>1.48</v>
      </c>
      <c r="K37" s="318">
        <f t="shared" si="23"/>
        <v>0.72</v>
      </c>
      <c r="L37" s="318">
        <f t="shared" si="23"/>
        <v>4.6153846153846156E-2</v>
      </c>
      <c r="M37" s="318">
        <f t="shared" si="23"/>
        <v>0.41951219512195126</v>
      </c>
      <c r="N37" s="318">
        <f t="shared" si="23"/>
        <v>5.35</v>
      </c>
    </row>
    <row r="38" spans="2:14" s="56" customFormat="1" ht="14.1" customHeight="1">
      <c r="B38" s="321" t="str">
        <f>B23</f>
        <v>Sprayer, 100', self-propelled</v>
      </c>
      <c r="C38" s="318">
        <f t="shared" ref="C38:N38" si="24">C23</f>
        <v>1.36</v>
      </c>
      <c r="D38" s="318">
        <f t="shared" si="24"/>
        <v>0.93</v>
      </c>
      <c r="E38" s="318">
        <f t="shared" si="24"/>
        <v>0.41</v>
      </c>
      <c r="F38" s="318">
        <f t="shared" si="24"/>
        <v>2.7</v>
      </c>
      <c r="G38" s="318">
        <f t="shared" si="24"/>
        <v>0.52</v>
      </c>
      <c r="H38" s="318">
        <f t="shared" si="24"/>
        <v>0.1</v>
      </c>
      <c r="I38" s="318">
        <f t="shared" si="24"/>
        <v>0.01</v>
      </c>
      <c r="J38" s="318">
        <f t="shared" si="24"/>
        <v>0.63</v>
      </c>
      <c r="K38" s="318">
        <f t="shared" si="24"/>
        <v>0.26</v>
      </c>
      <c r="L38" s="318">
        <f t="shared" si="24"/>
        <v>1.6666666666666666E-2</v>
      </c>
      <c r="M38" s="318">
        <f t="shared" si="24"/>
        <v>4.8780487804878057E-2</v>
      </c>
      <c r="N38" s="318">
        <f t="shared" si="24"/>
        <v>3.5900000000000003</v>
      </c>
    </row>
    <row r="39" spans="2:14" s="56" customFormat="1" ht="14.1" customHeight="1">
      <c r="B39" s="321" t="str">
        <f>B19</f>
        <v>255HP-WT + 60' Spike-tooth harrow</v>
      </c>
      <c r="C39" s="318">
        <f t="shared" ref="C39:N39" si="25">C19</f>
        <v>0.47</v>
      </c>
      <c r="D39" s="318">
        <f t="shared" si="25"/>
        <v>0.42</v>
      </c>
      <c r="E39" s="318">
        <f t="shared" si="25"/>
        <v>0.03</v>
      </c>
      <c r="F39" s="318">
        <f t="shared" si="25"/>
        <v>0.91999999999999993</v>
      </c>
      <c r="G39" s="318">
        <f t="shared" si="25"/>
        <v>0.17</v>
      </c>
      <c r="H39" s="318">
        <f t="shared" si="25"/>
        <v>0.52</v>
      </c>
      <c r="I39" s="318">
        <f t="shared" si="25"/>
        <v>0.08</v>
      </c>
      <c r="J39" s="318">
        <f t="shared" si="25"/>
        <v>0.77</v>
      </c>
      <c r="K39" s="318">
        <f t="shared" si="25"/>
        <v>0.43</v>
      </c>
      <c r="L39" s="318">
        <f t="shared" si="25"/>
        <v>2.7564102564102563E-2</v>
      </c>
      <c r="M39" s="318">
        <f t="shared" si="25"/>
        <v>0.25365853658536586</v>
      </c>
      <c r="N39" s="318">
        <f t="shared" si="25"/>
        <v>2.12</v>
      </c>
    </row>
    <row r="40" spans="2:14" s="56" customFormat="1" ht="14.1" customHeight="1">
      <c r="B40" s="321" t="str">
        <f>B19</f>
        <v>255HP-WT + 60' Spike-tooth harrow</v>
      </c>
      <c r="C40" s="318">
        <f t="shared" ref="C40:N40" si="26">C19</f>
        <v>0.47</v>
      </c>
      <c r="D40" s="318">
        <f t="shared" si="26"/>
        <v>0.42</v>
      </c>
      <c r="E40" s="318">
        <f t="shared" si="26"/>
        <v>0.03</v>
      </c>
      <c r="F40" s="318">
        <f t="shared" si="26"/>
        <v>0.91999999999999993</v>
      </c>
      <c r="G40" s="318">
        <f t="shared" si="26"/>
        <v>0.17</v>
      </c>
      <c r="H40" s="318">
        <f t="shared" si="26"/>
        <v>0.52</v>
      </c>
      <c r="I40" s="318">
        <f t="shared" si="26"/>
        <v>0.08</v>
      </c>
      <c r="J40" s="318">
        <f t="shared" si="26"/>
        <v>0.77</v>
      </c>
      <c r="K40" s="318">
        <f t="shared" si="26"/>
        <v>0.43</v>
      </c>
      <c r="L40" s="318">
        <f t="shared" si="26"/>
        <v>2.7564102564102563E-2</v>
      </c>
      <c r="M40" s="318">
        <f t="shared" si="26"/>
        <v>0.25365853658536586</v>
      </c>
      <c r="N40" s="318">
        <f t="shared" si="26"/>
        <v>2.12</v>
      </c>
    </row>
    <row r="41" spans="2:14" s="56" customFormat="1" ht="14.1" customHeight="1">
      <c r="B41" s="321" t="s">
        <v>276</v>
      </c>
      <c r="C41" s="317">
        <f t="shared" ref="C41:N41" si="27">C12</f>
        <v>4.16</v>
      </c>
      <c r="D41" s="318">
        <f t="shared" si="27"/>
        <v>3.06</v>
      </c>
      <c r="E41" s="318">
        <f t="shared" si="27"/>
        <v>0.9</v>
      </c>
      <c r="F41" s="318">
        <f t="shared" si="27"/>
        <v>8.120000000000001</v>
      </c>
      <c r="G41" s="318">
        <f t="shared" si="27"/>
        <v>1.43</v>
      </c>
      <c r="H41" s="318">
        <f t="shared" si="27"/>
        <v>2.2000000000000002</v>
      </c>
      <c r="I41" s="318">
        <f t="shared" si="27"/>
        <v>0.33</v>
      </c>
      <c r="J41" s="318">
        <f t="shared" si="27"/>
        <v>3.96</v>
      </c>
      <c r="K41" s="318">
        <f t="shared" si="27"/>
        <v>1.84</v>
      </c>
      <c r="L41" s="318">
        <f t="shared" si="27"/>
        <v>0.11794871794871796</v>
      </c>
      <c r="M41" s="318">
        <f t="shared" si="27"/>
        <v>1.0731707317073174</v>
      </c>
      <c r="N41" s="318">
        <f t="shared" si="27"/>
        <v>13.920000000000002</v>
      </c>
    </row>
    <row r="42" spans="2:14" s="56" customFormat="1" ht="14.1" customHeight="1">
      <c r="B42" s="321" t="str">
        <f>B23</f>
        <v>Sprayer, 100', self-propelled</v>
      </c>
      <c r="C42" s="317">
        <f t="shared" ref="C42:N42" si="28">C23</f>
        <v>1.36</v>
      </c>
      <c r="D42" s="318">
        <f t="shared" si="28"/>
        <v>0.93</v>
      </c>
      <c r="E42" s="318">
        <f t="shared" si="28"/>
        <v>0.41</v>
      </c>
      <c r="F42" s="318">
        <f t="shared" si="28"/>
        <v>2.7</v>
      </c>
      <c r="G42" s="318">
        <f t="shared" si="28"/>
        <v>0.52</v>
      </c>
      <c r="H42" s="318">
        <f t="shared" si="28"/>
        <v>0.1</v>
      </c>
      <c r="I42" s="318">
        <f t="shared" si="28"/>
        <v>0.01</v>
      </c>
      <c r="J42" s="318">
        <f t="shared" si="28"/>
        <v>0.63</v>
      </c>
      <c r="K42" s="318">
        <f t="shared" si="28"/>
        <v>0.26</v>
      </c>
      <c r="L42" s="318">
        <f t="shared" si="28"/>
        <v>1.6666666666666666E-2</v>
      </c>
      <c r="M42" s="318">
        <f t="shared" si="28"/>
        <v>4.8780487804878057E-2</v>
      </c>
      <c r="N42" s="318">
        <f t="shared" si="28"/>
        <v>3.5900000000000003</v>
      </c>
    </row>
    <row r="43" spans="2:14" s="56" customFormat="1" ht="14.1" customHeight="1">
      <c r="B43" s="321" t="str">
        <f>B20</f>
        <v>15' Swather, self-propelled</v>
      </c>
      <c r="C43" s="317">
        <f t="shared" ref="C43:N43" si="29">C20</f>
        <v>3.65</v>
      </c>
      <c r="D43" s="318">
        <f t="shared" si="29"/>
        <v>2.65</v>
      </c>
      <c r="E43" s="318">
        <f t="shared" si="29"/>
        <v>0.52</v>
      </c>
      <c r="F43" s="318">
        <f t="shared" si="29"/>
        <v>6.82</v>
      </c>
      <c r="G43" s="318">
        <f t="shared" si="29"/>
        <v>1.57</v>
      </c>
      <c r="H43" s="318">
        <f t="shared" si="29"/>
        <v>1.35</v>
      </c>
      <c r="I43" s="318">
        <f t="shared" si="29"/>
        <v>0.2</v>
      </c>
      <c r="J43" s="318">
        <f t="shared" si="29"/>
        <v>3.12</v>
      </c>
      <c r="K43" s="318">
        <f t="shared" si="29"/>
        <v>2</v>
      </c>
      <c r="L43" s="318">
        <f t="shared" si="29"/>
        <v>0.12820512820512822</v>
      </c>
      <c r="M43" s="318">
        <f t="shared" si="29"/>
        <v>0.6585365853658538</v>
      </c>
      <c r="N43" s="318">
        <f t="shared" si="29"/>
        <v>11.940000000000001</v>
      </c>
    </row>
    <row r="44" spans="2:14" ht="14.1" customHeight="1">
      <c r="B44" s="314" t="s">
        <v>5</v>
      </c>
      <c r="C44" s="315">
        <f t="shared" ref="C44:M44" si="30">SUM(C31:C43)</f>
        <v>25.529999999999998</v>
      </c>
      <c r="D44" s="315">
        <f t="shared" si="30"/>
        <v>20.189999999999998</v>
      </c>
      <c r="E44" s="315">
        <f t="shared" si="30"/>
        <v>4.2799999999999994</v>
      </c>
      <c r="F44" s="315">
        <f t="shared" si="30"/>
        <v>50.000000000000007</v>
      </c>
      <c r="G44" s="315">
        <f t="shared" si="30"/>
        <v>10.19</v>
      </c>
      <c r="H44" s="315">
        <f t="shared" si="30"/>
        <v>12.779999999999998</v>
      </c>
      <c r="I44" s="315">
        <f t="shared" si="30"/>
        <v>1.9200000000000002</v>
      </c>
      <c r="J44" s="315">
        <f t="shared" si="30"/>
        <v>24.890000000000004</v>
      </c>
      <c r="K44" s="315">
        <f t="shared" si="30"/>
        <v>16.93</v>
      </c>
      <c r="L44" s="315">
        <f t="shared" si="30"/>
        <v>1.0852564102564104</v>
      </c>
      <c r="M44" s="315">
        <f t="shared" si="30"/>
        <v>6.2341463414634148</v>
      </c>
      <c r="N44" s="315">
        <f>SUM(N31:N43)</f>
        <v>91.820000000000007</v>
      </c>
    </row>
    <row r="46" spans="2:14" ht="20.25" customHeight="1">
      <c r="B46" s="379" t="s">
        <v>400</v>
      </c>
      <c r="C46" s="380"/>
      <c r="D46" s="380"/>
      <c r="E46" s="380"/>
      <c r="F46" s="380"/>
      <c r="G46" s="380"/>
      <c r="H46" s="380"/>
      <c r="I46" s="380"/>
      <c r="J46" s="380"/>
      <c r="K46" s="380"/>
      <c r="L46" s="380"/>
      <c r="M46" s="380"/>
      <c r="N46" s="380"/>
    </row>
    <row r="47" spans="2:14" ht="20.25" customHeight="1">
      <c r="B47" s="143"/>
      <c r="C47" s="206" t="s">
        <v>24</v>
      </c>
      <c r="D47" s="207"/>
      <c r="E47" s="207"/>
      <c r="F47" s="208"/>
      <c r="G47" s="209" t="s">
        <v>57</v>
      </c>
      <c r="H47" s="210"/>
      <c r="I47" s="210"/>
      <c r="J47" s="211"/>
      <c r="K47" s="212" t="s">
        <v>21</v>
      </c>
      <c r="L47" s="213"/>
      <c r="M47" s="186" t="s">
        <v>1</v>
      </c>
      <c r="N47" s="214" t="s">
        <v>58</v>
      </c>
    </row>
    <row r="48" spans="2:14" ht="57" customHeight="1">
      <c r="B48" s="144"/>
      <c r="C48" s="216" t="s">
        <v>171</v>
      </c>
      <c r="D48" s="152" t="s">
        <v>59</v>
      </c>
      <c r="E48" s="216" t="s">
        <v>192</v>
      </c>
      <c r="F48" s="216" t="s">
        <v>60</v>
      </c>
      <c r="G48" s="145" t="s">
        <v>55</v>
      </c>
      <c r="H48" s="145" t="s">
        <v>56</v>
      </c>
      <c r="I48" s="187" t="s">
        <v>184</v>
      </c>
      <c r="J48" s="145" t="s">
        <v>119</v>
      </c>
      <c r="K48" s="166"/>
      <c r="L48" s="166"/>
      <c r="M48" s="216"/>
      <c r="N48" s="215"/>
    </row>
    <row r="49" spans="2:14" ht="12.75" customHeight="1">
      <c r="B49" s="146"/>
      <c r="C49" s="146"/>
      <c r="D49" s="146"/>
      <c r="E49" s="217"/>
      <c r="F49" s="147"/>
      <c r="G49" s="148"/>
      <c r="H49" s="148"/>
      <c r="I49" s="148"/>
      <c r="J49" s="148"/>
      <c r="K49" s="167" t="s">
        <v>123</v>
      </c>
      <c r="L49" s="167" t="s">
        <v>2</v>
      </c>
      <c r="M49" s="149" t="s">
        <v>3</v>
      </c>
      <c r="N49" s="150" t="s">
        <v>123</v>
      </c>
    </row>
    <row r="50" spans="2:14" s="120" customFormat="1" ht="14.1" customHeight="1">
      <c r="B50" s="376" t="s">
        <v>204</v>
      </c>
      <c r="C50" s="377"/>
      <c r="D50" s="377"/>
      <c r="E50" s="377"/>
      <c r="F50" s="377"/>
      <c r="G50" s="377"/>
      <c r="H50" s="377"/>
      <c r="I50" s="377"/>
      <c r="J50" s="377"/>
      <c r="K50" s="377"/>
      <c r="L50" s="377"/>
      <c r="M50" s="377"/>
      <c r="N50" s="378"/>
    </row>
    <row r="51" spans="2:14" s="56" customFormat="1" ht="14.1" customHeight="1">
      <c r="B51" s="316" t="str">
        <f>B7</f>
        <v>Pickup 3/4 ton 4WD, newer</v>
      </c>
      <c r="C51" s="317">
        <f t="shared" ref="C51:N51" si="31">C7</f>
        <v>1.33</v>
      </c>
      <c r="D51" s="318">
        <f t="shared" si="31"/>
        <v>0.78</v>
      </c>
      <c r="E51" s="318">
        <f t="shared" si="31"/>
        <v>0.71</v>
      </c>
      <c r="F51" s="318">
        <f t="shared" si="31"/>
        <v>2.8200000000000003</v>
      </c>
      <c r="G51" s="318">
        <f t="shared" si="31"/>
        <v>0.75</v>
      </c>
      <c r="H51" s="318">
        <f t="shared" si="31"/>
        <v>1.18</v>
      </c>
      <c r="I51" s="318">
        <f t="shared" si="31"/>
        <v>0.18</v>
      </c>
      <c r="J51" s="318">
        <f t="shared" si="31"/>
        <v>2.11</v>
      </c>
      <c r="K51" s="318">
        <f t="shared" si="31"/>
        <v>3.43</v>
      </c>
      <c r="L51" s="319">
        <f t="shared" si="31"/>
        <v>0.2198717948717949</v>
      </c>
      <c r="M51" s="319">
        <f t="shared" si="31"/>
        <v>0.57560975609756104</v>
      </c>
      <c r="N51" s="318">
        <f t="shared" si="31"/>
        <v>8.36</v>
      </c>
    </row>
    <row r="52" spans="2:14" s="56" customFormat="1" ht="14.1" customHeight="1">
      <c r="B52" s="316" t="str">
        <f>B8</f>
        <v>Pickup 3/4 ton 4WD, older</v>
      </c>
      <c r="C52" s="317">
        <f t="shared" ref="C52:N53" si="32">C8</f>
        <v>0.23</v>
      </c>
      <c r="D52" s="318">
        <f t="shared" si="32"/>
        <v>0.15</v>
      </c>
      <c r="E52" s="318">
        <f t="shared" si="32"/>
        <v>0.14000000000000001</v>
      </c>
      <c r="F52" s="318">
        <f t="shared" si="32"/>
        <v>0.52</v>
      </c>
      <c r="G52" s="318">
        <f t="shared" si="32"/>
        <v>0.75</v>
      </c>
      <c r="H52" s="318">
        <f t="shared" si="32"/>
        <v>0.2</v>
      </c>
      <c r="I52" s="318">
        <f t="shared" si="32"/>
        <v>0.03</v>
      </c>
      <c r="J52" s="318">
        <f t="shared" si="32"/>
        <v>0.98</v>
      </c>
      <c r="K52" s="318">
        <f t="shared" si="32"/>
        <v>1.1399999999999999</v>
      </c>
      <c r="L52" s="319">
        <f t="shared" si="32"/>
        <v>7.3076923076923067E-2</v>
      </c>
      <c r="M52" s="319">
        <f t="shared" si="32"/>
        <v>9.7560975609756115E-2</v>
      </c>
      <c r="N52" s="318">
        <f t="shared" si="32"/>
        <v>2.64</v>
      </c>
    </row>
    <row r="53" spans="2:14" s="56" customFormat="1" ht="14.1" customHeight="1">
      <c r="B53" s="316" t="str">
        <f>B9</f>
        <v>2-Ton Truck, used</v>
      </c>
      <c r="C53" s="317">
        <f t="shared" si="32"/>
        <v>1.25</v>
      </c>
      <c r="D53" s="318">
        <f t="shared" si="32"/>
        <v>0.79</v>
      </c>
      <c r="E53" s="318">
        <f t="shared" si="32"/>
        <v>0.28000000000000003</v>
      </c>
      <c r="F53" s="318">
        <f t="shared" si="32"/>
        <v>2.3200000000000003</v>
      </c>
      <c r="G53" s="318">
        <f t="shared" si="32"/>
        <v>1</v>
      </c>
      <c r="H53" s="318">
        <f t="shared" si="32"/>
        <v>0.85</v>
      </c>
      <c r="I53" s="318">
        <f t="shared" si="32"/>
        <v>0.13</v>
      </c>
      <c r="J53" s="318">
        <f t="shared" si="32"/>
        <v>1.98</v>
      </c>
      <c r="K53" s="318">
        <f t="shared" si="32"/>
        <v>2.34</v>
      </c>
      <c r="L53" s="319">
        <f t="shared" si="32"/>
        <v>0.15</v>
      </c>
      <c r="M53" s="319">
        <f t="shared" si="32"/>
        <v>0.41463414634146345</v>
      </c>
      <c r="N53" s="318">
        <f t="shared" si="32"/>
        <v>6.6400000000000006</v>
      </c>
    </row>
    <row r="54" spans="2:14" s="56" customFormat="1" ht="14.1" customHeight="1">
      <c r="B54" s="327" t="s">
        <v>206</v>
      </c>
      <c r="C54" s="317"/>
      <c r="D54" s="317"/>
      <c r="E54" s="317"/>
      <c r="F54" s="317"/>
      <c r="G54" s="325"/>
      <c r="H54" s="325"/>
      <c r="I54" s="325"/>
      <c r="J54" s="325"/>
      <c r="K54" s="325"/>
      <c r="L54" s="325"/>
      <c r="M54" s="325"/>
      <c r="N54" s="326"/>
    </row>
    <row r="55" spans="2:14" s="120" customFormat="1" ht="14.1" customHeight="1">
      <c r="B55" s="321" t="str">
        <f>B23</f>
        <v>Sprayer, 100', self-propelled</v>
      </c>
      <c r="C55" s="318">
        <f>C23</f>
        <v>1.36</v>
      </c>
      <c r="D55" s="318">
        <f t="shared" ref="D55:N55" si="33">D23</f>
        <v>0.93</v>
      </c>
      <c r="E55" s="318">
        <f t="shared" si="33"/>
        <v>0.41</v>
      </c>
      <c r="F55" s="318">
        <f t="shared" si="33"/>
        <v>2.7</v>
      </c>
      <c r="G55" s="318">
        <f t="shared" si="33"/>
        <v>0.52</v>
      </c>
      <c r="H55" s="318">
        <f t="shared" si="33"/>
        <v>0.1</v>
      </c>
      <c r="I55" s="318">
        <f t="shared" si="33"/>
        <v>0.01</v>
      </c>
      <c r="J55" s="318">
        <f t="shared" si="33"/>
        <v>0.63</v>
      </c>
      <c r="K55" s="318">
        <f t="shared" si="33"/>
        <v>0.26</v>
      </c>
      <c r="L55" s="318">
        <f t="shared" si="33"/>
        <v>1.6666666666666666E-2</v>
      </c>
      <c r="M55" s="318">
        <f t="shared" si="33"/>
        <v>4.8780487804878057E-2</v>
      </c>
      <c r="N55" s="318">
        <f t="shared" si="33"/>
        <v>3.5900000000000003</v>
      </c>
    </row>
    <row r="56" spans="2:14" s="56" customFormat="1" ht="14.1" customHeight="1">
      <c r="B56" s="321" t="str">
        <f>B20</f>
        <v>15' Swather, self-propelled</v>
      </c>
      <c r="C56" s="318">
        <f t="shared" ref="C56:N56" si="34">C20</f>
        <v>3.65</v>
      </c>
      <c r="D56" s="318">
        <f t="shared" si="34"/>
        <v>2.65</v>
      </c>
      <c r="E56" s="318">
        <f t="shared" si="34"/>
        <v>0.52</v>
      </c>
      <c r="F56" s="318">
        <f t="shared" si="34"/>
        <v>6.82</v>
      </c>
      <c r="G56" s="318">
        <f t="shared" si="34"/>
        <v>1.57</v>
      </c>
      <c r="H56" s="318">
        <f t="shared" si="34"/>
        <v>1.35</v>
      </c>
      <c r="I56" s="318">
        <f t="shared" si="34"/>
        <v>0.2</v>
      </c>
      <c r="J56" s="318">
        <f t="shared" si="34"/>
        <v>3.12</v>
      </c>
      <c r="K56" s="318">
        <f t="shared" si="34"/>
        <v>2</v>
      </c>
      <c r="L56" s="318">
        <f t="shared" si="34"/>
        <v>0.12820512820512822</v>
      </c>
      <c r="M56" s="318">
        <f t="shared" si="34"/>
        <v>0.6585365853658538</v>
      </c>
      <c r="N56" s="318">
        <f t="shared" si="34"/>
        <v>11.940000000000001</v>
      </c>
    </row>
    <row r="57" spans="2:14" s="56" customFormat="1" ht="14.1" customHeight="1">
      <c r="B57" s="321" t="s">
        <v>317</v>
      </c>
      <c r="C57" s="318">
        <f>C21*0.6</f>
        <v>4.806</v>
      </c>
      <c r="D57" s="318">
        <f t="shared" ref="D57:N57" si="35">D21*0.6</f>
        <v>3.702</v>
      </c>
      <c r="E57" s="318">
        <f t="shared" si="35"/>
        <v>0.504</v>
      </c>
      <c r="F57" s="318">
        <f t="shared" si="35"/>
        <v>9.0119999999999987</v>
      </c>
      <c r="G57" s="318">
        <f t="shared" si="35"/>
        <v>1.008</v>
      </c>
      <c r="H57" s="318">
        <f t="shared" si="35"/>
        <v>0.96599999999999997</v>
      </c>
      <c r="I57" s="318">
        <f t="shared" si="35"/>
        <v>0.14399999999999999</v>
      </c>
      <c r="J57" s="318">
        <f t="shared" si="35"/>
        <v>2.1179999999999999</v>
      </c>
      <c r="K57" s="318">
        <f t="shared" si="35"/>
        <v>1.26</v>
      </c>
      <c r="L57" s="318">
        <f t="shared" si="35"/>
        <v>8.0769230769230774E-2</v>
      </c>
      <c r="M57" s="318">
        <f t="shared" si="35"/>
        <v>0.47121951219512204</v>
      </c>
      <c r="N57" s="318">
        <f t="shared" si="35"/>
        <v>12.389999999999999</v>
      </c>
    </row>
    <row r="58" spans="2:14" s="56" customFormat="1" ht="14.1" customHeight="1">
      <c r="B58" s="321" t="s">
        <v>318</v>
      </c>
      <c r="C58" s="318">
        <f>C22*0.4</f>
        <v>1.5960000000000001</v>
      </c>
      <c r="D58" s="318">
        <f t="shared" ref="D58:N58" si="36">D22*0.4</f>
        <v>1.244</v>
      </c>
      <c r="E58" s="318">
        <f t="shared" si="36"/>
        <v>0.16800000000000001</v>
      </c>
      <c r="F58" s="318">
        <f t="shared" si="36"/>
        <v>3.008</v>
      </c>
      <c r="G58" s="318">
        <f t="shared" si="36"/>
        <v>1.544</v>
      </c>
      <c r="H58" s="318">
        <f t="shared" si="36"/>
        <v>0.90399999999999991</v>
      </c>
      <c r="I58" s="318">
        <f t="shared" si="36"/>
        <v>0.13600000000000001</v>
      </c>
      <c r="J58" s="318">
        <f t="shared" si="36"/>
        <v>2.5839999999999996</v>
      </c>
      <c r="K58" s="318">
        <f t="shared" si="36"/>
        <v>1.1759999999999999</v>
      </c>
      <c r="L58" s="318">
        <f t="shared" si="36"/>
        <v>7.5384615384615383E-2</v>
      </c>
      <c r="M58" s="318">
        <f t="shared" si="36"/>
        <v>0.44097560975609762</v>
      </c>
      <c r="N58" s="318">
        <f t="shared" si="36"/>
        <v>6.7679999999999998</v>
      </c>
    </row>
    <row r="59" spans="2:14" s="56" customFormat="1" ht="14.1" customHeight="1">
      <c r="B59" s="321" t="str">
        <f>B23</f>
        <v>Sprayer, 100', self-propelled</v>
      </c>
      <c r="C59" s="318">
        <f t="shared" ref="C59:N59" si="37">C23</f>
        <v>1.36</v>
      </c>
      <c r="D59" s="318">
        <f t="shared" si="37"/>
        <v>0.93</v>
      </c>
      <c r="E59" s="318">
        <f t="shared" si="37"/>
        <v>0.41</v>
      </c>
      <c r="F59" s="318">
        <f t="shared" si="37"/>
        <v>2.7</v>
      </c>
      <c r="G59" s="318">
        <f t="shared" si="37"/>
        <v>0.52</v>
      </c>
      <c r="H59" s="318">
        <f t="shared" si="37"/>
        <v>0.1</v>
      </c>
      <c r="I59" s="318">
        <f t="shared" si="37"/>
        <v>0.01</v>
      </c>
      <c r="J59" s="318">
        <f t="shared" si="37"/>
        <v>0.63</v>
      </c>
      <c r="K59" s="318">
        <f t="shared" si="37"/>
        <v>0.26</v>
      </c>
      <c r="L59" s="318">
        <f t="shared" si="37"/>
        <v>1.6666666666666666E-2</v>
      </c>
      <c r="M59" s="318">
        <f t="shared" si="37"/>
        <v>4.8780487804878057E-2</v>
      </c>
      <c r="N59" s="318">
        <f t="shared" si="37"/>
        <v>3.5900000000000003</v>
      </c>
    </row>
    <row r="60" spans="2:14" ht="14.1" customHeight="1">
      <c r="B60" s="314" t="s">
        <v>5</v>
      </c>
      <c r="C60" s="315">
        <f t="shared" ref="C60:M60" si="38">SUM(C51:C59)</f>
        <v>15.582000000000001</v>
      </c>
      <c r="D60" s="315">
        <f t="shared" si="38"/>
        <v>11.176</v>
      </c>
      <c r="E60" s="315">
        <f t="shared" si="38"/>
        <v>3.1419999999999999</v>
      </c>
      <c r="F60" s="315">
        <f t="shared" si="38"/>
        <v>29.9</v>
      </c>
      <c r="G60" s="315">
        <f t="shared" si="38"/>
        <v>7.661999999999999</v>
      </c>
      <c r="H60" s="315">
        <f t="shared" si="38"/>
        <v>5.6499999999999995</v>
      </c>
      <c r="I60" s="315">
        <f t="shared" si="38"/>
        <v>0.84000000000000008</v>
      </c>
      <c r="J60" s="315">
        <f t="shared" si="38"/>
        <v>14.152000000000001</v>
      </c>
      <c r="K60" s="315">
        <f t="shared" si="38"/>
        <v>11.866</v>
      </c>
      <c r="L60" s="315">
        <f t="shared" si="38"/>
        <v>0.76064102564102576</v>
      </c>
      <c r="M60" s="315">
        <f t="shared" si="38"/>
        <v>2.75609756097561</v>
      </c>
      <c r="N60" s="315">
        <f>SUM(N51:N59)</f>
        <v>55.918000000000006</v>
      </c>
    </row>
    <row r="61" spans="2:14" ht="20.25" customHeight="1">
      <c r="B61" s="379" t="s">
        <v>401</v>
      </c>
      <c r="C61" s="380"/>
      <c r="D61" s="380"/>
      <c r="E61" s="380"/>
      <c r="F61" s="380"/>
      <c r="G61" s="380"/>
      <c r="H61" s="380"/>
      <c r="I61" s="380"/>
      <c r="J61" s="380"/>
      <c r="K61" s="380"/>
      <c r="L61" s="380"/>
      <c r="M61" s="380"/>
      <c r="N61" s="380"/>
    </row>
    <row r="62" spans="2:14" ht="20.25" customHeight="1">
      <c r="B62" s="143"/>
      <c r="C62" s="206" t="s">
        <v>24</v>
      </c>
      <c r="D62" s="207"/>
      <c r="E62" s="207"/>
      <c r="F62" s="208"/>
      <c r="G62" s="209" t="s">
        <v>57</v>
      </c>
      <c r="H62" s="210"/>
      <c r="I62" s="210"/>
      <c r="J62" s="211"/>
      <c r="K62" s="212" t="s">
        <v>21</v>
      </c>
      <c r="L62" s="213"/>
      <c r="M62" s="186" t="s">
        <v>1</v>
      </c>
      <c r="N62" s="214" t="s">
        <v>58</v>
      </c>
    </row>
    <row r="63" spans="2:14" ht="57" customHeight="1">
      <c r="B63" s="144"/>
      <c r="C63" s="216" t="s">
        <v>171</v>
      </c>
      <c r="D63" s="152" t="s">
        <v>59</v>
      </c>
      <c r="E63" s="216" t="s">
        <v>192</v>
      </c>
      <c r="F63" s="216" t="s">
        <v>60</v>
      </c>
      <c r="G63" s="145" t="s">
        <v>55</v>
      </c>
      <c r="H63" s="145" t="s">
        <v>56</v>
      </c>
      <c r="I63" s="187" t="s">
        <v>184</v>
      </c>
      <c r="J63" s="145" t="s">
        <v>119</v>
      </c>
      <c r="K63" s="166"/>
      <c r="L63" s="166"/>
      <c r="M63" s="216"/>
      <c r="N63" s="215"/>
    </row>
    <row r="64" spans="2:14" ht="12.75" customHeight="1">
      <c r="B64" s="146"/>
      <c r="C64" s="146"/>
      <c r="D64" s="146"/>
      <c r="E64" s="217"/>
      <c r="F64" s="147"/>
      <c r="G64" s="148"/>
      <c r="H64" s="148"/>
      <c r="I64" s="148"/>
      <c r="J64" s="148"/>
      <c r="K64" s="167" t="s">
        <v>123</v>
      </c>
      <c r="L64" s="167" t="s">
        <v>2</v>
      </c>
      <c r="M64" s="149" t="s">
        <v>3</v>
      </c>
      <c r="N64" s="150" t="s">
        <v>123</v>
      </c>
    </row>
    <row r="65" spans="2:14" s="120" customFormat="1" ht="14.1" customHeight="1">
      <c r="B65" s="376" t="s">
        <v>204</v>
      </c>
      <c r="C65" s="377"/>
      <c r="D65" s="377"/>
      <c r="E65" s="377"/>
      <c r="F65" s="377"/>
      <c r="G65" s="377"/>
      <c r="H65" s="377"/>
      <c r="I65" s="377"/>
      <c r="J65" s="377"/>
      <c r="K65" s="377"/>
      <c r="L65" s="377"/>
      <c r="M65" s="377"/>
      <c r="N65" s="378"/>
    </row>
    <row r="66" spans="2:14" s="56" customFormat="1" ht="14.1" customHeight="1">
      <c r="B66" s="316" t="str">
        <f>B83</f>
        <v>Pickup 3/4 ton 4WD, newer</v>
      </c>
      <c r="C66" s="317">
        <f>C7</f>
        <v>1.33</v>
      </c>
      <c r="D66" s="318">
        <f t="shared" ref="D66:N66" si="39">D7</f>
        <v>0.78</v>
      </c>
      <c r="E66" s="318">
        <f t="shared" si="39"/>
        <v>0.71</v>
      </c>
      <c r="F66" s="318">
        <f t="shared" si="39"/>
        <v>2.8200000000000003</v>
      </c>
      <c r="G66" s="318">
        <f t="shared" si="39"/>
        <v>0.75</v>
      </c>
      <c r="H66" s="318">
        <f t="shared" si="39"/>
        <v>1.18</v>
      </c>
      <c r="I66" s="318">
        <f t="shared" si="39"/>
        <v>0.18</v>
      </c>
      <c r="J66" s="318">
        <f t="shared" si="39"/>
        <v>2.11</v>
      </c>
      <c r="K66" s="318">
        <f t="shared" si="39"/>
        <v>3.43</v>
      </c>
      <c r="L66" s="319">
        <f t="shared" si="39"/>
        <v>0.2198717948717949</v>
      </c>
      <c r="M66" s="319">
        <f t="shared" si="39"/>
        <v>0.57560975609756104</v>
      </c>
      <c r="N66" s="318">
        <f t="shared" si="39"/>
        <v>8.36</v>
      </c>
    </row>
    <row r="67" spans="2:14" s="56" customFormat="1" ht="14.1" customHeight="1">
      <c r="B67" s="316" t="str">
        <f>B84</f>
        <v>Pickup 3/4 ton 4WD, older</v>
      </c>
      <c r="C67" s="317">
        <f>C8</f>
        <v>0.23</v>
      </c>
      <c r="D67" s="318">
        <f t="shared" ref="D67:N68" si="40">D8</f>
        <v>0.15</v>
      </c>
      <c r="E67" s="318">
        <f t="shared" si="40"/>
        <v>0.14000000000000001</v>
      </c>
      <c r="F67" s="318">
        <f t="shared" si="40"/>
        <v>0.52</v>
      </c>
      <c r="G67" s="318">
        <f t="shared" si="40"/>
        <v>0.75</v>
      </c>
      <c r="H67" s="318">
        <f t="shared" si="40"/>
        <v>0.2</v>
      </c>
      <c r="I67" s="318">
        <f t="shared" si="40"/>
        <v>0.03</v>
      </c>
      <c r="J67" s="318">
        <f t="shared" si="40"/>
        <v>0.98</v>
      </c>
      <c r="K67" s="318">
        <f t="shared" si="40"/>
        <v>1.1399999999999999</v>
      </c>
      <c r="L67" s="319">
        <f t="shared" si="40"/>
        <v>7.3076923076923067E-2</v>
      </c>
      <c r="M67" s="319">
        <f t="shared" si="40"/>
        <v>9.7560975609756115E-2</v>
      </c>
      <c r="N67" s="318">
        <f t="shared" si="40"/>
        <v>2.64</v>
      </c>
    </row>
    <row r="68" spans="2:14" s="56" customFormat="1" ht="14.1" customHeight="1">
      <c r="B68" s="316" t="str">
        <f>B85</f>
        <v>2-Ton Truck, used</v>
      </c>
      <c r="C68" s="317">
        <f>C9</f>
        <v>1.25</v>
      </c>
      <c r="D68" s="318">
        <f t="shared" si="40"/>
        <v>0.79</v>
      </c>
      <c r="E68" s="322">
        <f t="shared" si="40"/>
        <v>0.28000000000000003</v>
      </c>
      <c r="F68" s="322">
        <f t="shared" si="40"/>
        <v>2.3200000000000003</v>
      </c>
      <c r="G68" s="322">
        <f t="shared" si="40"/>
        <v>1</v>
      </c>
      <c r="H68" s="322">
        <f t="shared" si="40"/>
        <v>0.85</v>
      </c>
      <c r="I68" s="322">
        <f t="shared" si="40"/>
        <v>0.13</v>
      </c>
      <c r="J68" s="322">
        <f t="shared" si="40"/>
        <v>1.98</v>
      </c>
      <c r="K68" s="322">
        <f t="shared" si="40"/>
        <v>2.34</v>
      </c>
      <c r="L68" s="323">
        <f t="shared" si="40"/>
        <v>0.15</v>
      </c>
      <c r="M68" s="323">
        <f t="shared" si="40"/>
        <v>0.41463414634146345</v>
      </c>
      <c r="N68" s="322">
        <f t="shared" si="40"/>
        <v>6.6400000000000006</v>
      </c>
    </row>
    <row r="69" spans="2:14" s="56" customFormat="1" ht="14.1" customHeight="1">
      <c r="B69" s="327" t="s">
        <v>206</v>
      </c>
      <c r="C69" s="317"/>
      <c r="D69" s="317"/>
      <c r="E69" s="317"/>
      <c r="F69" s="317"/>
      <c r="G69" s="325"/>
      <c r="H69" s="325"/>
      <c r="I69" s="325"/>
      <c r="J69" s="325"/>
      <c r="K69" s="325"/>
      <c r="L69" s="325"/>
      <c r="M69" s="325"/>
      <c r="N69" s="326"/>
    </row>
    <row r="70" spans="2:14" s="120" customFormat="1" ht="14.1" customHeight="1">
      <c r="B70" s="320" t="str">
        <f>B23</f>
        <v>Sprayer, 100', self-propelled</v>
      </c>
      <c r="C70" s="318">
        <f t="shared" ref="C70:N70" si="41">C23</f>
        <v>1.36</v>
      </c>
      <c r="D70" s="318">
        <f t="shared" si="41"/>
        <v>0.93</v>
      </c>
      <c r="E70" s="324">
        <f t="shared" si="41"/>
        <v>0.41</v>
      </c>
      <c r="F70" s="324">
        <f t="shared" si="41"/>
        <v>2.7</v>
      </c>
      <c r="G70" s="324">
        <f t="shared" si="41"/>
        <v>0.52</v>
      </c>
      <c r="H70" s="324">
        <f t="shared" si="41"/>
        <v>0.1</v>
      </c>
      <c r="I70" s="324">
        <f t="shared" si="41"/>
        <v>0.01</v>
      </c>
      <c r="J70" s="324">
        <f t="shared" si="41"/>
        <v>0.63</v>
      </c>
      <c r="K70" s="324">
        <f t="shared" si="41"/>
        <v>0.26</v>
      </c>
      <c r="L70" s="324">
        <f t="shared" si="41"/>
        <v>1.6666666666666666E-2</v>
      </c>
      <c r="M70" s="324">
        <f t="shared" si="41"/>
        <v>4.8780487804878057E-2</v>
      </c>
      <c r="N70" s="324">
        <f t="shared" si="41"/>
        <v>3.5900000000000003</v>
      </c>
    </row>
    <row r="71" spans="2:14" s="56" customFormat="1" ht="14.1" customHeight="1">
      <c r="B71" s="321" t="str">
        <f>B20</f>
        <v>15' Swather, self-propelled</v>
      </c>
      <c r="C71" s="318">
        <f t="shared" ref="C71:N71" si="42">C20</f>
        <v>3.65</v>
      </c>
      <c r="D71" s="318">
        <f t="shared" si="42"/>
        <v>2.65</v>
      </c>
      <c r="E71" s="318">
        <f t="shared" si="42"/>
        <v>0.52</v>
      </c>
      <c r="F71" s="318">
        <f t="shared" si="42"/>
        <v>6.82</v>
      </c>
      <c r="G71" s="318">
        <f t="shared" si="42"/>
        <v>1.57</v>
      </c>
      <c r="H71" s="318">
        <f t="shared" si="42"/>
        <v>1.35</v>
      </c>
      <c r="I71" s="318">
        <f t="shared" si="42"/>
        <v>0.2</v>
      </c>
      <c r="J71" s="318">
        <f t="shared" si="42"/>
        <v>3.12</v>
      </c>
      <c r="K71" s="318">
        <f t="shared" si="42"/>
        <v>2</v>
      </c>
      <c r="L71" s="318">
        <f t="shared" si="42"/>
        <v>0.12820512820512822</v>
      </c>
      <c r="M71" s="318">
        <f t="shared" si="42"/>
        <v>0.6585365853658538</v>
      </c>
      <c r="N71" s="318">
        <f t="shared" si="42"/>
        <v>11.940000000000001</v>
      </c>
    </row>
    <row r="72" spans="2:14" s="56" customFormat="1" ht="14.1" customHeight="1">
      <c r="B72" s="321" t="s">
        <v>317</v>
      </c>
      <c r="C72" s="318">
        <f t="shared" ref="C72:N72" si="43">C21*0.6</f>
        <v>4.806</v>
      </c>
      <c r="D72" s="318">
        <f t="shared" si="43"/>
        <v>3.702</v>
      </c>
      <c r="E72" s="318">
        <f t="shared" si="43"/>
        <v>0.504</v>
      </c>
      <c r="F72" s="318">
        <f t="shared" si="43"/>
        <v>9.0119999999999987</v>
      </c>
      <c r="G72" s="318">
        <f t="shared" si="43"/>
        <v>1.008</v>
      </c>
      <c r="H72" s="318">
        <f t="shared" si="43"/>
        <v>0.96599999999999997</v>
      </c>
      <c r="I72" s="318">
        <f t="shared" si="43"/>
        <v>0.14399999999999999</v>
      </c>
      <c r="J72" s="318">
        <f t="shared" si="43"/>
        <v>2.1179999999999999</v>
      </c>
      <c r="K72" s="318">
        <f t="shared" si="43"/>
        <v>1.26</v>
      </c>
      <c r="L72" s="318">
        <f t="shared" si="43"/>
        <v>8.0769230769230774E-2</v>
      </c>
      <c r="M72" s="318">
        <f t="shared" si="43"/>
        <v>0.47121951219512204</v>
      </c>
      <c r="N72" s="318">
        <f t="shared" si="43"/>
        <v>12.389999999999999</v>
      </c>
    </row>
    <row r="73" spans="2:14" s="56" customFormat="1" ht="14.1" customHeight="1">
      <c r="B73" s="321" t="s">
        <v>318</v>
      </c>
      <c r="C73" s="318">
        <f t="shared" ref="C73:N73" si="44">C22*0.4</f>
        <v>1.5960000000000001</v>
      </c>
      <c r="D73" s="318">
        <f t="shared" si="44"/>
        <v>1.244</v>
      </c>
      <c r="E73" s="318">
        <f t="shared" si="44"/>
        <v>0.16800000000000001</v>
      </c>
      <c r="F73" s="318">
        <f t="shared" si="44"/>
        <v>3.008</v>
      </c>
      <c r="G73" s="318">
        <f t="shared" si="44"/>
        <v>1.544</v>
      </c>
      <c r="H73" s="318">
        <f t="shared" si="44"/>
        <v>0.90399999999999991</v>
      </c>
      <c r="I73" s="318">
        <f t="shared" si="44"/>
        <v>0.13600000000000001</v>
      </c>
      <c r="J73" s="318">
        <f t="shared" si="44"/>
        <v>2.5839999999999996</v>
      </c>
      <c r="K73" s="318">
        <f t="shared" si="44"/>
        <v>1.1759999999999999</v>
      </c>
      <c r="L73" s="318">
        <f t="shared" si="44"/>
        <v>7.5384615384615383E-2</v>
      </c>
      <c r="M73" s="318">
        <f t="shared" si="44"/>
        <v>0.44097560975609762</v>
      </c>
      <c r="N73" s="318">
        <f t="shared" si="44"/>
        <v>6.7679999999999998</v>
      </c>
    </row>
    <row r="74" spans="2:14" s="56" customFormat="1" ht="14.1" customHeight="1">
      <c r="B74" s="321" t="str">
        <f t="shared" ref="B74:N74" si="45">B14</f>
        <v>255HP-WT + 30' Rake</v>
      </c>
      <c r="C74" s="318">
        <f t="shared" si="45"/>
        <v>1.6</v>
      </c>
      <c r="D74" s="318">
        <f t="shared" si="45"/>
        <v>1.17</v>
      </c>
      <c r="E74" s="318">
        <f t="shared" si="45"/>
        <v>0.08</v>
      </c>
      <c r="F74" s="318">
        <f t="shared" si="45"/>
        <v>2.85</v>
      </c>
      <c r="G74" s="318">
        <f t="shared" si="45"/>
        <v>0.41</v>
      </c>
      <c r="H74" s="318">
        <f t="shared" si="45"/>
        <v>1.29</v>
      </c>
      <c r="I74" s="318">
        <f t="shared" si="45"/>
        <v>0.19</v>
      </c>
      <c r="J74" s="318">
        <f t="shared" si="45"/>
        <v>1.89</v>
      </c>
      <c r="K74" s="318">
        <f t="shared" si="45"/>
        <v>1.07</v>
      </c>
      <c r="L74" s="318">
        <f t="shared" si="45"/>
        <v>6.8589743589743596E-2</v>
      </c>
      <c r="M74" s="318">
        <f t="shared" si="45"/>
        <v>0.62926829268292694</v>
      </c>
      <c r="N74" s="318">
        <f t="shared" si="45"/>
        <v>5.8100000000000005</v>
      </c>
    </row>
    <row r="75" spans="2:14" s="56" customFormat="1" ht="14.1" customHeight="1">
      <c r="B75" s="316" t="str">
        <f>B13</f>
        <v>255HP-WT + 16 x 18 Baler</v>
      </c>
      <c r="C75" s="317">
        <f t="shared" ref="C75:N75" si="46">C13</f>
        <v>7.94</v>
      </c>
      <c r="D75" s="317">
        <f t="shared" si="46"/>
        <v>5.48</v>
      </c>
      <c r="E75" s="317">
        <f t="shared" si="46"/>
        <v>1.26</v>
      </c>
      <c r="F75" s="317">
        <f t="shared" si="46"/>
        <v>14.680000000000001</v>
      </c>
      <c r="G75" s="317">
        <f t="shared" si="46"/>
        <v>2.58</v>
      </c>
      <c r="H75" s="317">
        <f t="shared" si="46"/>
        <v>3.53</v>
      </c>
      <c r="I75" s="317">
        <f t="shared" si="46"/>
        <v>0.53</v>
      </c>
      <c r="J75" s="317">
        <f t="shared" si="46"/>
        <v>6.64</v>
      </c>
      <c r="K75" s="317">
        <f t="shared" si="46"/>
        <v>2.94</v>
      </c>
      <c r="L75" s="317">
        <f t="shared" si="46"/>
        <v>0.18846153846153846</v>
      </c>
      <c r="M75" s="317">
        <f t="shared" si="46"/>
        <v>1.7219512195121951</v>
      </c>
      <c r="N75" s="318">
        <f t="shared" si="46"/>
        <v>24.26</v>
      </c>
    </row>
    <row r="76" spans="2:14" s="56" customFormat="1" ht="14.1" customHeight="1">
      <c r="B76" s="316" t="str">
        <f t="shared" ref="B76:N76" si="47">B23</f>
        <v>Sprayer, 100', self-propelled</v>
      </c>
      <c r="C76" s="317">
        <f t="shared" si="47"/>
        <v>1.36</v>
      </c>
      <c r="D76" s="318">
        <f t="shared" si="47"/>
        <v>0.93</v>
      </c>
      <c r="E76" s="318">
        <f t="shared" si="47"/>
        <v>0.41</v>
      </c>
      <c r="F76" s="318">
        <f t="shared" si="47"/>
        <v>2.7</v>
      </c>
      <c r="G76" s="318">
        <f t="shared" si="47"/>
        <v>0.52</v>
      </c>
      <c r="H76" s="318">
        <f t="shared" si="47"/>
        <v>0.1</v>
      </c>
      <c r="I76" s="318">
        <f t="shared" si="47"/>
        <v>0.01</v>
      </c>
      <c r="J76" s="318">
        <f t="shared" si="47"/>
        <v>0.63</v>
      </c>
      <c r="K76" s="318">
        <f t="shared" si="47"/>
        <v>0.26</v>
      </c>
      <c r="L76" s="319">
        <f t="shared" si="47"/>
        <v>1.6666666666666666E-2</v>
      </c>
      <c r="M76" s="319">
        <f t="shared" si="47"/>
        <v>4.8780487804878057E-2</v>
      </c>
      <c r="N76" s="318">
        <f t="shared" si="47"/>
        <v>3.5900000000000003</v>
      </c>
    </row>
    <row r="77" spans="2:14" ht="14.1" customHeight="1">
      <c r="B77" s="314" t="str">
        <f>B96</f>
        <v>Total:</v>
      </c>
      <c r="C77" s="315">
        <f>SUM(C66:C76)</f>
        <v>25.122</v>
      </c>
      <c r="D77" s="315">
        <f t="shared" ref="D77:M77" si="48">SUM(D66:D76)</f>
        <v>17.826000000000001</v>
      </c>
      <c r="E77" s="315">
        <f t="shared" si="48"/>
        <v>4.4820000000000002</v>
      </c>
      <c r="F77" s="315">
        <f t="shared" si="48"/>
        <v>47.430000000000007</v>
      </c>
      <c r="G77" s="315">
        <f t="shared" si="48"/>
        <v>10.651999999999999</v>
      </c>
      <c r="H77" s="315">
        <f t="shared" si="48"/>
        <v>10.469999999999999</v>
      </c>
      <c r="I77" s="315">
        <f t="shared" si="48"/>
        <v>1.56</v>
      </c>
      <c r="J77" s="315">
        <f t="shared" si="48"/>
        <v>22.681999999999999</v>
      </c>
      <c r="K77" s="315">
        <f t="shared" si="48"/>
        <v>15.875999999999999</v>
      </c>
      <c r="L77" s="315">
        <f t="shared" si="48"/>
        <v>1.0176923076923077</v>
      </c>
      <c r="M77" s="315">
        <f t="shared" si="48"/>
        <v>5.1073170731707318</v>
      </c>
      <c r="N77" s="315">
        <f>SUM(N66:N76)</f>
        <v>85.988000000000014</v>
      </c>
    </row>
    <row r="78" spans="2:14" ht="26.25" customHeight="1">
      <c r="B78" s="379" t="s">
        <v>402</v>
      </c>
      <c r="C78" s="380"/>
      <c r="D78" s="380"/>
      <c r="E78" s="380"/>
      <c r="F78" s="380"/>
      <c r="G78" s="380"/>
      <c r="H78" s="380"/>
      <c r="I78" s="380"/>
      <c r="J78" s="380"/>
      <c r="K78" s="380"/>
      <c r="L78" s="380"/>
      <c r="M78" s="380"/>
      <c r="N78" s="380"/>
    </row>
    <row r="79" spans="2:14" ht="12.75" customHeight="1">
      <c r="B79" s="143"/>
      <c r="C79" s="206" t="s">
        <v>24</v>
      </c>
      <c r="D79" s="207"/>
      <c r="E79" s="207"/>
      <c r="F79" s="208"/>
      <c r="G79" s="209" t="s">
        <v>57</v>
      </c>
      <c r="H79" s="210"/>
      <c r="I79" s="210"/>
      <c r="J79" s="211"/>
      <c r="K79" s="212" t="s">
        <v>21</v>
      </c>
      <c r="L79" s="213"/>
      <c r="M79" s="186" t="s">
        <v>1</v>
      </c>
      <c r="N79" s="214" t="s">
        <v>58</v>
      </c>
    </row>
    <row r="80" spans="2:14" ht="49.5" customHeight="1">
      <c r="B80" s="144"/>
      <c r="C80" s="216" t="s">
        <v>171</v>
      </c>
      <c r="D80" s="152" t="s">
        <v>59</v>
      </c>
      <c r="E80" s="216" t="s">
        <v>192</v>
      </c>
      <c r="F80" s="216" t="s">
        <v>60</v>
      </c>
      <c r="G80" s="145" t="s">
        <v>55</v>
      </c>
      <c r="H80" s="145" t="s">
        <v>56</v>
      </c>
      <c r="I80" s="187" t="s">
        <v>184</v>
      </c>
      <c r="J80" s="145" t="s">
        <v>119</v>
      </c>
      <c r="K80" s="166"/>
      <c r="L80" s="166"/>
      <c r="M80" s="216"/>
      <c r="N80" s="215"/>
    </row>
    <row r="81" spans="2:14" ht="12" customHeight="1">
      <c r="B81" s="146"/>
      <c r="C81" s="146"/>
      <c r="D81" s="146"/>
      <c r="E81" s="217"/>
      <c r="F81" s="147"/>
      <c r="G81" s="148"/>
      <c r="H81" s="148"/>
      <c r="I81" s="148"/>
      <c r="J81" s="148"/>
      <c r="K81" s="167" t="s">
        <v>123</v>
      </c>
      <c r="L81" s="167" t="s">
        <v>2</v>
      </c>
      <c r="M81" s="149" t="s">
        <v>3</v>
      </c>
      <c r="N81" s="150" t="s">
        <v>123</v>
      </c>
    </row>
    <row r="82" spans="2:14" s="120" customFormat="1" ht="14.1" customHeight="1">
      <c r="B82" s="376" t="s">
        <v>204</v>
      </c>
      <c r="C82" s="377"/>
      <c r="D82" s="377"/>
      <c r="E82" s="377"/>
      <c r="F82" s="377"/>
      <c r="G82" s="377"/>
      <c r="H82" s="377"/>
      <c r="I82" s="377"/>
      <c r="J82" s="377"/>
      <c r="K82" s="377"/>
      <c r="L82" s="377"/>
      <c r="M82" s="377"/>
      <c r="N82" s="378"/>
    </row>
    <row r="83" spans="2:14" s="56" customFormat="1" ht="14.1" customHeight="1">
      <c r="B83" s="316" t="str">
        <f t="shared" ref="B83:N83" si="49">B7</f>
        <v>Pickup 3/4 ton 4WD, newer</v>
      </c>
      <c r="C83" s="317">
        <f t="shared" si="49"/>
        <v>1.33</v>
      </c>
      <c r="D83" s="318">
        <f t="shared" si="49"/>
        <v>0.78</v>
      </c>
      <c r="E83" s="318">
        <f t="shared" si="49"/>
        <v>0.71</v>
      </c>
      <c r="F83" s="318">
        <f t="shared" si="49"/>
        <v>2.8200000000000003</v>
      </c>
      <c r="G83" s="318">
        <f t="shared" si="49"/>
        <v>0.75</v>
      </c>
      <c r="H83" s="318">
        <f t="shared" si="49"/>
        <v>1.18</v>
      </c>
      <c r="I83" s="318">
        <f t="shared" si="49"/>
        <v>0.18</v>
      </c>
      <c r="J83" s="318">
        <f t="shared" si="49"/>
        <v>2.11</v>
      </c>
      <c r="K83" s="318">
        <f t="shared" si="49"/>
        <v>3.43</v>
      </c>
      <c r="L83" s="319">
        <f t="shared" si="49"/>
        <v>0.2198717948717949</v>
      </c>
      <c r="M83" s="319">
        <f t="shared" si="49"/>
        <v>0.57560975609756104</v>
      </c>
      <c r="N83" s="318">
        <f t="shared" si="49"/>
        <v>8.36</v>
      </c>
    </row>
    <row r="84" spans="2:14" s="56" customFormat="1" ht="14.1" customHeight="1">
      <c r="B84" s="316" t="str">
        <f t="shared" ref="B84:N84" si="50">B8</f>
        <v>Pickup 3/4 ton 4WD, older</v>
      </c>
      <c r="C84" s="317">
        <f t="shared" si="50"/>
        <v>0.23</v>
      </c>
      <c r="D84" s="318">
        <f t="shared" si="50"/>
        <v>0.15</v>
      </c>
      <c r="E84" s="318">
        <f t="shared" si="50"/>
        <v>0.14000000000000001</v>
      </c>
      <c r="F84" s="318">
        <f t="shared" si="50"/>
        <v>0.52</v>
      </c>
      <c r="G84" s="318">
        <f t="shared" si="50"/>
        <v>0.75</v>
      </c>
      <c r="H84" s="318">
        <f t="shared" si="50"/>
        <v>0.2</v>
      </c>
      <c r="I84" s="318">
        <f t="shared" si="50"/>
        <v>0.03</v>
      </c>
      <c r="J84" s="318">
        <f t="shared" si="50"/>
        <v>0.98</v>
      </c>
      <c r="K84" s="318">
        <f t="shared" si="50"/>
        <v>1.1399999999999999</v>
      </c>
      <c r="L84" s="319">
        <f t="shared" si="50"/>
        <v>7.3076923076923067E-2</v>
      </c>
      <c r="M84" s="319">
        <f t="shared" si="50"/>
        <v>9.7560975609756115E-2</v>
      </c>
      <c r="N84" s="318">
        <f t="shared" si="50"/>
        <v>2.64</v>
      </c>
    </row>
    <row r="85" spans="2:14" s="56" customFormat="1" ht="14.1" customHeight="1">
      <c r="B85" s="316" t="str">
        <f t="shared" ref="B85:N85" si="51">B9</f>
        <v>2-Ton Truck, used</v>
      </c>
      <c r="C85" s="317">
        <f t="shared" si="51"/>
        <v>1.25</v>
      </c>
      <c r="D85" s="318">
        <f t="shared" si="51"/>
        <v>0.79</v>
      </c>
      <c r="E85" s="318">
        <f t="shared" si="51"/>
        <v>0.28000000000000003</v>
      </c>
      <c r="F85" s="318">
        <f t="shared" si="51"/>
        <v>2.3200000000000003</v>
      </c>
      <c r="G85" s="318">
        <f t="shared" si="51"/>
        <v>1</v>
      </c>
      <c r="H85" s="318">
        <f t="shared" si="51"/>
        <v>0.85</v>
      </c>
      <c r="I85" s="318">
        <f t="shared" si="51"/>
        <v>0.13</v>
      </c>
      <c r="J85" s="318">
        <f t="shared" si="51"/>
        <v>1.98</v>
      </c>
      <c r="K85" s="318">
        <f t="shared" si="51"/>
        <v>2.34</v>
      </c>
      <c r="L85" s="319">
        <f t="shared" si="51"/>
        <v>0.15</v>
      </c>
      <c r="M85" s="319">
        <f t="shared" si="51"/>
        <v>0.41463414634146345</v>
      </c>
      <c r="N85" s="318">
        <f t="shared" si="51"/>
        <v>6.6400000000000006</v>
      </c>
    </row>
    <row r="86" spans="2:14" s="56" customFormat="1" ht="14.1" customHeight="1">
      <c r="B86" s="327" t="s">
        <v>206</v>
      </c>
      <c r="C86" s="317"/>
      <c r="D86" s="317"/>
      <c r="E86" s="317"/>
      <c r="F86" s="317"/>
      <c r="G86" s="325"/>
      <c r="H86" s="325"/>
      <c r="I86" s="325"/>
      <c r="J86" s="325"/>
      <c r="K86" s="325"/>
      <c r="L86" s="325"/>
      <c r="M86" s="325"/>
      <c r="N86" s="326"/>
    </row>
    <row r="87" spans="2:14" s="56" customFormat="1" ht="14.1" customHeight="1">
      <c r="B87" s="321" t="str">
        <f t="shared" ref="B87:N87" si="52">B23</f>
        <v>Sprayer, 100', self-propelled</v>
      </c>
      <c r="C87" s="318">
        <f t="shared" si="52"/>
        <v>1.36</v>
      </c>
      <c r="D87" s="318">
        <f t="shared" si="52"/>
        <v>0.93</v>
      </c>
      <c r="E87" s="318">
        <f t="shared" si="52"/>
        <v>0.41</v>
      </c>
      <c r="F87" s="318">
        <f t="shared" si="52"/>
        <v>2.7</v>
      </c>
      <c r="G87" s="318">
        <f t="shared" si="52"/>
        <v>0.52</v>
      </c>
      <c r="H87" s="318">
        <f t="shared" si="52"/>
        <v>0.1</v>
      </c>
      <c r="I87" s="318">
        <f t="shared" si="52"/>
        <v>0.01</v>
      </c>
      <c r="J87" s="318">
        <f t="shared" si="52"/>
        <v>0.63</v>
      </c>
      <c r="K87" s="318">
        <f t="shared" si="52"/>
        <v>0.26</v>
      </c>
      <c r="L87" s="318">
        <f t="shared" si="52"/>
        <v>1.6666666666666666E-2</v>
      </c>
      <c r="M87" s="318">
        <f t="shared" si="52"/>
        <v>4.8780487804878057E-2</v>
      </c>
      <c r="N87" s="318">
        <f t="shared" si="52"/>
        <v>3.5900000000000003</v>
      </c>
    </row>
    <row r="88" spans="2:14" s="56" customFormat="1" ht="14.1" customHeight="1">
      <c r="B88" s="321" t="str">
        <f>B23</f>
        <v>Sprayer, 100', self-propelled</v>
      </c>
      <c r="C88" s="318">
        <f t="shared" ref="C88:N88" si="53">C23</f>
        <v>1.36</v>
      </c>
      <c r="D88" s="318">
        <f t="shared" si="53"/>
        <v>0.93</v>
      </c>
      <c r="E88" s="318">
        <f t="shared" si="53"/>
        <v>0.41</v>
      </c>
      <c r="F88" s="318">
        <f t="shared" si="53"/>
        <v>2.7</v>
      </c>
      <c r="G88" s="318">
        <f t="shared" si="53"/>
        <v>0.52</v>
      </c>
      <c r="H88" s="318">
        <f t="shared" si="53"/>
        <v>0.1</v>
      </c>
      <c r="I88" s="318">
        <f t="shared" si="53"/>
        <v>0.01</v>
      </c>
      <c r="J88" s="318">
        <f t="shared" si="53"/>
        <v>0.63</v>
      </c>
      <c r="K88" s="318">
        <f t="shared" si="53"/>
        <v>0.26</v>
      </c>
      <c r="L88" s="318">
        <f t="shared" si="53"/>
        <v>1.6666666666666666E-2</v>
      </c>
      <c r="M88" s="318">
        <f t="shared" si="53"/>
        <v>4.8780487804878057E-2</v>
      </c>
      <c r="N88" s="318">
        <f t="shared" si="53"/>
        <v>3.5900000000000003</v>
      </c>
    </row>
    <row r="89" spans="2:14" s="56" customFormat="1" ht="14.1" customHeight="1">
      <c r="B89" s="321" t="s">
        <v>316</v>
      </c>
      <c r="C89" s="318">
        <f t="shared" ref="C89:N89" si="54">C20*1.2</f>
        <v>4.38</v>
      </c>
      <c r="D89" s="318">
        <f t="shared" si="54"/>
        <v>3.1799999999999997</v>
      </c>
      <c r="E89" s="318">
        <f t="shared" si="54"/>
        <v>0.624</v>
      </c>
      <c r="F89" s="318">
        <f t="shared" si="54"/>
        <v>8.1839999999999993</v>
      </c>
      <c r="G89" s="318">
        <f t="shared" si="54"/>
        <v>1.8839999999999999</v>
      </c>
      <c r="H89" s="318">
        <f t="shared" si="54"/>
        <v>1.62</v>
      </c>
      <c r="I89" s="318">
        <f t="shared" si="54"/>
        <v>0.24</v>
      </c>
      <c r="J89" s="318">
        <f t="shared" si="54"/>
        <v>3.7439999999999998</v>
      </c>
      <c r="K89" s="318">
        <f t="shared" si="54"/>
        <v>2.4</v>
      </c>
      <c r="L89" s="318">
        <f t="shared" si="54"/>
        <v>0.15384615384615385</v>
      </c>
      <c r="M89" s="318">
        <f t="shared" si="54"/>
        <v>0.79024390243902454</v>
      </c>
      <c r="N89" s="318">
        <f t="shared" si="54"/>
        <v>14.328000000000001</v>
      </c>
    </row>
    <row r="90" spans="2:14" s="56" customFormat="1" ht="14.1" customHeight="1">
      <c r="B90" s="321" t="s">
        <v>317</v>
      </c>
      <c r="C90" s="318">
        <f>C21*0.6</f>
        <v>4.806</v>
      </c>
      <c r="D90" s="318">
        <f t="shared" ref="D90:N90" si="55">D21*0.6</f>
        <v>3.702</v>
      </c>
      <c r="E90" s="318">
        <f t="shared" si="55"/>
        <v>0.504</v>
      </c>
      <c r="F90" s="318">
        <f t="shared" si="55"/>
        <v>9.0119999999999987</v>
      </c>
      <c r="G90" s="318">
        <f t="shared" si="55"/>
        <v>1.008</v>
      </c>
      <c r="H90" s="318">
        <f t="shared" si="55"/>
        <v>0.96599999999999997</v>
      </c>
      <c r="I90" s="318">
        <f t="shared" si="55"/>
        <v>0.14399999999999999</v>
      </c>
      <c r="J90" s="318">
        <f t="shared" si="55"/>
        <v>2.1179999999999999</v>
      </c>
      <c r="K90" s="318">
        <f t="shared" si="55"/>
        <v>1.26</v>
      </c>
      <c r="L90" s="318">
        <f t="shared" si="55"/>
        <v>8.0769230769230774E-2</v>
      </c>
      <c r="M90" s="318">
        <f t="shared" si="55"/>
        <v>0.47121951219512204</v>
      </c>
      <c r="N90" s="318">
        <f t="shared" si="55"/>
        <v>12.389999999999999</v>
      </c>
    </row>
    <row r="91" spans="2:14" s="56" customFormat="1" ht="14.1" customHeight="1">
      <c r="B91" s="321" t="s">
        <v>318</v>
      </c>
      <c r="C91" s="318">
        <f>C22*0.4</f>
        <v>1.5960000000000001</v>
      </c>
      <c r="D91" s="318">
        <f t="shared" ref="D91:N91" si="56">D22*0.4</f>
        <v>1.244</v>
      </c>
      <c r="E91" s="318">
        <f t="shared" si="56"/>
        <v>0.16800000000000001</v>
      </c>
      <c r="F91" s="318">
        <f t="shared" si="56"/>
        <v>3.008</v>
      </c>
      <c r="G91" s="318">
        <f t="shared" si="56"/>
        <v>1.544</v>
      </c>
      <c r="H91" s="318">
        <f t="shared" si="56"/>
        <v>0.90399999999999991</v>
      </c>
      <c r="I91" s="318">
        <f t="shared" si="56"/>
        <v>0.13600000000000001</v>
      </c>
      <c r="J91" s="318">
        <f t="shared" si="56"/>
        <v>2.5839999999999996</v>
      </c>
      <c r="K91" s="318">
        <f t="shared" si="56"/>
        <v>1.1759999999999999</v>
      </c>
      <c r="L91" s="318">
        <f t="shared" si="56"/>
        <v>7.5384615384615383E-2</v>
      </c>
      <c r="M91" s="318">
        <f t="shared" si="56"/>
        <v>0.44097560975609762</v>
      </c>
      <c r="N91" s="318">
        <f t="shared" si="56"/>
        <v>6.7679999999999998</v>
      </c>
    </row>
    <row r="92" spans="2:14" s="56" customFormat="1" ht="14.1" customHeight="1">
      <c r="B92" s="316" t="s">
        <v>329</v>
      </c>
      <c r="C92" s="317">
        <f>C20*0.8</f>
        <v>2.92</v>
      </c>
      <c r="D92" s="318">
        <f t="shared" ref="D92:N92" si="57">D20*0.8</f>
        <v>2.12</v>
      </c>
      <c r="E92" s="318">
        <f t="shared" si="57"/>
        <v>0.41600000000000004</v>
      </c>
      <c r="F92" s="318">
        <f t="shared" si="57"/>
        <v>5.4560000000000004</v>
      </c>
      <c r="G92" s="318">
        <f t="shared" si="57"/>
        <v>1.2560000000000002</v>
      </c>
      <c r="H92" s="318">
        <f t="shared" si="57"/>
        <v>1.08</v>
      </c>
      <c r="I92" s="318">
        <f t="shared" si="57"/>
        <v>0.16000000000000003</v>
      </c>
      <c r="J92" s="318">
        <f t="shared" si="57"/>
        <v>2.4960000000000004</v>
      </c>
      <c r="K92" s="318">
        <f t="shared" si="57"/>
        <v>1.6</v>
      </c>
      <c r="L92" s="319">
        <f t="shared" si="57"/>
        <v>0.10256410256410259</v>
      </c>
      <c r="M92" s="319">
        <f t="shared" si="57"/>
        <v>0.52682926829268306</v>
      </c>
      <c r="N92" s="318">
        <f t="shared" si="57"/>
        <v>9.5520000000000014</v>
      </c>
    </row>
    <row r="93" spans="2:14" s="56" customFormat="1" ht="14.1" customHeight="1">
      <c r="B93" s="316" t="str">
        <f>B18</f>
        <v>255HP-WT + 40' Harrow</v>
      </c>
      <c r="C93" s="317">
        <f t="shared" ref="C93:N93" si="58">C18</f>
        <v>0.55000000000000004</v>
      </c>
      <c r="D93" s="317">
        <f t="shared" si="58"/>
        <v>0.52</v>
      </c>
      <c r="E93" s="317">
        <f t="shared" si="58"/>
        <v>0.03</v>
      </c>
      <c r="F93" s="317">
        <f t="shared" si="58"/>
        <v>1.1000000000000001</v>
      </c>
      <c r="G93" s="317">
        <f t="shared" si="58"/>
        <v>0.2</v>
      </c>
      <c r="H93" s="317">
        <f t="shared" si="58"/>
        <v>0.78</v>
      </c>
      <c r="I93" s="317">
        <f t="shared" si="58"/>
        <v>0.12</v>
      </c>
      <c r="J93" s="317">
        <f t="shared" si="58"/>
        <v>1.1000000000000001</v>
      </c>
      <c r="K93" s="317">
        <f t="shared" si="58"/>
        <v>0.65</v>
      </c>
      <c r="L93" s="317">
        <f t="shared" si="58"/>
        <v>4.1666666666666671E-2</v>
      </c>
      <c r="M93" s="317">
        <f t="shared" si="58"/>
        <v>0.38048780487804884</v>
      </c>
      <c r="N93" s="318">
        <f t="shared" si="58"/>
        <v>2.85</v>
      </c>
    </row>
    <row r="94" spans="2:14" s="56" customFormat="1" ht="14.1" customHeight="1">
      <c r="B94" s="316" t="str">
        <f>B14</f>
        <v>255HP-WT + 30' Rake</v>
      </c>
      <c r="C94" s="317">
        <f t="shared" ref="C94:N94" si="59">C14</f>
        <v>1.6</v>
      </c>
      <c r="D94" s="318">
        <f t="shared" si="59"/>
        <v>1.17</v>
      </c>
      <c r="E94" s="318">
        <f t="shared" si="59"/>
        <v>0.08</v>
      </c>
      <c r="F94" s="318">
        <f t="shared" si="59"/>
        <v>2.85</v>
      </c>
      <c r="G94" s="318">
        <f t="shared" si="59"/>
        <v>0.41</v>
      </c>
      <c r="H94" s="318">
        <f t="shared" si="59"/>
        <v>1.29</v>
      </c>
      <c r="I94" s="318">
        <f t="shared" si="59"/>
        <v>0.19</v>
      </c>
      <c r="J94" s="318">
        <f t="shared" si="59"/>
        <v>1.89</v>
      </c>
      <c r="K94" s="318">
        <f t="shared" si="59"/>
        <v>1.07</v>
      </c>
      <c r="L94" s="319">
        <f t="shared" si="59"/>
        <v>6.8589743589743596E-2</v>
      </c>
      <c r="M94" s="319">
        <f t="shared" si="59"/>
        <v>0.62926829268292694</v>
      </c>
      <c r="N94" s="318">
        <f t="shared" si="59"/>
        <v>5.8100000000000005</v>
      </c>
    </row>
    <row r="95" spans="2:14" s="56" customFormat="1" ht="14.1" customHeight="1">
      <c r="B95" s="316" t="str">
        <f>B13</f>
        <v>255HP-WT + 16 x 18 Baler</v>
      </c>
      <c r="C95" s="317">
        <f t="shared" ref="C95:N95" si="60">C13</f>
        <v>7.94</v>
      </c>
      <c r="D95" s="318">
        <f t="shared" si="60"/>
        <v>5.48</v>
      </c>
      <c r="E95" s="318">
        <f t="shared" si="60"/>
        <v>1.26</v>
      </c>
      <c r="F95" s="318">
        <f t="shared" si="60"/>
        <v>14.680000000000001</v>
      </c>
      <c r="G95" s="318">
        <f t="shared" si="60"/>
        <v>2.58</v>
      </c>
      <c r="H95" s="318">
        <f t="shared" si="60"/>
        <v>3.53</v>
      </c>
      <c r="I95" s="318">
        <f t="shared" si="60"/>
        <v>0.53</v>
      </c>
      <c r="J95" s="318">
        <f t="shared" si="60"/>
        <v>6.64</v>
      </c>
      <c r="K95" s="318">
        <f t="shared" si="60"/>
        <v>2.94</v>
      </c>
      <c r="L95" s="319">
        <f t="shared" si="60"/>
        <v>0.18846153846153846</v>
      </c>
      <c r="M95" s="319">
        <f t="shared" si="60"/>
        <v>1.7219512195121951</v>
      </c>
      <c r="N95" s="318">
        <f t="shared" si="60"/>
        <v>24.26</v>
      </c>
    </row>
    <row r="96" spans="2:14" ht="14.1" customHeight="1">
      <c r="B96" s="314" t="s">
        <v>5</v>
      </c>
      <c r="C96" s="315">
        <f t="shared" ref="C96:N96" si="61">SUM(C83:C95)</f>
        <v>29.322000000000003</v>
      </c>
      <c r="D96" s="315">
        <f t="shared" si="61"/>
        <v>20.996000000000002</v>
      </c>
      <c r="E96" s="315">
        <f t="shared" si="61"/>
        <v>5.032</v>
      </c>
      <c r="F96" s="315">
        <f t="shared" si="61"/>
        <v>55.35</v>
      </c>
      <c r="G96" s="315">
        <f t="shared" si="61"/>
        <v>12.421999999999999</v>
      </c>
      <c r="H96" s="315">
        <f t="shared" si="61"/>
        <v>12.6</v>
      </c>
      <c r="I96" s="315">
        <f t="shared" si="61"/>
        <v>1.8800000000000001</v>
      </c>
      <c r="J96" s="315">
        <f t="shared" si="61"/>
        <v>26.902000000000001</v>
      </c>
      <c r="K96" s="315">
        <f t="shared" si="61"/>
        <v>18.526</v>
      </c>
      <c r="L96" s="315">
        <f t="shared" si="61"/>
        <v>1.1875641025641026</v>
      </c>
      <c r="M96" s="315">
        <f t="shared" si="61"/>
        <v>6.1463414634146343</v>
      </c>
      <c r="N96" s="315">
        <f t="shared" si="61"/>
        <v>100.77800000000001</v>
      </c>
    </row>
  </sheetData>
  <mergeCells count="28">
    <mergeCell ref="B30:N30"/>
    <mergeCell ref="H4:H5"/>
    <mergeCell ref="I4:I5"/>
    <mergeCell ref="J4:J5"/>
    <mergeCell ref="B26:N26"/>
    <mergeCell ref="C27:F27"/>
    <mergeCell ref="G27:J27"/>
    <mergeCell ref="K27:L27"/>
    <mergeCell ref="N27:N28"/>
    <mergeCell ref="B24:N24"/>
    <mergeCell ref="B2:N2"/>
    <mergeCell ref="C3:E3"/>
    <mergeCell ref="G3:J3"/>
    <mergeCell ref="K3:L3"/>
    <mergeCell ref="E28:E29"/>
    <mergeCell ref="B6:N6"/>
    <mergeCell ref="N3:N4"/>
    <mergeCell ref="C4:C5"/>
    <mergeCell ref="D4:D5"/>
    <mergeCell ref="E4:E5"/>
    <mergeCell ref="F4:F5"/>
    <mergeCell ref="G4:G5"/>
    <mergeCell ref="B50:N50"/>
    <mergeCell ref="B65:N65"/>
    <mergeCell ref="B82:N82"/>
    <mergeCell ref="B46:N46"/>
    <mergeCell ref="B61:N61"/>
    <mergeCell ref="B78:N78"/>
  </mergeCells>
  <phoneticPr fontId="5" type="noConversion"/>
  <printOptions horizontalCentered="1"/>
  <pageMargins left="0.7" right="0.7" top="0.75" bottom="0.75" header="0.3" footer="0.3"/>
  <pageSetup scale="86" fitToHeight="3" orientation="landscape" verticalDpi="1200" r:id="rId1"/>
  <headerFooter alignWithMargins="0">
    <oddFooter>&amp;L&amp;A&amp;C                      &amp;F&amp;R&amp;D</oddFooter>
  </headerFooter>
  <rowBreaks count="3" manualBreakCount="3">
    <brk id="25" min="1" max="13" man="1"/>
    <brk id="60" min="1" max="13" man="1"/>
    <brk id="96" min="1" max="13" man="1"/>
  </rowBreaks>
</worksheet>
</file>

<file path=xl/worksheets/sheet29.xml><?xml version="1.0" encoding="utf-8"?>
<worksheet xmlns="http://schemas.openxmlformats.org/spreadsheetml/2006/main" xmlns:r="http://schemas.openxmlformats.org/officeDocument/2006/relationships">
  <sheetPr>
    <pageSetUpPr fitToPage="1"/>
  </sheetPr>
  <dimension ref="B2:L43"/>
  <sheetViews>
    <sheetView zoomScaleNormal="100" workbookViewId="0">
      <selection activeCell="C15" sqref="C15"/>
    </sheetView>
  </sheetViews>
  <sheetFormatPr defaultColWidth="8.7109375" defaultRowHeight="12.75"/>
  <cols>
    <col min="1" max="1" width="4.42578125" style="45" customWidth="1"/>
    <col min="2" max="2" width="24.42578125" style="45" customWidth="1"/>
    <col min="3" max="3" width="13.140625" style="79" bestFit="1" customWidth="1"/>
    <col min="4" max="4" width="11.28515625" style="80" customWidth="1"/>
    <col min="5" max="5" width="9.42578125" style="80" customWidth="1"/>
    <col min="6" max="6" width="10.140625" style="63" customWidth="1"/>
    <col min="7" max="7" width="8.7109375" style="45" customWidth="1"/>
    <col min="8" max="8" width="11.140625" style="45" customWidth="1"/>
    <col min="9" max="9" width="8.7109375" style="45" customWidth="1"/>
    <col min="10" max="10" width="9.42578125" style="45" customWidth="1"/>
    <col min="11" max="16384" width="8.7109375" style="45"/>
  </cols>
  <sheetData>
    <row r="2" spans="2:12" ht="18.75" customHeight="1">
      <c r="B2" s="413" t="s">
        <v>407</v>
      </c>
      <c r="C2" s="414"/>
      <c r="D2" s="414"/>
      <c r="E2" s="414"/>
      <c r="F2" s="414"/>
      <c r="G2" s="414"/>
      <c r="H2" s="414"/>
      <c r="I2" s="414"/>
      <c r="J2" s="414"/>
      <c r="K2" s="414"/>
      <c r="L2" s="414"/>
    </row>
    <row r="3" spans="2:12" s="78" customFormat="1">
      <c r="B3" s="86"/>
      <c r="C3" s="90"/>
      <c r="D3" s="94"/>
      <c r="E3" s="94"/>
      <c r="F3" s="94"/>
      <c r="G3" s="86"/>
      <c r="H3" s="98" t="s">
        <v>6</v>
      </c>
      <c r="I3" s="86"/>
      <c r="J3" s="99" t="s">
        <v>7</v>
      </c>
      <c r="K3" s="86"/>
      <c r="L3" s="82"/>
    </row>
    <row r="4" spans="2:12" s="78" customFormat="1">
      <c r="B4" s="87"/>
      <c r="C4" s="91"/>
      <c r="D4" s="95"/>
      <c r="E4" s="95"/>
      <c r="F4" s="88" t="s">
        <v>8</v>
      </c>
      <c r="G4" s="87"/>
      <c r="H4" s="88" t="s">
        <v>9</v>
      </c>
      <c r="I4" s="88" t="s">
        <v>10</v>
      </c>
      <c r="J4" s="88" t="s">
        <v>11</v>
      </c>
      <c r="K4" s="87"/>
      <c r="L4" s="83"/>
    </row>
    <row r="5" spans="2:12" s="78" customFormat="1">
      <c r="B5" s="88" t="s">
        <v>12</v>
      </c>
      <c r="C5" s="92" t="s">
        <v>13</v>
      </c>
      <c r="D5" s="88" t="s">
        <v>14</v>
      </c>
      <c r="E5" s="88" t="s">
        <v>15</v>
      </c>
      <c r="F5" s="88" t="s">
        <v>16</v>
      </c>
      <c r="G5" s="88" t="s">
        <v>17</v>
      </c>
      <c r="H5" s="88" t="s">
        <v>18</v>
      </c>
      <c r="I5" s="88" t="s">
        <v>19</v>
      </c>
      <c r="J5" s="88" t="s">
        <v>20</v>
      </c>
      <c r="K5" s="88" t="s">
        <v>21</v>
      </c>
      <c r="L5" s="84" t="s">
        <v>22</v>
      </c>
    </row>
    <row r="6" spans="2:12" s="78" customFormat="1">
      <c r="B6" s="88" t="s">
        <v>23</v>
      </c>
      <c r="C6" s="92" t="s">
        <v>29</v>
      </c>
      <c r="D6" s="88" t="s">
        <v>30</v>
      </c>
      <c r="E6" s="88" t="s">
        <v>31</v>
      </c>
      <c r="F6" s="88" t="s">
        <v>32</v>
      </c>
      <c r="G6" s="88" t="s">
        <v>29</v>
      </c>
      <c r="H6" s="88" t="s">
        <v>33</v>
      </c>
      <c r="I6" s="88" t="s">
        <v>34</v>
      </c>
      <c r="J6" s="88" t="s">
        <v>35</v>
      </c>
      <c r="K6" s="88" t="s">
        <v>36</v>
      </c>
      <c r="L6" s="84" t="s">
        <v>37</v>
      </c>
    </row>
    <row r="7" spans="2:12" s="78" customFormat="1">
      <c r="B7" s="89"/>
      <c r="C7" s="93" t="s">
        <v>38</v>
      </c>
      <c r="D7" s="96"/>
      <c r="E7" s="96"/>
      <c r="F7" s="96"/>
      <c r="G7" s="97" t="s">
        <v>38</v>
      </c>
      <c r="H7" s="97" t="s">
        <v>38</v>
      </c>
      <c r="I7" s="89"/>
      <c r="J7" s="97" t="s">
        <v>39</v>
      </c>
      <c r="K7" s="89"/>
      <c r="L7" s="85"/>
    </row>
    <row r="8" spans="2:12">
      <c r="B8" s="411" t="s">
        <v>226</v>
      </c>
      <c r="C8" s="412"/>
      <c r="D8" s="412"/>
      <c r="E8" s="412"/>
      <c r="F8" s="412"/>
      <c r="G8" s="412"/>
      <c r="H8" s="412"/>
      <c r="I8" s="412"/>
      <c r="J8" s="412"/>
      <c r="K8" s="412"/>
      <c r="L8" s="412"/>
    </row>
    <row r="9" spans="2:12">
      <c r="B9" s="316" t="s">
        <v>262</v>
      </c>
      <c r="C9" s="328">
        <v>126000</v>
      </c>
      <c r="D9" s="329">
        <v>5</v>
      </c>
      <c r="E9" s="329">
        <v>20</v>
      </c>
      <c r="F9" s="329">
        <v>432</v>
      </c>
      <c r="G9" s="330">
        <v>25000</v>
      </c>
      <c r="H9" s="330">
        <v>2000</v>
      </c>
      <c r="I9" s="331">
        <v>11</v>
      </c>
      <c r="J9" s="331">
        <v>0.56999999999999995</v>
      </c>
      <c r="K9" s="331">
        <v>1.2</v>
      </c>
      <c r="L9" s="331"/>
    </row>
    <row r="10" spans="2:12">
      <c r="B10" s="316" t="s">
        <v>262</v>
      </c>
      <c r="C10" s="328">
        <v>126000</v>
      </c>
      <c r="D10" s="329">
        <v>5</v>
      </c>
      <c r="E10" s="329">
        <v>20</v>
      </c>
      <c r="F10" s="329">
        <v>432</v>
      </c>
      <c r="G10" s="330">
        <v>25000</v>
      </c>
      <c r="H10" s="330">
        <v>2000</v>
      </c>
      <c r="I10" s="331">
        <v>11</v>
      </c>
      <c r="J10" s="331">
        <v>0.56999999999999995</v>
      </c>
      <c r="K10" s="331">
        <v>1.2</v>
      </c>
      <c r="L10" s="331"/>
    </row>
    <row r="11" spans="2:12">
      <c r="B11" s="411" t="s">
        <v>263</v>
      </c>
      <c r="C11" s="412"/>
      <c r="D11" s="412"/>
      <c r="E11" s="412"/>
      <c r="F11" s="412"/>
      <c r="G11" s="412"/>
      <c r="H11" s="412"/>
      <c r="I11" s="412"/>
      <c r="J11" s="412"/>
      <c r="K11" s="412"/>
      <c r="L11" s="412"/>
    </row>
    <row r="12" spans="2:12">
      <c r="B12" s="321" t="s">
        <v>40</v>
      </c>
      <c r="C12" s="328">
        <v>22000</v>
      </c>
      <c r="D12" s="329">
        <v>0</v>
      </c>
      <c r="E12" s="329">
        <v>20</v>
      </c>
      <c r="F12" s="329">
        <v>80</v>
      </c>
      <c r="G12" s="330">
        <v>4000</v>
      </c>
      <c r="H12" s="330">
        <v>600</v>
      </c>
      <c r="I12" s="321">
        <v>15</v>
      </c>
      <c r="J12" s="321">
        <v>0.6</v>
      </c>
      <c r="K12" s="321">
        <v>1.1000000000000001</v>
      </c>
      <c r="L12" s="332">
        <v>5.56</v>
      </c>
    </row>
    <row r="13" spans="2:12">
      <c r="B13" s="316" t="s">
        <v>274</v>
      </c>
      <c r="C13" s="328">
        <v>28000</v>
      </c>
      <c r="D13" s="329">
        <v>0</v>
      </c>
      <c r="E13" s="329">
        <v>15</v>
      </c>
      <c r="F13" s="329">
        <v>50</v>
      </c>
      <c r="G13" s="330">
        <v>3000</v>
      </c>
      <c r="H13" s="330">
        <v>400</v>
      </c>
      <c r="I13" s="331">
        <v>4.5999999999999996</v>
      </c>
      <c r="J13" s="331">
        <v>0.6</v>
      </c>
      <c r="K13" s="331">
        <v>1.1000000000000001</v>
      </c>
      <c r="L13" s="332">
        <v>26</v>
      </c>
    </row>
    <row r="14" spans="2:12">
      <c r="B14" s="316" t="s">
        <v>296</v>
      </c>
      <c r="C14" s="328">
        <v>2800</v>
      </c>
      <c r="D14" s="329">
        <v>0</v>
      </c>
      <c r="E14" s="329">
        <v>15</v>
      </c>
      <c r="F14" s="329">
        <v>40</v>
      </c>
      <c r="G14" s="330">
        <v>350</v>
      </c>
      <c r="H14" s="330">
        <v>50</v>
      </c>
      <c r="I14" s="331">
        <v>15</v>
      </c>
      <c r="J14" s="331">
        <v>0.27</v>
      </c>
      <c r="K14" s="331">
        <v>1.1000000000000001</v>
      </c>
      <c r="L14" s="332">
        <v>28.85</v>
      </c>
    </row>
    <row r="15" spans="2:12">
      <c r="B15" s="316" t="s">
        <v>297</v>
      </c>
      <c r="C15" s="328">
        <v>3000</v>
      </c>
      <c r="D15" s="329">
        <v>0</v>
      </c>
      <c r="E15" s="329">
        <v>15</v>
      </c>
      <c r="F15" s="329">
        <v>20</v>
      </c>
      <c r="G15" s="330">
        <v>350</v>
      </c>
      <c r="H15" s="330">
        <v>50</v>
      </c>
      <c r="I15" s="331"/>
      <c r="J15" s="331">
        <v>0.6</v>
      </c>
      <c r="K15" s="331">
        <v>1.1000000000000001</v>
      </c>
      <c r="L15" s="332">
        <v>43</v>
      </c>
    </row>
    <row r="16" spans="2:12">
      <c r="B16" s="333" t="s">
        <v>214</v>
      </c>
      <c r="C16" s="328">
        <v>88000</v>
      </c>
      <c r="D16" s="329">
        <v>0</v>
      </c>
      <c r="E16" s="329">
        <v>10</v>
      </c>
      <c r="F16" s="329">
        <v>170</v>
      </c>
      <c r="G16" s="330">
        <v>22000</v>
      </c>
      <c r="H16" s="330">
        <v>2000</v>
      </c>
      <c r="I16" s="331">
        <v>4.5999999999999996</v>
      </c>
      <c r="J16" s="331">
        <v>2.5</v>
      </c>
      <c r="K16" s="331">
        <v>1.2</v>
      </c>
      <c r="L16" s="332">
        <v>6.36</v>
      </c>
    </row>
    <row r="17" spans="2:12">
      <c r="B17" s="333" t="s">
        <v>266</v>
      </c>
      <c r="C17" s="328">
        <v>27500</v>
      </c>
      <c r="D17" s="329">
        <v>0</v>
      </c>
      <c r="E17" s="329">
        <v>15</v>
      </c>
      <c r="F17" s="329">
        <v>87</v>
      </c>
      <c r="G17" s="330">
        <v>12000</v>
      </c>
      <c r="H17" s="330">
        <v>1000</v>
      </c>
      <c r="I17" s="331">
        <v>4.5999999999999996</v>
      </c>
      <c r="J17" s="331">
        <v>2.17</v>
      </c>
      <c r="K17" s="331">
        <v>1.1000000000000001</v>
      </c>
      <c r="L17" s="332">
        <v>12.61</v>
      </c>
    </row>
    <row r="18" spans="2:12">
      <c r="B18" s="316" t="s">
        <v>271</v>
      </c>
      <c r="C18" s="328">
        <v>25000</v>
      </c>
      <c r="D18" s="329">
        <v>5</v>
      </c>
      <c r="E18" s="329">
        <v>15</v>
      </c>
      <c r="F18" s="329">
        <v>50</v>
      </c>
      <c r="G18" s="330">
        <v>2000</v>
      </c>
      <c r="H18" s="330">
        <v>500</v>
      </c>
      <c r="I18" s="331">
        <v>4.5999999999999996</v>
      </c>
      <c r="J18" s="331">
        <v>3</v>
      </c>
      <c r="K18" s="331">
        <v>1.2</v>
      </c>
      <c r="L18" s="332">
        <v>10.18</v>
      </c>
    </row>
    <row r="19" spans="2:12">
      <c r="B19" s="333" t="s">
        <v>261</v>
      </c>
      <c r="C19" s="328">
        <v>13200</v>
      </c>
      <c r="D19" s="329">
        <v>0</v>
      </c>
      <c r="E19" s="329">
        <v>15</v>
      </c>
      <c r="F19" s="329">
        <v>63</v>
      </c>
      <c r="G19" s="330">
        <v>1500</v>
      </c>
      <c r="H19" s="330">
        <v>150</v>
      </c>
      <c r="I19" s="331">
        <v>4.5999999999999996</v>
      </c>
      <c r="J19" s="331">
        <v>0.27</v>
      </c>
      <c r="K19" s="331">
        <v>1.1000000000000001</v>
      </c>
      <c r="L19" s="332">
        <v>17.45</v>
      </c>
    </row>
    <row r="20" spans="2:12">
      <c r="B20" s="411" t="s">
        <v>264</v>
      </c>
      <c r="C20" s="412"/>
      <c r="D20" s="412"/>
      <c r="E20" s="412"/>
      <c r="F20" s="412"/>
      <c r="G20" s="412"/>
      <c r="H20" s="412"/>
      <c r="I20" s="412"/>
      <c r="J20" s="412"/>
      <c r="K20" s="412"/>
      <c r="L20" s="412"/>
    </row>
    <row r="21" spans="2:12">
      <c r="B21" s="316" t="s">
        <v>257</v>
      </c>
      <c r="C21" s="328">
        <v>71500</v>
      </c>
      <c r="D21" s="329">
        <v>0</v>
      </c>
      <c r="E21" s="329">
        <v>10</v>
      </c>
      <c r="F21" s="329">
        <v>175</v>
      </c>
      <c r="G21" s="330">
        <v>25000</v>
      </c>
      <c r="H21" s="330">
        <v>2000</v>
      </c>
      <c r="I21" s="331">
        <v>4.8</v>
      </c>
      <c r="J21" s="331">
        <v>1.37</v>
      </c>
      <c r="K21" s="331">
        <v>1.2</v>
      </c>
      <c r="L21" s="329">
        <v>7.27</v>
      </c>
    </row>
    <row r="22" spans="2:12">
      <c r="B22" s="333" t="s">
        <v>258</v>
      </c>
      <c r="C22" s="328">
        <v>264000</v>
      </c>
      <c r="D22" s="329">
        <v>5</v>
      </c>
      <c r="E22" s="329">
        <v>15</v>
      </c>
      <c r="F22" s="329">
        <v>200</v>
      </c>
      <c r="G22" s="330">
        <v>50000</v>
      </c>
      <c r="H22" s="330">
        <v>3000</v>
      </c>
      <c r="I22" s="331">
        <v>7</v>
      </c>
      <c r="J22" s="331">
        <v>0.95</v>
      </c>
      <c r="K22" s="331">
        <v>1.2</v>
      </c>
      <c r="L22" s="329">
        <v>8.91</v>
      </c>
    </row>
    <row r="23" spans="2:12">
      <c r="B23" s="333" t="s">
        <v>259</v>
      </c>
      <c r="C23" s="328">
        <v>50000</v>
      </c>
      <c r="D23" s="329">
        <v>15</v>
      </c>
      <c r="E23" s="329">
        <v>10</v>
      </c>
      <c r="F23" s="329">
        <v>122</v>
      </c>
      <c r="G23" s="330">
        <v>19000</v>
      </c>
      <c r="H23" s="330">
        <v>3000</v>
      </c>
      <c r="I23" s="331">
        <v>7</v>
      </c>
      <c r="J23" s="331">
        <v>0.95</v>
      </c>
      <c r="K23" s="331">
        <v>1.2</v>
      </c>
      <c r="L23" s="329">
        <v>6.36</v>
      </c>
    </row>
    <row r="24" spans="2:12">
      <c r="B24" s="333" t="s">
        <v>255</v>
      </c>
      <c r="C24" s="328">
        <v>125000</v>
      </c>
      <c r="D24" s="329">
        <v>5</v>
      </c>
      <c r="E24" s="329">
        <v>12</v>
      </c>
      <c r="F24" s="329">
        <v>80</v>
      </c>
      <c r="G24" s="330">
        <v>30000</v>
      </c>
      <c r="H24" s="330">
        <v>3000</v>
      </c>
      <c r="I24" s="331">
        <v>3</v>
      </c>
      <c r="J24" s="331">
        <v>3.1</v>
      </c>
      <c r="K24" s="331">
        <v>1.2</v>
      </c>
      <c r="L24" s="332">
        <v>72.73</v>
      </c>
    </row>
    <row r="25" spans="2:12">
      <c r="B25" s="338" t="s">
        <v>41</v>
      </c>
      <c r="C25" s="334"/>
      <c r="D25" s="335"/>
      <c r="E25" s="335"/>
      <c r="F25" s="339" t="s">
        <v>42</v>
      </c>
      <c r="G25" s="336"/>
      <c r="H25" s="336"/>
      <c r="I25" s="340" t="s">
        <v>43</v>
      </c>
      <c r="J25" s="336"/>
      <c r="K25" s="336"/>
      <c r="L25" s="337"/>
    </row>
    <row r="26" spans="2:12">
      <c r="B26" s="316" t="s">
        <v>44</v>
      </c>
      <c r="C26" s="328">
        <v>34000</v>
      </c>
      <c r="D26" s="329">
        <v>5</v>
      </c>
      <c r="E26" s="329">
        <v>10</v>
      </c>
      <c r="F26" s="328">
        <v>12000</v>
      </c>
      <c r="G26" s="330">
        <v>8000</v>
      </c>
      <c r="H26" s="330">
        <v>600</v>
      </c>
      <c r="I26" s="331">
        <v>12</v>
      </c>
      <c r="J26" s="331">
        <v>6.8</v>
      </c>
      <c r="K26" s="331">
        <v>1.1000000000000001</v>
      </c>
      <c r="L26" s="331"/>
    </row>
    <row r="27" spans="2:12">
      <c r="B27" s="316" t="s">
        <v>44</v>
      </c>
      <c r="C27" s="328">
        <v>7500</v>
      </c>
      <c r="D27" s="329">
        <v>15</v>
      </c>
      <c r="E27" s="329">
        <v>15</v>
      </c>
      <c r="F27" s="328">
        <v>2000</v>
      </c>
      <c r="G27" s="330">
        <v>450</v>
      </c>
      <c r="H27" s="330">
        <v>1500</v>
      </c>
      <c r="I27" s="331">
        <v>12</v>
      </c>
      <c r="J27" s="331">
        <v>6.8</v>
      </c>
      <c r="K27" s="331">
        <v>1.1000000000000001</v>
      </c>
      <c r="L27" s="331"/>
    </row>
    <row r="28" spans="2:12">
      <c r="B28" s="316" t="s">
        <v>341</v>
      </c>
      <c r="C28" s="328">
        <v>35000</v>
      </c>
      <c r="D28" s="329">
        <v>10</v>
      </c>
      <c r="E28" s="329">
        <v>10</v>
      </c>
      <c r="F28" s="328">
        <v>5000</v>
      </c>
      <c r="G28" s="330">
        <v>10000</v>
      </c>
      <c r="H28" s="330">
        <v>2000</v>
      </c>
      <c r="I28" s="331">
        <v>6</v>
      </c>
      <c r="J28" s="331">
        <v>2.5</v>
      </c>
      <c r="K28" s="331">
        <v>1.2</v>
      </c>
      <c r="L28" s="331"/>
    </row>
    <row r="29" spans="2:12">
      <c r="B29" s="112" t="s">
        <v>220</v>
      </c>
    </row>
    <row r="30" spans="2:12">
      <c r="B30" s="81"/>
    </row>
    <row r="43" spans="2:2">
      <c r="B43" s="45" t="s">
        <v>256</v>
      </c>
    </row>
  </sheetData>
  <mergeCells count="4">
    <mergeCell ref="B8:L8"/>
    <mergeCell ref="B11:L11"/>
    <mergeCell ref="B2:L2"/>
    <mergeCell ref="B20:L20"/>
  </mergeCells>
  <phoneticPr fontId="5" type="noConversion"/>
  <printOptions horizontalCentered="1"/>
  <pageMargins left="0.75" right="0.75" top="0.75" bottom="0.75" header="0.3" footer="0.3"/>
  <pageSetup scale="99" orientation="landscape" verticalDpi="1200" r:id="rId1"/>
  <headerFooter alignWithMargins="0">
    <oddFooter>&amp;L&amp;A&amp;C                           &amp;F&amp;R&amp;D</oddFooter>
  </headerFooter>
</worksheet>
</file>

<file path=xl/worksheets/sheet3.xml><?xml version="1.0" encoding="utf-8"?>
<worksheet xmlns="http://schemas.openxmlformats.org/spreadsheetml/2006/main" xmlns:r="http://schemas.openxmlformats.org/officeDocument/2006/relationships">
  <dimension ref="B3:D7"/>
  <sheetViews>
    <sheetView workbookViewId="0">
      <selection activeCell="B8" sqref="B8"/>
    </sheetView>
  </sheetViews>
  <sheetFormatPr defaultRowHeight="12.75"/>
  <cols>
    <col min="1" max="16384" width="9.140625" style="119"/>
  </cols>
  <sheetData>
    <row r="3" spans="2:4" ht="21">
      <c r="B3" s="427" t="s">
        <v>405</v>
      </c>
    </row>
    <row r="5" spans="2:4" ht="18.75">
      <c r="D5" s="428" t="s">
        <v>406</v>
      </c>
    </row>
    <row r="7" spans="2:4">
      <c r="B7" s="429" t="s">
        <v>408</v>
      </c>
      <c r="C7" s="429"/>
      <c r="D7" s="429"/>
    </row>
  </sheetData>
  <hyperlinks>
    <hyperlink ref="B7:D7" location="'Instructions &amp; Assumptions'!A1" display="Instructions and Assumptions"/>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topLeftCell="A106" zoomScaleNormal="100" workbookViewId="0">
      <selection activeCell="E134" sqref="E134"/>
    </sheetView>
  </sheetViews>
  <sheetFormatPr defaultRowHeight="12.75"/>
  <cols>
    <col min="1" max="16384" width="9.140625" style="119"/>
  </cols>
  <sheetData/>
  <pageMargins left="0.7" right="0.7" top="0.75" bottom="0.75" header="0.3" footer="0.3"/>
  <pageSetup scale="71" fitToHeight="2" orientation="portrait" r:id="rId1"/>
  <headerFooter>
    <oddFooter>&amp;L&amp;A&amp;C&amp;F&amp;R&amp;D</oddFooter>
  </headerFooter>
  <rowBreaks count="1" manualBreakCount="1">
    <brk id="67" min="1" max="14" man="1"/>
  </rowBreaks>
  <drawing r:id="rId2"/>
</worksheet>
</file>

<file path=xl/worksheets/sheet5.xml><?xml version="1.0" encoding="utf-8"?>
<worksheet xmlns="http://schemas.openxmlformats.org/spreadsheetml/2006/main" xmlns:r="http://schemas.openxmlformats.org/officeDocument/2006/relationships">
  <dimension ref="A1"/>
  <sheetViews>
    <sheetView view="pageBreakPreview" zoomScale="60" zoomScaleNormal="100" workbookViewId="0">
      <selection activeCell="S31" sqref="S31"/>
    </sheetView>
  </sheetViews>
  <sheetFormatPr defaultRowHeight="12.75"/>
  <cols>
    <col min="1" max="16384" width="9.140625" style="119"/>
  </cols>
  <sheetData/>
  <pageMargins left="0.7" right="0.7" top="0.75" bottom="0.75" header="0.3" footer="0.3"/>
  <pageSetup scale="72" fitToHeight="4" orientation="portrait" r:id="rId1"/>
  <rowBreaks count="3" manualBreakCount="3">
    <brk id="67" max="13" man="1"/>
    <brk id="131" max="13" man="1"/>
    <brk id="195" max="13" man="1"/>
  </rowBreaks>
  <legacyDrawing r:id="rId2"/>
  <oleObjects>
    <oleObject progId="Word.Document.12" shapeId="10241" r:id="rId3"/>
    <oleObject progId="Word.Document.12" shapeId="10242" r:id="rId4"/>
    <oleObject progId="Word.Document.12" shapeId="10243" r:id="rId5"/>
    <oleObject progId="Word.Document.12" shapeId="10244" r:id="rId6"/>
  </oleObjects>
</worksheet>
</file>

<file path=xl/worksheets/sheet6.xml><?xml version="1.0" encoding="utf-8"?>
<worksheet xmlns="http://schemas.openxmlformats.org/spreadsheetml/2006/main" xmlns:r="http://schemas.openxmlformats.org/officeDocument/2006/relationships">
  <dimension ref="A1"/>
  <sheetViews>
    <sheetView tabSelected="1" topLeftCell="A37" zoomScaleNormal="100" workbookViewId="0">
      <selection activeCell="R68" sqref="R68"/>
    </sheetView>
  </sheetViews>
  <sheetFormatPr defaultRowHeight="12.75"/>
  <cols>
    <col min="1" max="16384" width="9.140625" style="119"/>
  </cols>
  <sheetData/>
  <pageMargins left="0.7" right="0.7" top="0.75" bottom="0.75" header="0.3" footer="0.3"/>
  <pageSetup scale="77" fitToHeight="2" orientation="portrait" r:id="rId1"/>
  <rowBreaks count="1" manualBreakCount="1">
    <brk id="64" min="1" max="13" man="1"/>
  </rowBreaks>
  <drawing r:id="rId2"/>
  <legacyDrawing r:id="rId3"/>
  <oleObjects>
    <oleObject progId="Word.Document.12" shapeId="9218" r:id="rId4"/>
    <oleObject progId="Word.Document.12" shapeId="9219" r:id="rId5"/>
  </oleObjects>
</worksheet>
</file>

<file path=xl/worksheets/sheet7.xml><?xml version="1.0" encoding="utf-8"?>
<worksheet xmlns="http://schemas.openxmlformats.org/spreadsheetml/2006/main" xmlns:r="http://schemas.openxmlformats.org/officeDocument/2006/relationships">
  <sheetPr>
    <tabColor rgb="FF7030A0"/>
    <pageSetUpPr fitToPage="1"/>
  </sheetPr>
  <dimension ref="A1:IX1241"/>
  <sheetViews>
    <sheetView topLeftCell="A23" zoomScaleNormal="100" workbookViewId="0">
      <selection activeCell="H53" sqref="H53"/>
    </sheetView>
  </sheetViews>
  <sheetFormatPr defaultColWidth="34.5703125" defaultRowHeight="12.75"/>
  <cols>
    <col min="1" max="1" width="2.85546875" style="56" customWidth="1"/>
    <col min="2" max="2" width="9" style="39" customWidth="1"/>
    <col min="3" max="4" width="9.28515625" style="39" customWidth="1"/>
    <col min="5" max="5" width="10" style="230" customWidth="1"/>
    <col min="6" max="6" width="11" style="231" customWidth="1"/>
    <col min="7" max="7" width="10.28515625" style="230" customWidth="1"/>
    <col min="8" max="8" width="12.42578125" style="231" customWidth="1"/>
    <col min="9" max="9" width="8.85546875" style="230" customWidth="1"/>
    <col min="10" max="10" width="11.7109375" style="39" customWidth="1"/>
    <col min="11" max="11" width="10.42578125" style="232" customWidth="1"/>
    <col min="12" max="12" width="9.42578125" style="39" customWidth="1"/>
    <col min="13" max="13" width="11.5703125" style="233" customWidth="1"/>
    <col min="14" max="14" width="12.140625" style="56" customWidth="1"/>
    <col min="15" max="15" width="12.7109375" style="56" customWidth="1"/>
    <col min="16" max="16" width="1.42578125" style="56" customWidth="1"/>
    <col min="17" max="88" width="34.5703125" style="56" customWidth="1"/>
    <col min="89" max="16384" width="34.5703125" style="39"/>
  </cols>
  <sheetData>
    <row r="1" spans="1:88" s="56" customFormat="1" ht="18" customHeight="1">
      <c r="B1" s="357" t="s">
        <v>370</v>
      </c>
      <c r="C1" s="358"/>
      <c r="D1" s="358"/>
      <c r="E1" s="358"/>
      <c r="F1" s="358"/>
      <c r="G1" s="358"/>
      <c r="H1" s="358"/>
      <c r="I1" s="358"/>
      <c r="J1" s="358"/>
      <c r="K1" s="118"/>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row>
    <row r="2" spans="1:88" s="56" customFormat="1">
      <c r="B2" s="359" t="s">
        <v>366</v>
      </c>
      <c r="C2" s="359"/>
      <c r="D2" s="359"/>
      <c r="E2" s="359"/>
      <c r="F2" s="359"/>
      <c r="G2" s="359"/>
      <c r="H2" s="359"/>
      <c r="I2" s="359"/>
      <c r="J2" s="359"/>
      <c r="K2" s="118"/>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row>
    <row r="3" spans="1:88" s="56" customFormat="1">
      <c r="B3" s="300" t="s">
        <v>367</v>
      </c>
      <c r="C3" s="301"/>
      <c r="D3" s="301"/>
      <c r="E3" s="301"/>
      <c r="F3" s="301"/>
      <c r="G3" s="301"/>
      <c r="H3" s="301"/>
      <c r="I3" s="301"/>
      <c r="J3" s="301"/>
      <c r="K3" s="302"/>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row>
    <row r="4" spans="1:88" s="56" customFormat="1">
      <c r="B4" s="360" t="s">
        <v>368</v>
      </c>
      <c r="C4" s="360"/>
      <c r="D4" s="360"/>
      <c r="E4" s="360"/>
      <c r="F4" s="360"/>
      <c r="G4" s="360"/>
      <c r="H4" s="360"/>
      <c r="I4" s="360"/>
      <c r="J4" s="360"/>
      <c r="K4" s="118"/>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row>
    <row r="5" spans="1:88" s="56" customFormat="1">
      <c r="B5" s="361" t="s">
        <v>369</v>
      </c>
      <c r="C5" s="362"/>
      <c r="D5" s="362"/>
      <c r="E5" s="362"/>
      <c r="F5" s="362"/>
      <c r="G5" s="362"/>
      <c r="H5" s="362"/>
      <c r="I5" s="362"/>
      <c r="J5" s="362"/>
      <c r="K5" s="118"/>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row>
    <row r="6" spans="1:88" s="56" customFormat="1" ht="15" customHeight="1">
      <c r="M6" s="118"/>
    </row>
    <row r="7" spans="1:88" s="56" customFormat="1">
      <c r="B7" s="191" t="s">
        <v>372</v>
      </c>
      <c r="C7" s="191"/>
      <c r="D7" s="191"/>
      <c r="E7" s="226"/>
      <c r="F7" s="227"/>
      <c r="G7" s="226"/>
      <c r="H7" s="227"/>
      <c r="I7" s="226"/>
      <c r="J7" s="226"/>
      <c r="K7" s="226"/>
      <c r="L7" s="226"/>
      <c r="M7" s="226"/>
    </row>
    <row r="8" spans="1:88" s="219" customFormat="1" ht="24.6" customHeight="1">
      <c r="B8" s="220" t="s">
        <v>365</v>
      </c>
      <c r="C8" s="220"/>
      <c r="D8" s="220"/>
      <c r="E8" s="222"/>
      <c r="F8" s="223"/>
      <c r="G8" s="222"/>
      <c r="H8" s="223"/>
      <c r="I8" s="222"/>
      <c r="J8" s="224"/>
      <c r="K8" s="225"/>
      <c r="L8" s="224"/>
      <c r="M8" s="221"/>
    </row>
    <row r="9" spans="1:88">
      <c r="B9" s="272"/>
      <c r="C9" s="272"/>
      <c r="D9" s="272"/>
      <c r="E9" s="273" t="s">
        <v>299</v>
      </c>
      <c r="F9" s="273" t="s">
        <v>299</v>
      </c>
      <c r="G9" s="273" t="s">
        <v>299</v>
      </c>
      <c r="H9" s="273" t="s">
        <v>299</v>
      </c>
      <c r="I9" s="273"/>
      <c r="J9" s="264"/>
      <c r="K9" s="274"/>
      <c r="L9" s="264"/>
      <c r="M9" s="264"/>
      <c r="N9" s="264"/>
      <c r="O9" s="275"/>
      <c r="P9" s="275"/>
    </row>
    <row r="10" spans="1:88">
      <c r="B10" s="276"/>
      <c r="C10" s="276"/>
      <c r="D10" s="276"/>
      <c r="E10" s="277" t="s">
        <v>300</v>
      </c>
      <c r="F10" s="277" t="s">
        <v>300</v>
      </c>
      <c r="G10" s="277" t="s">
        <v>301</v>
      </c>
      <c r="H10" s="277" t="s">
        <v>301</v>
      </c>
      <c r="I10" s="277" t="s">
        <v>119</v>
      </c>
      <c r="J10" s="278"/>
      <c r="K10" s="279"/>
      <c r="L10" s="278" t="s">
        <v>119</v>
      </c>
      <c r="M10" s="278"/>
      <c r="N10" s="278" t="s">
        <v>331</v>
      </c>
      <c r="O10" s="278" t="s">
        <v>331</v>
      </c>
      <c r="P10" s="278"/>
    </row>
    <row r="11" spans="1:88">
      <c r="B11" s="276"/>
      <c r="C11" s="276"/>
      <c r="D11" s="276"/>
      <c r="E11" s="277" t="s">
        <v>280</v>
      </c>
      <c r="F11" s="280" t="s">
        <v>86</v>
      </c>
      <c r="G11" s="277" t="s">
        <v>280</v>
      </c>
      <c r="H11" s="280" t="s">
        <v>86</v>
      </c>
      <c r="I11" s="277" t="s">
        <v>278</v>
      </c>
      <c r="J11" s="278" t="s">
        <v>119</v>
      </c>
      <c r="K11" s="279" t="s">
        <v>120</v>
      </c>
      <c r="L11" s="278" t="s">
        <v>279</v>
      </c>
      <c r="M11" s="278" t="s">
        <v>277</v>
      </c>
      <c r="N11" s="278" t="s">
        <v>332</v>
      </c>
      <c r="O11" s="278" t="s">
        <v>332</v>
      </c>
      <c r="P11" s="278"/>
    </row>
    <row r="12" spans="1:88" ht="16.5" customHeight="1">
      <c r="B12" s="281"/>
      <c r="C12" s="281"/>
      <c r="D12" s="281"/>
      <c r="E12" s="277" t="s">
        <v>281</v>
      </c>
      <c r="F12" s="282">
        <v>0.75</v>
      </c>
      <c r="G12" s="277" t="s">
        <v>281</v>
      </c>
      <c r="H12" s="282">
        <v>35</v>
      </c>
      <c r="I12" s="280" t="s">
        <v>281</v>
      </c>
      <c r="J12" s="278" t="s">
        <v>282</v>
      </c>
      <c r="K12" s="279" t="s">
        <v>121</v>
      </c>
      <c r="L12" s="278" t="s">
        <v>283</v>
      </c>
      <c r="M12" s="278" t="s">
        <v>284</v>
      </c>
      <c r="N12" s="278" t="s">
        <v>29</v>
      </c>
      <c r="O12" s="278" t="s">
        <v>29</v>
      </c>
      <c r="P12" s="278"/>
    </row>
    <row r="13" spans="1:88">
      <c r="B13" s="51" t="s">
        <v>327</v>
      </c>
      <c r="C13" s="51"/>
      <c r="D13" s="51"/>
      <c r="E13" s="283" t="s">
        <v>319</v>
      </c>
      <c r="F13" s="283" t="s">
        <v>320</v>
      </c>
      <c r="G13" s="283" t="s">
        <v>321</v>
      </c>
      <c r="H13" s="283" t="s">
        <v>322</v>
      </c>
      <c r="I13" s="284" t="s">
        <v>123</v>
      </c>
      <c r="J13" s="284" t="s">
        <v>123</v>
      </c>
      <c r="K13" s="284" t="s">
        <v>123</v>
      </c>
      <c r="L13" s="284" t="s">
        <v>123</v>
      </c>
      <c r="M13" s="284" t="s">
        <v>123</v>
      </c>
      <c r="N13" s="284" t="s">
        <v>123</v>
      </c>
      <c r="O13" s="284" t="s">
        <v>374</v>
      </c>
      <c r="P13" s="284"/>
    </row>
    <row r="14" spans="1:88" s="245" customFormat="1">
      <c r="A14" s="239"/>
      <c r="B14" s="240" t="s">
        <v>323</v>
      </c>
      <c r="C14" s="240"/>
      <c r="D14" s="240"/>
      <c r="E14" s="241"/>
      <c r="F14" s="242"/>
      <c r="G14" s="241"/>
      <c r="H14" s="242"/>
      <c r="I14" s="242">
        <f>+F14*E14</f>
        <v>0</v>
      </c>
      <c r="J14" s="243">
        <f>'Est. Budget'!$J$68</f>
        <v>246.56592864433597</v>
      </c>
      <c r="K14" s="244">
        <f>+E14*F14-J14</f>
        <v>-246.56592864433597</v>
      </c>
      <c r="L14" s="242">
        <f>'Est. Budget'!J53</f>
        <v>186.55433646855471</v>
      </c>
      <c r="M14" s="242">
        <f>+I14-L14</f>
        <v>-186.55433646855471</v>
      </c>
      <c r="N14" s="242">
        <f>NPV(dr,I14)</f>
        <v>0</v>
      </c>
      <c r="O14" s="242">
        <v>0</v>
      </c>
      <c r="P14" s="242"/>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row>
    <row r="15" spans="1:88">
      <c r="B15" s="237" t="s">
        <v>324</v>
      </c>
      <c r="C15" s="237">
        <v>1</v>
      </c>
      <c r="D15" s="430">
        <v>37165</v>
      </c>
      <c r="E15" s="267">
        <v>450</v>
      </c>
      <c r="F15" s="160">
        <f t="shared" ref="F15:F20" si="0">PBGS</f>
        <v>0.75</v>
      </c>
      <c r="G15" s="267">
        <v>0</v>
      </c>
      <c r="H15" s="160">
        <f t="shared" ref="H15:H20" si="1">PBGH</f>
        <v>35</v>
      </c>
      <c r="I15" s="229">
        <f>H15*G15+F15*E15</f>
        <v>337.5</v>
      </c>
      <c r="J15" s="229">
        <f>'FB Year 1'!J78</f>
        <v>408.89484503442446</v>
      </c>
      <c r="K15" s="228">
        <f t="shared" ref="K15:K20" si="2">I15-J15</f>
        <v>-71.394845034424463</v>
      </c>
      <c r="L15" s="229">
        <f>'FB Year 1'!J56</f>
        <v>199.52792714285704</v>
      </c>
      <c r="M15" s="229">
        <f>+I15-L15</f>
        <v>137.97207285714296</v>
      </c>
      <c r="N15" s="229">
        <f>NPV(dr,I14,K15)</f>
        <v>-61.780287752882181</v>
      </c>
      <c r="O15" s="262">
        <f t="shared" ref="O15:O19" si="3">N15/C15</f>
        <v>-61.780287752882181</v>
      </c>
      <c r="P15" s="262"/>
    </row>
    <row r="16" spans="1:88">
      <c r="B16" s="237" t="s">
        <v>324</v>
      </c>
      <c r="C16" s="237">
        <v>2</v>
      </c>
      <c r="D16" s="430">
        <v>37530</v>
      </c>
      <c r="E16" s="267">
        <v>625</v>
      </c>
      <c r="F16" s="160">
        <f t="shared" si="0"/>
        <v>0.75</v>
      </c>
      <c r="G16" s="267">
        <v>0</v>
      </c>
      <c r="H16" s="160">
        <f t="shared" si="1"/>
        <v>35</v>
      </c>
      <c r="I16" s="229">
        <f t="shared" ref="I16:I20" si="4">H16*G16+F16*E16</f>
        <v>468.75</v>
      </c>
      <c r="J16" s="229">
        <f>'FB Year 2'!J78</f>
        <v>448.26984503442446</v>
      </c>
      <c r="K16" s="228">
        <f t="shared" si="2"/>
        <v>20.480154965575537</v>
      </c>
      <c r="L16" s="229">
        <f>'FB Year 2'!J56</f>
        <v>199.52792714285704</v>
      </c>
      <c r="M16" s="229">
        <f t="shared" ref="M16:M20" si="5">+I16-L16</f>
        <v>269.22207285714296</v>
      </c>
      <c r="N16" s="229">
        <f>NPV(dr,I14,K15:K16)</f>
        <v>-45.294570548147576</v>
      </c>
      <c r="O16" s="262">
        <f t="shared" si="3"/>
        <v>-22.647285274073788</v>
      </c>
      <c r="P16" s="262"/>
    </row>
    <row r="17" spans="1:88">
      <c r="B17" s="237" t="s">
        <v>324</v>
      </c>
      <c r="C17" s="237">
        <v>3</v>
      </c>
      <c r="D17" s="430">
        <v>37895</v>
      </c>
      <c r="E17" s="267">
        <v>625</v>
      </c>
      <c r="F17" s="160">
        <f t="shared" si="0"/>
        <v>0.75</v>
      </c>
      <c r="G17" s="267">
        <v>0</v>
      </c>
      <c r="H17" s="160">
        <f t="shared" si="1"/>
        <v>35</v>
      </c>
      <c r="I17" s="229">
        <f t="shared" si="4"/>
        <v>468.75</v>
      </c>
      <c r="J17" s="229">
        <f>'FB Year 3'!J78</f>
        <v>448.26984503442446</v>
      </c>
      <c r="K17" s="228">
        <f t="shared" si="2"/>
        <v>20.480154965575537</v>
      </c>
      <c r="L17" s="229">
        <f>'FB Year 3'!J56</f>
        <v>199.52792714285704</v>
      </c>
      <c r="M17" s="229">
        <f t="shared" si="5"/>
        <v>269.22207285714296</v>
      </c>
      <c r="N17" s="229">
        <f>NPV(dr,I14,K15:K17)</f>
        <v>-29.959019660022353</v>
      </c>
      <c r="O17" s="262">
        <f t="shared" si="3"/>
        <v>-9.9863398866741182</v>
      </c>
      <c r="P17" s="262"/>
    </row>
    <row r="18" spans="1:88">
      <c r="B18" s="237" t="s">
        <v>324</v>
      </c>
      <c r="C18" s="237">
        <v>4</v>
      </c>
      <c r="D18" s="430">
        <v>38261</v>
      </c>
      <c r="E18" s="267">
        <v>625</v>
      </c>
      <c r="F18" s="160">
        <f t="shared" si="0"/>
        <v>0.75</v>
      </c>
      <c r="G18" s="267">
        <v>0</v>
      </c>
      <c r="H18" s="160">
        <f t="shared" si="1"/>
        <v>35</v>
      </c>
      <c r="I18" s="229">
        <f t="shared" si="4"/>
        <v>468.75</v>
      </c>
      <c r="J18" s="229">
        <f>'FB Year 4'!J78</f>
        <v>448.26984503442446</v>
      </c>
      <c r="K18" s="228">
        <f t="shared" si="2"/>
        <v>20.480154965575537</v>
      </c>
      <c r="L18" s="229">
        <f>'FB Year 4'!J56</f>
        <v>199.52792714285704</v>
      </c>
      <c r="M18" s="229">
        <f t="shared" si="5"/>
        <v>269.22207285714296</v>
      </c>
      <c r="N18" s="229">
        <f>NPV(dr,I14,K15:K18)</f>
        <v>-15.693390926882616</v>
      </c>
      <c r="O18" s="266">
        <f>N18/C18</f>
        <v>-3.923347731720654</v>
      </c>
      <c r="P18" s="309" t="s">
        <v>375</v>
      </c>
    </row>
    <row r="19" spans="1:88">
      <c r="B19" s="237" t="s">
        <v>324</v>
      </c>
      <c r="C19" s="237">
        <v>5</v>
      </c>
      <c r="D19" s="430">
        <v>38626</v>
      </c>
      <c r="E19" s="267">
        <v>550</v>
      </c>
      <c r="F19" s="160">
        <f t="shared" si="0"/>
        <v>0.75</v>
      </c>
      <c r="G19" s="267">
        <v>0</v>
      </c>
      <c r="H19" s="160">
        <f t="shared" si="1"/>
        <v>35</v>
      </c>
      <c r="I19" s="229">
        <f t="shared" si="4"/>
        <v>412.5</v>
      </c>
      <c r="J19" s="229">
        <f>'FB Year 5'!J78</f>
        <v>431.39484503442446</v>
      </c>
      <c r="K19" s="228">
        <f t="shared" si="2"/>
        <v>-18.894845034424463</v>
      </c>
      <c r="L19" s="229">
        <f>'FB Year 5'!J56</f>
        <v>199.52792714285704</v>
      </c>
      <c r="M19" s="229">
        <f t="shared" si="5"/>
        <v>212.97207285714296</v>
      </c>
      <c r="N19" s="229">
        <f>NPV(dr,I14,K15:K19)</f>
        <v>-27.936523406553395</v>
      </c>
      <c r="O19" s="262">
        <f t="shared" si="3"/>
        <v>-5.5873046813106786</v>
      </c>
      <c r="P19" s="262"/>
    </row>
    <row r="20" spans="1:88">
      <c r="B20" s="237" t="s">
        <v>324</v>
      </c>
      <c r="C20" s="237">
        <v>6</v>
      </c>
      <c r="D20" s="430">
        <v>38991</v>
      </c>
      <c r="E20" s="267">
        <v>475</v>
      </c>
      <c r="F20" s="160">
        <f t="shared" si="0"/>
        <v>0.75</v>
      </c>
      <c r="G20" s="267">
        <v>0</v>
      </c>
      <c r="H20" s="160">
        <f t="shared" si="1"/>
        <v>35</v>
      </c>
      <c r="I20" s="229">
        <f t="shared" si="4"/>
        <v>356.25</v>
      </c>
      <c r="J20" s="229">
        <f>'FB Year 6'!J78</f>
        <v>414.51984503442446</v>
      </c>
      <c r="K20" s="228">
        <f t="shared" si="2"/>
        <v>-58.269845034424463</v>
      </c>
      <c r="L20" s="229">
        <f>'FB Year 6'!J56</f>
        <v>199.52792714285704</v>
      </c>
      <c r="M20" s="229">
        <f t="shared" si="5"/>
        <v>156.72207285714296</v>
      </c>
      <c r="N20" s="229">
        <f>NPV(dr,I14,K15:K20)</f>
        <v>-63.058958075612921</v>
      </c>
      <c r="O20" s="262">
        <f>N20/C20</f>
        <v>-10.509826345935487</v>
      </c>
      <c r="P20" s="262"/>
    </row>
    <row r="21" spans="1:88">
      <c r="B21" s="251" t="s">
        <v>344</v>
      </c>
      <c r="C21" s="237"/>
      <c r="D21" s="237"/>
      <c r="E21" s="246"/>
      <c r="F21" s="247"/>
      <c r="G21" s="248"/>
      <c r="H21" s="249"/>
      <c r="I21" s="229"/>
      <c r="J21" s="229"/>
      <c r="K21" s="266" t="s">
        <v>376</v>
      </c>
      <c r="L21" s="229"/>
      <c r="M21" s="229"/>
      <c r="N21" s="229"/>
      <c r="O21" s="229"/>
      <c r="P21" s="229"/>
    </row>
    <row r="22" spans="1:88">
      <c r="B22" s="267">
        <v>4</v>
      </c>
      <c r="C22" s="237" t="s">
        <v>345</v>
      </c>
      <c r="D22" s="237"/>
      <c r="E22" s="246"/>
      <c r="F22" s="247"/>
      <c r="G22" s="248"/>
      <c r="H22" s="249"/>
      <c r="I22" s="229"/>
      <c r="J22" s="229"/>
      <c r="K22" s="228"/>
      <c r="L22" s="229"/>
      <c r="M22" s="249"/>
      <c r="N22" s="249"/>
      <c r="O22" s="249"/>
      <c r="P22" s="249"/>
    </row>
    <row r="23" spans="1:88">
      <c r="B23" s="236"/>
      <c r="C23" s="236"/>
      <c r="D23" s="236"/>
      <c r="E23" s="246"/>
      <c r="F23" s="247"/>
      <c r="G23" s="248"/>
      <c r="H23" s="249"/>
      <c r="I23" s="229"/>
      <c r="J23" s="229"/>
      <c r="K23" s="228"/>
      <c r="L23" s="229"/>
      <c r="M23" s="249"/>
      <c r="N23" s="249"/>
      <c r="O23" s="249"/>
      <c r="P23" s="249"/>
    </row>
    <row r="24" spans="1:88">
      <c r="B24" s="19" t="s">
        <v>326</v>
      </c>
      <c r="C24" s="19"/>
      <c r="D24" s="19"/>
      <c r="E24" s="246"/>
      <c r="F24" s="247"/>
      <c r="G24" s="248"/>
      <c r="H24" s="249"/>
      <c r="I24" s="229"/>
      <c r="J24" s="229"/>
      <c r="K24" s="228"/>
      <c r="L24" s="229"/>
      <c r="M24" s="249"/>
      <c r="N24" s="249"/>
      <c r="O24" s="249"/>
      <c r="P24" s="249"/>
    </row>
    <row r="25" spans="1:88" s="245" customFormat="1">
      <c r="A25" s="239"/>
      <c r="B25" s="240" t="s">
        <v>323</v>
      </c>
      <c r="C25" s="240"/>
      <c r="D25" s="240"/>
      <c r="E25" s="241"/>
      <c r="F25" s="242"/>
      <c r="G25" s="241"/>
      <c r="H25" s="242"/>
      <c r="I25" s="242">
        <f>+F25*E25</f>
        <v>0</v>
      </c>
      <c r="J25" s="243">
        <f>'Est. Budget'!$J$68</f>
        <v>246.56592864433597</v>
      </c>
      <c r="K25" s="244">
        <f>+E25*F25-J25</f>
        <v>-246.56592864433597</v>
      </c>
      <c r="L25" s="242">
        <f>'Est. Budget'!J53</f>
        <v>186.55433646855471</v>
      </c>
      <c r="M25" s="252">
        <f>+I25-L25</f>
        <v>-186.55433646855471</v>
      </c>
      <c r="N25" s="252">
        <f>NPV(dr,I25)</f>
        <v>0</v>
      </c>
      <c r="O25" s="242">
        <v>0</v>
      </c>
      <c r="P25" s="242"/>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9"/>
      <c r="BS25" s="239"/>
      <c r="BT25" s="239"/>
      <c r="BU25" s="239"/>
      <c r="BV25" s="239"/>
      <c r="BW25" s="239"/>
      <c r="BX25" s="239"/>
      <c r="BY25" s="239"/>
      <c r="BZ25" s="239"/>
      <c r="CA25" s="239"/>
      <c r="CB25" s="239"/>
      <c r="CC25" s="239"/>
      <c r="CD25" s="239"/>
      <c r="CE25" s="239"/>
      <c r="CF25" s="239"/>
      <c r="CG25" s="239"/>
      <c r="CH25" s="239"/>
      <c r="CI25" s="239"/>
      <c r="CJ25" s="239"/>
    </row>
    <row r="26" spans="1:88">
      <c r="B26" s="237" t="s">
        <v>324</v>
      </c>
      <c r="C26" s="237">
        <v>1</v>
      </c>
      <c r="D26" s="430">
        <v>37165</v>
      </c>
      <c r="E26" s="267">
        <v>450</v>
      </c>
      <c r="F26" s="160">
        <f>PBGS</f>
        <v>0.75</v>
      </c>
      <c r="G26" s="267">
        <v>1.25</v>
      </c>
      <c r="H26" s="160">
        <f>PBGH</f>
        <v>35</v>
      </c>
      <c r="I26" s="229">
        <f t="shared" ref="I26:I29" si="6">H26*G26+F26*E26</f>
        <v>381.25</v>
      </c>
      <c r="J26" s="229">
        <f>'BB Yr 1'!J78</f>
        <v>477.62230988791458</v>
      </c>
      <c r="K26" s="228">
        <f t="shared" ref="K26:K30" si="7">I26-J26</f>
        <v>-96.372309887914582</v>
      </c>
      <c r="L26" s="229">
        <f>'BB Yr 1'!J56</f>
        <v>228.93333964285708</v>
      </c>
      <c r="M26" s="249">
        <f t="shared" ref="M26:M28" si="8">+I26-L26</f>
        <v>152.31666035714292</v>
      </c>
      <c r="N26" s="249">
        <f>NPV(dr,I25,K26)</f>
        <v>-83.394102661256539</v>
      </c>
      <c r="O26" s="262">
        <f>N26/C26</f>
        <v>-83.394102661256539</v>
      </c>
      <c r="P26" s="262"/>
      <c r="Q26" s="56">
        <f>XNPV(dr,K25:K26,D26:D27)</f>
        <v>-336.21458900518678</v>
      </c>
    </row>
    <row r="27" spans="1:88">
      <c r="B27" s="237" t="s">
        <v>324</v>
      </c>
      <c r="C27" s="237">
        <v>2</v>
      </c>
      <c r="D27" s="430">
        <v>37530</v>
      </c>
      <c r="E27" s="267">
        <v>625</v>
      </c>
      <c r="F27" s="160">
        <f>PBGS</f>
        <v>0.75</v>
      </c>
      <c r="G27" s="267">
        <v>1.25</v>
      </c>
      <c r="H27" s="160">
        <f>PBGH</f>
        <v>35</v>
      </c>
      <c r="I27" s="229">
        <f t="shared" si="6"/>
        <v>512.5</v>
      </c>
      <c r="J27" s="229">
        <f>'BB Yr 1'!J78</f>
        <v>477.62230988791458</v>
      </c>
      <c r="K27" s="228">
        <f t="shared" si="7"/>
        <v>34.877690112085418</v>
      </c>
      <c r="L27" s="229">
        <f>'BB Yr 1'!J56</f>
        <v>228.93333964285708</v>
      </c>
      <c r="M27" s="249">
        <f t="shared" si="8"/>
        <v>283.56666035714295</v>
      </c>
      <c r="N27" s="249">
        <f>NPV(dr,I25,K26:K27)</f>
        <v>-55.318937365452818</v>
      </c>
      <c r="O27" s="262">
        <f>N27/C27</f>
        <v>-27.659468682726409</v>
      </c>
      <c r="P27" s="262"/>
    </row>
    <row r="28" spans="1:88">
      <c r="B28" s="237" t="s">
        <v>324</v>
      </c>
      <c r="C28" s="237">
        <v>3</v>
      </c>
      <c r="D28" s="430">
        <v>37895</v>
      </c>
      <c r="E28" s="267">
        <v>625</v>
      </c>
      <c r="F28" s="160">
        <f>PBGS</f>
        <v>0.75</v>
      </c>
      <c r="G28" s="267">
        <v>1.25</v>
      </c>
      <c r="H28" s="160">
        <f>PBGH</f>
        <v>35</v>
      </c>
      <c r="I28" s="229">
        <f t="shared" si="6"/>
        <v>512.5</v>
      </c>
      <c r="J28" s="229">
        <f>'BB Yr 1'!J78</f>
        <v>477.62230988791458</v>
      </c>
      <c r="K28" s="228">
        <f t="shared" si="7"/>
        <v>34.877690112085418</v>
      </c>
      <c r="L28" s="229">
        <f>'BB Yr 1'!J56</f>
        <v>228.93333964285708</v>
      </c>
      <c r="M28" s="249">
        <f t="shared" si="8"/>
        <v>283.56666035714295</v>
      </c>
      <c r="N28" s="249">
        <f>NPV(dr,I25,K26:K28)</f>
        <v>-29.202504532147024</v>
      </c>
      <c r="O28" s="266">
        <f>N28/C28</f>
        <v>-9.7341681773823421</v>
      </c>
      <c r="P28" s="309" t="s">
        <v>375</v>
      </c>
    </row>
    <row r="29" spans="1:88">
      <c r="B29" s="237" t="s">
        <v>324</v>
      </c>
      <c r="C29" s="237">
        <v>4</v>
      </c>
      <c r="D29" s="430">
        <v>38261</v>
      </c>
      <c r="E29" s="267">
        <v>550</v>
      </c>
      <c r="F29" s="160">
        <f>PBGS</f>
        <v>0.75</v>
      </c>
      <c r="G29" s="267">
        <v>1.25</v>
      </c>
      <c r="H29" s="160">
        <f>PBGH</f>
        <v>35</v>
      </c>
      <c r="I29" s="229">
        <f t="shared" si="6"/>
        <v>456.25</v>
      </c>
      <c r="J29" s="229">
        <f>'BB Yr 1'!J78</f>
        <v>477.62230988791458</v>
      </c>
      <c r="K29" s="228">
        <f t="shared" si="7"/>
        <v>-21.372309887914582</v>
      </c>
      <c r="L29" s="229">
        <f>'BB Yr 1'!J56</f>
        <v>228.93333964285708</v>
      </c>
      <c r="M29" s="249">
        <f>+I29-L29</f>
        <v>227.31666035714292</v>
      </c>
      <c r="N29" s="265">
        <f>NPV(dr,I25,K26:K29)</f>
        <v>-44.089571477835669</v>
      </c>
      <c r="O29" s="262">
        <f>N29/C29</f>
        <v>-11.022392869458917</v>
      </c>
      <c r="P29" s="262"/>
    </row>
    <row r="30" spans="1:88">
      <c r="B30" s="237" t="s">
        <v>324</v>
      </c>
      <c r="C30" s="237">
        <v>5</v>
      </c>
      <c r="D30" s="430">
        <v>38626</v>
      </c>
      <c r="E30" s="267">
        <v>475</v>
      </c>
      <c r="F30" s="160">
        <f>PBGS</f>
        <v>0.75</v>
      </c>
      <c r="G30" s="267">
        <v>1.25</v>
      </c>
      <c r="H30" s="160">
        <f>PBGH</f>
        <v>35</v>
      </c>
      <c r="I30" s="229">
        <f t="shared" ref="I30" si="9">H30*G30+F30*E30</f>
        <v>400</v>
      </c>
      <c r="J30" s="229">
        <f>'BB Yr 1'!J78</f>
        <v>477.62230988791458</v>
      </c>
      <c r="K30" s="228">
        <f t="shared" si="7"/>
        <v>-77.622309887914582</v>
      </c>
      <c r="L30" s="229">
        <f>'BB Yr 1'!J56</f>
        <v>228.93333964285708</v>
      </c>
      <c r="M30" s="249">
        <f t="shared" ref="M30" si="10">+I30-L30</f>
        <v>171.06666035714292</v>
      </c>
      <c r="N30" s="249">
        <f>NPV(dr,I25,K26:K30)</f>
        <v>-94.385841259586996</v>
      </c>
      <c r="O30" s="262">
        <f>N30/C30</f>
        <v>-18.8771682519174</v>
      </c>
      <c r="P30" s="262"/>
    </row>
    <row r="31" spans="1:88">
      <c r="B31" s="251" t="s">
        <v>344</v>
      </c>
      <c r="C31" s="237"/>
      <c r="D31" s="237"/>
      <c r="E31" s="246"/>
      <c r="F31" s="247"/>
      <c r="G31" s="248"/>
      <c r="H31" s="249"/>
      <c r="I31" s="229"/>
      <c r="J31" s="229"/>
      <c r="K31" s="266" t="s">
        <v>377</v>
      </c>
      <c r="L31" s="229"/>
      <c r="M31" s="229"/>
      <c r="N31" s="229"/>
      <c r="O31" s="229"/>
      <c r="P31" s="229"/>
    </row>
    <row r="32" spans="1:88">
      <c r="B32" s="267">
        <v>3</v>
      </c>
      <c r="C32" s="237" t="s">
        <v>345</v>
      </c>
      <c r="D32" s="237"/>
      <c r="E32" s="246"/>
      <c r="F32" s="247"/>
      <c r="G32" s="248"/>
      <c r="H32" s="249"/>
      <c r="I32" s="229"/>
      <c r="J32" s="229"/>
      <c r="K32" s="228"/>
      <c r="L32" s="229"/>
      <c r="M32" s="249"/>
      <c r="N32" s="249"/>
      <c r="O32" s="249"/>
      <c r="P32" s="249"/>
    </row>
    <row r="33" spans="1:88">
      <c r="B33" s="238"/>
      <c r="C33" s="238"/>
      <c r="D33" s="238"/>
      <c r="E33" s="238"/>
      <c r="F33" s="238"/>
      <c r="G33" s="238"/>
      <c r="H33" s="238"/>
      <c r="I33" s="229"/>
      <c r="J33" s="229"/>
      <c r="K33" s="228"/>
      <c r="L33" s="229"/>
      <c r="M33" s="249"/>
      <c r="N33" s="253"/>
      <c r="O33" s="253"/>
      <c r="P33" s="253"/>
    </row>
    <row r="34" spans="1:88">
      <c r="B34" s="19" t="s">
        <v>325</v>
      </c>
      <c r="C34" s="250"/>
      <c r="D34" s="250"/>
      <c r="E34" s="246"/>
      <c r="F34" s="247"/>
      <c r="G34" s="248"/>
      <c r="H34" s="249"/>
      <c r="I34" s="229"/>
      <c r="J34" s="229"/>
      <c r="K34" s="228"/>
      <c r="L34" s="229"/>
      <c r="M34" s="249"/>
      <c r="N34" s="253"/>
      <c r="O34" s="253"/>
      <c r="P34" s="253"/>
    </row>
    <row r="35" spans="1:88" s="245" customFormat="1">
      <c r="A35" s="239"/>
      <c r="B35" s="240" t="s">
        <v>323</v>
      </c>
      <c r="C35" s="240"/>
      <c r="D35" s="240"/>
      <c r="E35" s="241"/>
      <c r="F35" s="242"/>
      <c r="G35" s="241"/>
      <c r="H35" s="242"/>
      <c r="I35" s="242">
        <f>+F35*E35</f>
        <v>0</v>
      </c>
      <c r="J35" s="243">
        <f>'Est. Budget'!$J$68</f>
        <v>246.56592864433597</v>
      </c>
      <c r="K35" s="244">
        <f>+E35*F35-J35</f>
        <v>-246.56592864433597</v>
      </c>
      <c r="L35" s="242">
        <f>'Est. Budget'!J74</f>
        <v>0</v>
      </c>
      <c r="M35" s="252">
        <f>+I35-L35</f>
        <v>0</v>
      </c>
      <c r="N35" s="252">
        <f>NPV(dr,I35)</f>
        <v>0</v>
      </c>
      <c r="O35" s="242">
        <v>0</v>
      </c>
      <c r="P35" s="242"/>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row>
    <row r="36" spans="1:88">
      <c r="B36" s="237" t="s">
        <v>324</v>
      </c>
      <c r="C36" s="237">
        <v>1</v>
      </c>
      <c r="D36" s="430">
        <v>37165</v>
      </c>
      <c r="E36" s="267">
        <v>450</v>
      </c>
      <c r="F36" s="160">
        <f>PBGS</f>
        <v>0.75</v>
      </c>
      <c r="G36" s="267">
        <v>1.5</v>
      </c>
      <c r="H36" s="160">
        <f>PBGH</f>
        <v>35</v>
      </c>
      <c r="I36" s="229">
        <f t="shared" ref="I36:I38" si="11">H36*G36+F36*E36</f>
        <v>390</v>
      </c>
      <c r="J36" s="229">
        <f>'NB Yr 1'!J77</f>
        <v>485.28648220934326</v>
      </c>
      <c r="K36" s="228">
        <f>I36-J36</f>
        <v>-95.286482209343262</v>
      </c>
      <c r="L36" s="229">
        <f>'NB Yr 1'!J55</f>
        <v>226.66752982142859</v>
      </c>
      <c r="M36" s="249">
        <f>+I36-L36</f>
        <v>163.33247017857141</v>
      </c>
      <c r="N36" s="249">
        <f>NPV(dr,I35,K36)</f>
        <v>-82.454500559734569</v>
      </c>
      <c r="O36" s="262">
        <f t="shared" ref="O36:O38" si="12">N36/C36</f>
        <v>-82.454500559734569</v>
      </c>
      <c r="P36" s="262"/>
    </row>
    <row r="37" spans="1:88">
      <c r="B37" s="237" t="s">
        <v>324</v>
      </c>
      <c r="C37" s="237">
        <v>2</v>
      </c>
      <c r="D37" s="430">
        <v>37530</v>
      </c>
      <c r="E37" s="267">
        <v>525</v>
      </c>
      <c r="F37" s="160">
        <f>PBGS</f>
        <v>0.75</v>
      </c>
      <c r="G37" s="267">
        <v>1.5</v>
      </c>
      <c r="H37" s="160">
        <f>PBGH</f>
        <v>35</v>
      </c>
      <c r="I37" s="229">
        <f t="shared" si="11"/>
        <v>446.25</v>
      </c>
      <c r="J37" s="229">
        <f>'NB Yr 1'!J77</f>
        <v>485.28648220934326</v>
      </c>
      <c r="K37" s="228">
        <f t="shared" ref="K37:K38" si="13">I37-J37</f>
        <v>-39.036482209343262</v>
      </c>
      <c r="L37" s="229">
        <f>'NB Yr 1'!J55</f>
        <v>226.66752982142859</v>
      </c>
      <c r="M37" s="249">
        <f t="shared" ref="M37:M38" si="14">+I37-L37</f>
        <v>219.58247017857141</v>
      </c>
      <c r="N37" s="249">
        <f>NPV(dr,I35,K36:K37)</f>
        <v>-113.87732951061901</v>
      </c>
      <c r="O37" s="262">
        <f t="shared" si="12"/>
        <v>-56.938664755309503</v>
      </c>
      <c r="P37" s="262"/>
    </row>
    <row r="38" spans="1:88">
      <c r="B38" s="237" t="s">
        <v>324</v>
      </c>
      <c r="C38" s="237">
        <v>3</v>
      </c>
      <c r="D38" s="430">
        <v>37895</v>
      </c>
      <c r="E38" s="267">
        <v>475</v>
      </c>
      <c r="F38" s="160">
        <f>PBGS</f>
        <v>0.75</v>
      </c>
      <c r="G38" s="267">
        <v>1.5</v>
      </c>
      <c r="H38" s="160">
        <f>PBGH</f>
        <v>35</v>
      </c>
      <c r="I38" s="229">
        <f t="shared" si="11"/>
        <v>408.75</v>
      </c>
      <c r="J38" s="229">
        <f>'NB Yr 1'!J77</f>
        <v>485.28648220934326</v>
      </c>
      <c r="K38" s="228">
        <f t="shared" si="13"/>
        <v>-76.536482209343262</v>
      </c>
      <c r="L38" s="229">
        <f>'NB Yr 1'!J55</f>
        <v>226.66752982142859</v>
      </c>
      <c r="M38" s="249">
        <f t="shared" si="14"/>
        <v>182.08247017857141</v>
      </c>
      <c r="N38" s="249">
        <f>NPV(dr,I35,K36:K38)</f>
        <v>-171.18788793619532</v>
      </c>
      <c r="O38" s="266">
        <f t="shared" si="12"/>
        <v>-57.062629312065106</v>
      </c>
      <c r="P38" s="309" t="s">
        <v>375</v>
      </c>
    </row>
    <row r="39" spans="1:88">
      <c r="B39" s="251" t="s">
        <v>344</v>
      </c>
      <c r="C39" s="237"/>
      <c r="D39" s="237"/>
      <c r="E39" s="246"/>
      <c r="F39" s="247"/>
      <c r="G39" s="248"/>
      <c r="H39" s="249"/>
      <c r="I39" s="229"/>
      <c r="J39" s="229"/>
      <c r="K39" s="266" t="s">
        <v>377</v>
      </c>
      <c r="L39" s="229"/>
      <c r="M39" s="229"/>
      <c r="N39" s="229"/>
      <c r="O39" s="229"/>
      <c r="P39" s="229"/>
    </row>
    <row r="40" spans="1:88">
      <c r="B40" s="267">
        <v>3</v>
      </c>
      <c r="C40" s="237" t="s">
        <v>345</v>
      </c>
      <c r="D40" s="237"/>
      <c r="E40" s="246"/>
      <c r="F40" s="247"/>
      <c r="G40" s="248"/>
      <c r="H40" s="249"/>
      <c r="I40" s="229"/>
      <c r="J40" s="229"/>
      <c r="K40" s="228"/>
      <c r="L40" s="229"/>
      <c r="M40" s="249"/>
      <c r="N40" s="249"/>
      <c r="O40" s="249"/>
      <c r="P40" s="249"/>
    </row>
    <row r="41" spans="1:88">
      <c r="B41" s="238"/>
      <c r="C41" s="238"/>
      <c r="D41" s="238"/>
      <c r="E41" s="246"/>
      <c r="F41" s="247"/>
      <c r="G41" s="248"/>
      <c r="H41" s="249"/>
      <c r="I41" s="229"/>
      <c r="J41" s="229"/>
      <c r="K41" s="228"/>
      <c r="L41" s="229"/>
      <c r="M41" s="249"/>
      <c r="N41" s="253"/>
      <c r="O41" s="253"/>
      <c r="P41" s="253"/>
    </row>
    <row r="42" spans="1:88">
      <c r="B42" s="19" t="s">
        <v>328</v>
      </c>
      <c r="C42" s="19"/>
      <c r="D42" s="19"/>
      <c r="E42" s="246"/>
      <c r="F42" s="247"/>
      <c r="G42" s="248"/>
      <c r="H42" s="249"/>
      <c r="I42" s="229"/>
      <c r="J42" s="229"/>
      <c r="K42" s="228"/>
      <c r="L42" s="229"/>
      <c r="M42" s="249"/>
      <c r="N42" s="253"/>
      <c r="O42" s="253"/>
      <c r="P42" s="253"/>
    </row>
    <row r="43" spans="1:88" s="245" customFormat="1">
      <c r="A43" s="239"/>
      <c r="B43" s="240" t="s">
        <v>323</v>
      </c>
      <c r="C43" s="240"/>
      <c r="D43" s="240"/>
      <c r="E43" s="241"/>
      <c r="F43" s="242"/>
      <c r="G43" s="241"/>
      <c r="H43" s="242"/>
      <c r="I43" s="242">
        <f>+F43*E43</f>
        <v>0</v>
      </c>
      <c r="J43" s="243">
        <f>'Est. Budget'!$J$68</f>
        <v>246.56592864433597</v>
      </c>
      <c r="K43" s="244">
        <f>+E43*F43-J43</f>
        <v>-246.56592864433597</v>
      </c>
      <c r="L43" s="242">
        <f>'Est. Budget'!J82</f>
        <v>0</v>
      </c>
      <c r="M43" s="252">
        <f>+I43-L43</f>
        <v>0</v>
      </c>
      <c r="N43" s="252">
        <f>NPV(dr,I43)</f>
        <v>0</v>
      </c>
      <c r="O43" s="242">
        <v>0</v>
      </c>
      <c r="P43" s="242"/>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row>
    <row r="44" spans="1:88">
      <c r="B44" s="57" t="s">
        <v>362</v>
      </c>
      <c r="C44" s="237">
        <v>1</v>
      </c>
      <c r="D44" s="430">
        <v>37165</v>
      </c>
      <c r="E44" s="267">
        <f>ynbyr1</f>
        <v>450</v>
      </c>
      <c r="F44" s="160">
        <f>PBGS</f>
        <v>0.75</v>
      </c>
      <c r="G44" s="267">
        <f>G36</f>
        <v>1.5</v>
      </c>
      <c r="H44" s="160">
        <f t="shared" ref="H44:M44" si="15">H36</f>
        <v>35</v>
      </c>
      <c r="I44" s="229">
        <f t="shared" si="15"/>
        <v>390</v>
      </c>
      <c r="J44" s="229">
        <f t="shared" si="15"/>
        <v>485.28648220934326</v>
      </c>
      <c r="K44" s="228">
        <f t="shared" si="15"/>
        <v>-95.286482209343262</v>
      </c>
      <c r="L44" s="229">
        <f t="shared" si="15"/>
        <v>226.66752982142859</v>
      </c>
      <c r="M44" s="249">
        <f t="shared" si="15"/>
        <v>163.33247017857141</v>
      </c>
      <c r="N44" s="229">
        <f>NPV(dr,$I$43,$K$44)</f>
        <v>-82.454500559734569</v>
      </c>
      <c r="O44" s="262">
        <f t="shared" ref="O44:O46" si="16">N44/C44</f>
        <v>-82.454500559734569</v>
      </c>
      <c r="P44" s="262"/>
    </row>
    <row r="45" spans="1:88">
      <c r="B45" s="57" t="s">
        <v>363</v>
      </c>
      <c r="C45" s="237">
        <v>2</v>
      </c>
      <c r="D45" s="430">
        <v>37530</v>
      </c>
      <c r="E45" s="267">
        <f>ybbyr2</f>
        <v>625</v>
      </c>
      <c r="F45" s="160">
        <f t="shared" ref="F45:F46" si="17">PBGS</f>
        <v>0.75</v>
      </c>
      <c r="G45" s="267">
        <v>1.25</v>
      </c>
      <c r="H45" s="160">
        <f t="shared" ref="H45" si="18">H37</f>
        <v>35</v>
      </c>
      <c r="I45" s="229">
        <f>I27</f>
        <v>512.5</v>
      </c>
      <c r="J45" s="229">
        <f t="shared" ref="J45:M45" si="19">J27</f>
        <v>477.62230988791458</v>
      </c>
      <c r="K45" s="228">
        <f t="shared" si="19"/>
        <v>34.877690112085418</v>
      </c>
      <c r="L45" s="229">
        <f t="shared" si="19"/>
        <v>228.93333964285708</v>
      </c>
      <c r="M45" s="229">
        <f t="shared" si="19"/>
        <v>283.56666035714295</v>
      </c>
      <c r="N45" s="229">
        <f>NPV(dr,$I$43,$K$44:$K$45)</f>
        <v>-54.379335263930848</v>
      </c>
      <c r="O45" s="262">
        <f t="shared" si="16"/>
        <v>-27.189667631965424</v>
      </c>
      <c r="P45" s="262"/>
    </row>
    <row r="46" spans="1:88">
      <c r="B46" s="57" t="s">
        <v>364</v>
      </c>
      <c r="C46" s="237">
        <v>3</v>
      </c>
      <c r="D46" s="430">
        <v>37895</v>
      </c>
      <c r="E46" s="267">
        <f>yfb3</f>
        <v>625</v>
      </c>
      <c r="F46" s="160">
        <f t="shared" si="17"/>
        <v>0.75</v>
      </c>
      <c r="G46" s="267">
        <f>G17</f>
        <v>0</v>
      </c>
      <c r="H46" s="160">
        <f t="shared" ref="H46" si="20">H17</f>
        <v>35</v>
      </c>
      <c r="I46" s="229">
        <f>I28</f>
        <v>512.5</v>
      </c>
      <c r="J46" s="229">
        <f>J17</f>
        <v>448.26984503442446</v>
      </c>
      <c r="K46" s="228">
        <f t="shared" ref="K46:M46" si="21">K17</f>
        <v>20.480154965575537</v>
      </c>
      <c r="L46" s="229">
        <f t="shared" si="21"/>
        <v>199.52792714285704</v>
      </c>
      <c r="M46" s="229">
        <f t="shared" si="21"/>
        <v>269.22207285714296</v>
      </c>
      <c r="N46" s="228">
        <f>NPV(dr,$I$43,$K$44:$K$46)</f>
        <v>-39.043784375805622</v>
      </c>
      <c r="O46" s="266">
        <f t="shared" si="16"/>
        <v>-13.014594791935208</v>
      </c>
      <c r="P46" s="309" t="s">
        <v>375</v>
      </c>
    </row>
    <row r="47" spans="1:88">
      <c r="B47" s="251" t="s">
        <v>344</v>
      </c>
      <c r="C47" s="237"/>
      <c r="D47" s="237"/>
      <c r="E47" s="246"/>
      <c r="F47" s="247"/>
      <c r="G47" s="248"/>
      <c r="H47" s="249"/>
      <c r="I47" s="229"/>
      <c r="J47" s="229"/>
      <c r="K47" s="266" t="s">
        <v>377</v>
      </c>
      <c r="L47" s="229"/>
      <c r="M47" s="229"/>
      <c r="N47" s="229"/>
      <c r="O47" s="229"/>
      <c r="P47" s="229"/>
    </row>
    <row r="48" spans="1:88">
      <c r="B48" s="267">
        <v>3</v>
      </c>
      <c r="C48" s="237" t="s">
        <v>345</v>
      </c>
      <c r="D48" s="237"/>
      <c r="E48" s="246"/>
      <c r="F48" s="247"/>
      <c r="G48" s="248"/>
      <c r="H48" s="249"/>
      <c r="I48" s="229"/>
      <c r="J48" s="229"/>
      <c r="K48" s="228"/>
      <c r="L48" s="229"/>
      <c r="M48" s="249"/>
      <c r="N48" s="249"/>
      <c r="O48" s="249"/>
      <c r="P48" s="249"/>
    </row>
    <row r="49" spans="1:258">
      <c r="B49" s="237"/>
      <c r="C49" s="237"/>
      <c r="D49" s="237"/>
      <c r="E49" s="246"/>
      <c r="F49" s="247"/>
      <c r="G49" s="248"/>
      <c r="H49" s="249"/>
      <c r="I49" s="229"/>
      <c r="J49" s="229"/>
      <c r="K49" s="228"/>
      <c r="L49" s="229"/>
      <c r="M49" s="249"/>
      <c r="N49" s="249"/>
      <c r="O49" s="249"/>
      <c r="P49" s="249"/>
    </row>
    <row r="50" spans="1:258">
      <c r="B50" s="19" t="s">
        <v>328</v>
      </c>
      <c r="C50" s="19"/>
      <c r="D50" s="19"/>
      <c r="E50" s="246"/>
      <c r="F50" s="247"/>
      <c r="G50" s="248"/>
      <c r="H50" s="249"/>
      <c r="I50" s="229"/>
      <c r="J50" s="229"/>
      <c r="K50" s="228"/>
      <c r="L50" s="229"/>
      <c r="M50" s="249"/>
      <c r="N50" s="253"/>
      <c r="O50" s="253"/>
      <c r="P50" s="253"/>
    </row>
    <row r="51" spans="1:258" s="245" customFormat="1">
      <c r="A51" s="239"/>
      <c r="B51" s="240" t="s">
        <v>323</v>
      </c>
      <c r="C51" s="240"/>
      <c r="D51" s="240"/>
      <c r="E51" s="241"/>
      <c r="F51" s="242"/>
      <c r="G51" s="241"/>
      <c r="H51" s="242"/>
      <c r="I51" s="242">
        <f>+F51*E51</f>
        <v>0</v>
      </c>
      <c r="J51" s="243">
        <f>'Est. Budget'!$J$68</f>
        <v>246.56592864433597</v>
      </c>
      <c r="K51" s="244">
        <f>+E51*F51-J51</f>
        <v>-246.56592864433597</v>
      </c>
      <c r="L51" s="242">
        <f>'Est. Budget'!J92</f>
        <v>0</v>
      </c>
      <c r="M51" s="252">
        <f>+I51-L51</f>
        <v>0</v>
      </c>
      <c r="N51" s="252">
        <f>NPV(dr,I51)</f>
        <v>0</v>
      </c>
      <c r="O51" s="242">
        <v>0</v>
      </c>
      <c r="P51" s="242"/>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row>
    <row r="52" spans="1:258">
      <c r="B52" s="57" t="s">
        <v>362</v>
      </c>
      <c r="C52" s="237">
        <v>1</v>
      </c>
      <c r="D52" s="430">
        <v>37165</v>
      </c>
      <c r="E52" s="267">
        <v>450</v>
      </c>
      <c r="F52" s="160">
        <f t="shared" ref="F52:F57" si="22">PBGS</f>
        <v>0.75</v>
      </c>
      <c r="G52" s="312">
        <v>1.5</v>
      </c>
      <c r="H52" s="160">
        <f t="shared" ref="H52:H57" si="23">PBGH</f>
        <v>35</v>
      </c>
      <c r="I52" s="229">
        <f>I36</f>
        <v>390</v>
      </c>
      <c r="J52" s="229">
        <f t="shared" ref="J52:M52" si="24">J36</f>
        <v>485.28648220934326</v>
      </c>
      <c r="K52" s="228">
        <f t="shared" si="24"/>
        <v>-95.286482209343262</v>
      </c>
      <c r="L52" s="229">
        <f t="shared" si="24"/>
        <v>226.66752982142859</v>
      </c>
      <c r="M52" s="229">
        <f t="shared" si="24"/>
        <v>163.33247017857141</v>
      </c>
      <c r="N52" s="229">
        <f>NPV(dr,$I$51,$K$52)</f>
        <v>-82.454500559734569</v>
      </c>
      <c r="O52" s="262">
        <f t="shared" ref="O52:O57" si="25">N52/C52</f>
        <v>-82.454500559734569</v>
      </c>
      <c r="P52" s="262"/>
    </row>
    <row r="53" spans="1:258">
      <c r="B53" s="57" t="s">
        <v>363</v>
      </c>
      <c r="C53" s="237">
        <v>2</v>
      </c>
      <c r="D53" s="430">
        <v>37530</v>
      </c>
      <c r="E53" s="267">
        <v>525</v>
      </c>
      <c r="F53" s="160">
        <f t="shared" si="22"/>
        <v>0.75</v>
      </c>
      <c r="G53" s="312">
        <v>1.25</v>
      </c>
      <c r="H53" s="160">
        <f t="shared" si="23"/>
        <v>35</v>
      </c>
      <c r="I53" s="229">
        <f>I27</f>
        <v>512.5</v>
      </c>
      <c r="J53" s="229">
        <f t="shared" ref="J53:M53" si="26">J27</f>
        <v>477.62230988791458</v>
      </c>
      <c r="K53" s="228">
        <f t="shared" si="26"/>
        <v>34.877690112085418</v>
      </c>
      <c r="L53" s="229">
        <f t="shared" si="26"/>
        <v>228.93333964285708</v>
      </c>
      <c r="M53" s="229">
        <f t="shared" si="26"/>
        <v>283.56666035714295</v>
      </c>
      <c r="N53" s="229">
        <f>NPV(dr,$I$51,$K$52:$K$53)</f>
        <v>-54.379335263930848</v>
      </c>
      <c r="O53" s="262">
        <f t="shared" si="25"/>
        <v>-27.189667631965424</v>
      </c>
      <c r="P53" s="262"/>
    </row>
    <row r="54" spans="1:258">
      <c r="B54" s="57" t="s">
        <v>364</v>
      </c>
      <c r="C54" s="237">
        <v>3</v>
      </c>
      <c r="D54" s="430">
        <v>37895</v>
      </c>
      <c r="E54" s="267">
        <v>625</v>
      </c>
      <c r="F54" s="160">
        <f t="shared" si="22"/>
        <v>0.75</v>
      </c>
      <c r="G54" s="312">
        <v>0</v>
      </c>
      <c r="H54" s="160">
        <f t="shared" si="23"/>
        <v>35</v>
      </c>
      <c r="I54" s="229">
        <f>I28</f>
        <v>512.5</v>
      </c>
      <c r="J54" s="229">
        <f>J17</f>
        <v>448.26984503442446</v>
      </c>
      <c r="K54" s="228">
        <f>K17</f>
        <v>20.480154965575537</v>
      </c>
      <c r="L54" s="229">
        <f t="shared" ref="J54:M54" si="27">L28</f>
        <v>228.93333964285708</v>
      </c>
      <c r="M54" s="229">
        <f t="shared" si="27"/>
        <v>283.56666035714295</v>
      </c>
      <c r="N54" s="229">
        <f>NPV(dr,$I$51,$K$52:$K$54)</f>
        <v>-39.043784375805622</v>
      </c>
      <c r="O54" s="262">
        <f t="shared" si="25"/>
        <v>-13.014594791935208</v>
      </c>
      <c r="P54" s="262"/>
    </row>
    <row r="55" spans="1:258">
      <c r="B55" s="57" t="s">
        <v>362</v>
      </c>
      <c r="C55" s="237">
        <v>4</v>
      </c>
      <c r="D55" s="430">
        <v>38261</v>
      </c>
      <c r="E55" s="267">
        <v>450</v>
      </c>
      <c r="F55" s="160">
        <f t="shared" si="22"/>
        <v>0.75</v>
      </c>
      <c r="G55" s="312">
        <v>1.5</v>
      </c>
      <c r="H55" s="160">
        <f t="shared" si="23"/>
        <v>35</v>
      </c>
      <c r="I55" s="229">
        <f>I52</f>
        <v>390</v>
      </c>
      <c r="J55" s="229">
        <f t="shared" ref="J55:M55" si="28">J52</f>
        <v>485.28648220934326</v>
      </c>
      <c r="K55" s="228">
        <f t="shared" si="28"/>
        <v>-95.286482209343262</v>
      </c>
      <c r="L55" s="229">
        <f t="shared" si="28"/>
        <v>226.66752982142859</v>
      </c>
      <c r="M55" s="229">
        <f t="shared" si="28"/>
        <v>163.33247017857141</v>
      </c>
      <c r="N55" s="229">
        <f>NPV(dr,$I$51,$K$52:$K$55)</f>
        <v>-105.41640610499944</v>
      </c>
      <c r="O55" s="262">
        <f t="shared" si="25"/>
        <v>-26.35410152624986</v>
      </c>
      <c r="P55" s="262"/>
    </row>
    <row r="56" spans="1:258">
      <c r="B56" s="57" t="s">
        <v>363</v>
      </c>
      <c r="C56" s="237">
        <v>5</v>
      </c>
      <c r="D56" s="430">
        <v>38626</v>
      </c>
      <c r="E56" s="267">
        <v>525</v>
      </c>
      <c r="F56" s="160">
        <f t="shared" si="22"/>
        <v>0.75</v>
      </c>
      <c r="G56" s="312">
        <v>1.25</v>
      </c>
      <c r="H56" s="160">
        <f t="shared" si="23"/>
        <v>35</v>
      </c>
      <c r="I56" s="229">
        <f>I53</f>
        <v>512.5</v>
      </c>
      <c r="J56" s="229">
        <f t="shared" ref="J56:M56" si="29">J53</f>
        <v>477.62230988791458</v>
      </c>
      <c r="K56" s="228">
        <f t="shared" si="29"/>
        <v>34.877690112085418</v>
      </c>
      <c r="L56" s="229">
        <f t="shared" si="29"/>
        <v>228.93333964285708</v>
      </c>
      <c r="M56" s="229">
        <f t="shared" si="29"/>
        <v>283.56666035714295</v>
      </c>
      <c r="N56" s="229">
        <f>NPV(dr,$I$51,$K$52:$K$56)</f>
        <v>-82.817005059413034</v>
      </c>
      <c r="O56" s="262">
        <f t="shared" si="25"/>
        <v>-16.563401011882608</v>
      </c>
      <c r="P56" s="262"/>
    </row>
    <row r="57" spans="1:258">
      <c r="B57" s="281" t="s">
        <v>364</v>
      </c>
      <c r="C57" s="286">
        <v>6</v>
      </c>
      <c r="D57" s="430">
        <v>38991</v>
      </c>
      <c r="E57" s="287">
        <v>625</v>
      </c>
      <c r="F57" s="288">
        <f t="shared" si="22"/>
        <v>0.75</v>
      </c>
      <c r="G57" s="313">
        <v>0</v>
      </c>
      <c r="H57" s="288">
        <f t="shared" si="23"/>
        <v>35</v>
      </c>
      <c r="I57" s="289">
        <f>I54</f>
        <v>512.5</v>
      </c>
      <c r="J57" s="289">
        <f t="shared" ref="J57:M57" si="30">J54</f>
        <v>448.26984503442446</v>
      </c>
      <c r="K57" s="279">
        <f t="shared" si="30"/>
        <v>20.480154965575537</v>
      </c>
      <c r="L57" s="289">
        <f t="shared" si="30"/>
        <v>228.93333964285708</v>
      </c>
      <c r="M57" s="289">
        <f t="shared" si="30"/>
        <v>283.56666035714295</v>
      </c>
      <c r="N57" s="279">
        <f>NPV(dr,$I$51,$K$52:$K$57)</f>
        <v>-70.472491282764253</v>
      </c>
      <c r="O57" s="290">
        <f t="shared" si="25"/>
        <v>-11.745415213794042</v>
      </c>
      <c r="P57" s="309" t="s">
        <v>375</v>
      </c>
    </row>
    <row r="58" spans="1:258">
      <c r="B58" s="291" t="s">
        <v>344</v>
      </c>
      <c r="C58" s="286"/>
      <c r="D58" s="286"/>
      <c r="E58" s="292"/>
      <c r="F58" s="293"/>
      <c r="G58" s="294"/>
      <c r="H58" s="295"/>
      <c r="I58" s="289"/>
      <c r="J58" s="289"/>
      <c r="K58" s="266" t="s">
        <v>378</v>
      </c>
      <c r="L58" s="289"/>
      <c r="M58" s="289"/>
      <c r="N58" s="289"/>
      <c r="O58" s="289"/>
      <c r="P58" s="289"/>
    </row>
    <row r="59" spans="1:258">
      <c r="B59" s="287">
        <v>6</v>
      </c>
      <c r="C59" s="286" t="s">
        <v>345</v>
      </c>
      <c r="D59" s="286"/>
      <c r="E59" s="292"/>
      <c r="F59" s="293"/>
      <c r="G59" s="294"/>
      <c r="H59" s="295"/>
      <c r="I59" s="289"/>
      <c r="J59" s="289"/>
      <c r="K59" s="279"/>
      <c r="L59" s="289"/>
      <c r="M59" s="295"/>
      <c r="N59" s="295"/>
      <c r="O59" s="295"/>
      <c r="P59" s="295"/>
    </row>
    <row r="60" spans="1:258">
      <c r="B60" s="310" t="s">
        <v>373</v>
      </c>
      <c r="C60" s="253"/>
      <c r="D60" s="253"/>
      <c r="E60" s="253"/>
      <c r="F60" s="253"/>
      <c r="G60" s="253"/>
      <c r="H60" s="253"/>
      <c r="I60" s="253"/>
      <c r="J60" s="253"/>
      <c r="K60" s="253"/>
      <c r="L60" s="253"/>
      <c r="M60" s="253"/>
      <c r="N60" s="253"/>
      <c r="O60" s="253"/>
      <c r="P60" s="253"/>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56"/>
      <c r="IU60" s="56"/>
      <c r="IV60" s="56"/>
      <c r="IW60" s="56"/>
      <c r="IX60" s="56"/>
    </row>
    <row r="61" spans="1:258">
      <c r="B61" s="285">
        <v>7.4999999999999997E-2</v>
      </c>
      <c r="C61" s="311"/>
      <c r="D61" s="311"/>
      <c r="E61" s="311"/>
      <c r="F61" s="311"/>
      <c r="G61" s="311"/>
      <c r="H61" s="311"/>
      <c r="I61" s="311"/>
      <c r="J61" s="311"/>
      <c r="K61" s="311"/>
      <c r="L61" s="311"/>
      <c r="M61" s="311"/>
      <c r="N61" s="311"/>
      <c r="O61" s="311"/>
      <c r="P61" s="311"/>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c r="IO61" s="56"/>
      <c r="IP61" s="56"/>
      <c r="IQ61" s="56"/>
      <c r="IR61" s="56"/>
      <c r="IS61" s="56"/>
      <c r="IT61" s="56"/>
      <c r="IU61" s="56"/>
      <c r="IV61" s="56"/>
      <c r="IW61" s="56"/>
      <c r="IX61" s="56"/>
    </row>
    <row r="62" spans="1:258">
      <c r="B62" s="56"/>
      <c r="C62" s="56"/>
      <c r="D62" s="56"/>
      <c r="E62" s="56"/>
      <c r="F62" s="56"/>
      <c r="G62" s="56"/>
      <c r="H62" s="56"/>
      <c r="I62" s="56"/>
      <c r="J62" s="56"/>
      <c r="K62" s="56"/>
      <c r="L62" s="56"/>
      <c r="M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row>
    <row r="63" spans="1:258">
      <c r="B63" s="56"/>
      <c r="C63" s="56"/>
      <c r="D63" s="56"/>
      <c r="E63" s="56"/>
      <c r="F63" s="56"/>
      <c r="G63" s="56"/>
      <c r="H63" s="56"/>
      <c r="I63" s="56"/>
      <c r="J63" s="56"/>
      <c r="K63" s="56"/>
      <c r="L63" s="56"/>
      <c r="M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row>
    <row r="64" spans="1:258">
      <c r="B64" s="56"/>
      <c r="C64" s="56"/>
      <c r="D64" s="56"/>
      <c r="E64" s="56"/>
      <c r="F64" s="56"/>
      <c r="G64" s="56"/>
      <c r="H64" s="56"/>
      <c r="I64" s="56"/>
      <c r="J64" s="56"/>
      <c r="K64" s="56"/>
      <c r="L64" s="56"/>
      <c r="M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c r="IQ64" s="56"/>
      <c r="IR64" s="56"/>
      <c r="IS64" s="56"/>
      <c r="IT64" s="56"/>
      <c r="IU64" s="56"/>
      <c r="IV64" s="56"/>
      <c r="IW64" s="56"/>
      <c r="IX64" s="56"/>
    </row>
    <row r="65" spans="2:258">
      <c r="B65" s="56"/>
      <c r="C65" s="56"/>
      <c r="D65" s="56"/>
      <c r="E65" s="56"/>
      <c r="F65" s="56"/>
      <c r="G65" s="56"/>
      <c r="H65" s="56"/>
      <c r="I65" s="56"/>
      <c r="J65" s="56"/>
      <c r="K65" s="56"/>
      <c r="L65" s="56"/>
      <c r="M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c r="IQ65" s="56"/>
      <c r="IR65" s="56"/>
      <c r="IS65" s="56"/>
      <c r="IT65" s="56"/>
      <c r="IU65" s="56"/>
      <c r="IV65" s="56"/>
      <c r="IW65" s="56"/>
      <c r="IX65" s="56"/>
    </row>
    <row r="66" spans="2:258">
      <c r="B66" s="56"/>
      <c r="C66" s="56"/>
      <c r="D66" s="56"/>
      <c r="E66" s="56"/>
      <c r="F66" s="56"/>
      <c r="G66" s="56"/>
      <c r="H66" s="56"/>
      <c r="I66" s="56"/>
      <c r="J66" s="56"/>
      <c r="K66" s="56"/>
      <c r="L66" s="56"/>
      <c r="M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c r="IQ66" s="56"/>
      <c r="IR66" s="56"/>
      <c r="IS66" s="56"/>
      <c r="IT66" s="56"/>
      <c r="IU66" s="56"/>
      <c r="IV66" s="56"/>
      <c r="IW66" s="56"/>
      <c r="IX66" s="56"/>
    </row>
    <row r="67" spans="2:258">
      <c r="B67" s="56"/>
      <c r="C67" s="56"/>
      <c r="D67" s="56"/>
      <c r="E67" s="56"/>
      <c r="F67" s="56"/>
      <c r="G67" s="56"/>
      <c r="H67" s="56"/>
      <c r="I67" s="56"/>
      <c r="J67" s="56"/>
      <c r="K67" s="56"/>
      <c r="L67" s="56"/>
      <c r="M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c r="IQ67" s="56"/>
      <c r="IR67" s="56"/>
      <c r="IS67" s="56"/>
      <c r="IT67" s="56"/>
      <c r="IU67" s="56"/>
      <c r="IV67" s="56"/>
      <c r="IW67" s="56"/>
      <c r="IX67" s="56"/>
    </row>
    <row r="68" spans="2:258">
      <c r="B68" s="56"/>
      <c r="C68" s="56"/>
      <c r="D68" s="56"/>
      <c r="E68" s="56"/>
      <c r="F68" s="56"/>
      <c r="G68" s="56"/>
      <c r="H68" s="56"/>
      <c r="I68" s="56"/>
      <c r="J68" s="56"/>
      <c r="K68" s="56"/>
      <c r="L68" s="56"/>
      <c r="M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c r="IT68" s="56"/>
      <c r="IU68" s="56"/>
      <c r="IV68" s="56"/>
      <c r="IW68" s="56"/>
      <c r="IX68" s="56"/>
    </row>
    <row r="69" spans="2:258">
      <c r="B69" s="56"/>
      <c r="C69" s="56"/>
      <c r="D69" s="56"/>
      <c r="E69" s="56"/>
      <c r="F69" s="56"/>
      <c r="G69" s="56"/>
      <c r="H69" s="56"/>
      <c r="I69" s="56"/>
      <c r="J69" s="56"/>
      <c r="K69" s="56"/>
      <c r="L69" s="56"/>
      <c r="M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56"/>
      <c r="IU69" s="56"/>
      <c r="IV69" s="56"/>
      <c r="IW69" s="56"/>
      <c r="IX69" s="56"/>
    </row>
    <row r="70" spans="2:258">
      <c r="B70" s="56"/>
      <c r="C70" s="56"/>
      <c r="D70" s="56"/>
      <c r="E70" s="56"/>
      <c r="F70" s="56"/>
      <c r="G70" s="56"/>
      <c r="H70" s="56"/>
      <c r="I70" s="56"/>
      <c r="J70" s="56"/>
      <c r="K70" s="56"/>
      <c r="L70" s="56"/>
      <c r="M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c r="IT70" s="56"/>
      <c r="IU70" s="56"/>
      <c r="IV70" s="56"/>
      <c r="IW70" s="56"/>
      <c r="IX70" s="56"/>
    </row>
    <row r="71" spans="2:258">
      <c r="B71" s="56"/>
      <c r="C71" s="56"/>
      <c r="D71" s="56"/>
      <c r="E71" s="56"/>
      <c r="F71" s="56"/>
      <c r="G71" s="56"/>
      <c r="H71" s="56"/>
      <c r="I71" s="56"/>
      <c r="J71" s="56"/>
      <c r="K71" s="56"/>
      <c r="L71" s="56"/>
      <c r="M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row>
    <row r="72" spans="2:258">
      <c r="B72" s="56"/>
      <c r="C72" s="56"/>
      <c r="D72" s="56"/>
      <c r="E72" s="56"/>
      <c r="F72" s="56"/>
      <c r="G72" s="56"/>
      <c r="H72" s="56"/>
      <c r="I72" s="56"/>
      <c r="J72" s="56"/>
      <c r="K72" s="56"/>
      <c r="L72" s="56"/>
      <c r="M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56"/>
      <c r="IU72" s="56"/>
      <c r="IV72" s="56"/>
      <c r="IW72" s="56"/>
      <c r="IX72" s="56"/>
    </row>
    <row r="73" spans="2:258">
      <c r="B73" s="56"/>
      <c r="C73" s="56"/>
      <c r="D73" s="56"/>
      <c r="E73" s="56"/>
      <c r="F73" s="56"/>
      <c r="G73" s="56"/>
      <c r="H73" s="56"/>
      <c r="I73" s="56"/>
      <c r="J73" s="56"/>
      <c r="K73" s="56"/>
      <c r="L73" s="56"/>
      <c r="M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row>
    <row r="74" spans="2:258">
      <c r="B74" s="56"/>
      <c r="C74" s="56"/>
      <c r="D74" s="56"/>
      <c r="E74" s="56"/>
      <c r="F74" s="56"/>
      <c r="G74" s="56"/>
      <c r="H74" s="56"/>
      <c r="I74" s="56"/>
      <c r="J74" s="56"/>
      <c r="K74" s="56"/>
      <c r="L74" s="56"/>
      <c r="M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56"/>
      <c r="IU74" s="56"/>
      <c r="IV74" s="56"/>
      <c r="IW74" s="56"/>
      <c r="IX74" s="56"/>
    </row>
    <row r="75" spans="2:258">
      <c r="B75" s="56"/>
      <c r="C75" s="56"/>
      <c r="D75" s="56"/>
      <c r="E75" s="56"/>
      <c r="F75" s="56"/>
      <c r="G75" s="56"/>
      <c r="H75" s="56"/>
      <c r="I75" s="56"/>
      <c r="J75" s="56"/>
      <c r="K75" s="56"/>
      <c r="L75" s="56"/>
      <c r="M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row>
    <row r="76" spans="2:258">
      <c r="B76" s="56"/>
      <c r="C76" s="56"/>
      <c r="D76" s="56"/>
      <c r="E76" s="56"/>
      <c r="F76" s="56"/>
      <c r="G76" s="56"/>
      <c r="H76" s="56"/>
      <c r="I76" s="56"/>
      <c r="J76" s="56"/>
      <c r="K76" s="56"/>
      <c r="L76" s="56"/>
      <c r="M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56"/>
      <c r="IU76" s="56"/>
      <c r="IV76" s="56"/>
      <c r="IW76" s="56"/>
      <c r="IX76" s="56"/>
    </row>
    <row r="77" spans="2:258">
      <c r="B77" s="56"/>
      <c r="C77" s="56"/>
      <c r="D77" s="56"/>
      <c r="E77" s="56"/>
      <c r="F77" s="56"/>
      <c r="G77" s="56"/>
      <c r="H77" s="56"/>
      <c r="I77" s="56"/>
      <c r="J77" s="56"/>
      <c r="K77" s="56"/>
      <c r="L77" s="56"/>
      <c r="M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c r="IO77" s="56"/>
      <c r="IP77" s="56"/>
      <c r="IQ77" s="56"/>
      <c r="IR77" s="56"/>
      <c r="IS77" s="56"/>
      <c r="IT77" s="56"/>
      <c r="IU77" s="56"/>
      <c r="IV77" s="56"/>
      <c r="IW77" s="56"/>
      <c r="IX77" s="56"/>
    </row>
    <row r="78" spans="2:258">
      <c r="B78" s="56"/>
      <c r="C78" s="56"/>
      <c r="D78" s="56"/>
      <c r="E78" s="56"/>
      <c r="F78" s="56"/>
      <c r="G78" s="56"/>
      <c r="H78" s="56"/>
      <c r="I78" s="56"/>
      <c r="J78" s="56"/>
      <c r="K78" s="56"/>
      <c r="L78" s="56"/>
      <c r="M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56"/>
      <c r="IU78" s="56"/>
      <c r="IV78" s="56"/>
      <c r="IW78" s="56"/>
      <c r="IX78" s="56"/>
    </row>
    <row r="79" spans="2:258">
      <c r="B79" s="56"/>
      <c r="C79" s="56"/>
      <c r="D79" s="56"/>
      <c r="E79" s="56"/>
      <c r="F79" s="56"/>
      <c r="G79" s="56"/>
      <c r="H79" s="56"/>
      <c r="I79" s="56"/>
      <c r="J79" s="56"/>
      <c r="K79" s="56"/>
      <c r="L79" s="56"/>
      <c r="M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56"/>
      <c r="IU79" s="56"/>
      <c r="IV79" s="56"/>
      <c r="IW79" s="56"/>
      <c r="IX79" s="56"/>
    </row>
    <row r="80" spans="2:258">
      <c r="B80" s="56"/>
      <c r="C80" s="56"/>
      <c r="D80" s="56"/>
      <c r="E80" s="56"/>
      <c r="F80" s="56"/>
      <c r="G80" s="56"/>
      <c r="H80" s="56"/>
      <c r="I80" s="56"/>
      <c r="J80" s="56"/>
      <c r="K80" s="56"/>
      <c r="L80" s="56"/>
      <c r="M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c r="IO80" s="56"/>
      <c r="IP80" s="56"/>
      <c r="IQ80" s="56"/>
      <c r="IR80" s="56"/>
      <c r="IS80" s="56"/>
      <c r="IT80" s="56"/>
      <c r="IU80" s="56"/>
      <c r="IV80" s="56"/>
      <c r="IW80" s="56"/>
      <c r="IX80" s="56"/>
    </row>
    <row r="81" spans="2:258">
      <c r="B81" s="56"/>
      <c r="C81" s="56"/>
      <c r="D81" s="56"/>
      <c r="E81" s="56"/>
      <c r="F81" s="56"/>
      <c r="G81" s="56"/>
      <c r="H81" s="56"/>
      <c r="I81" s="56"/>
      <c r="J81" s="56"/>
      <c r="K81" s="56"/>
      <c r="L81" s="56"/>
      <c r="M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c r="IO81" s="56"/>
      <c r="IP81" s="56"/>
      <c r="IQ81" s="56"/>
      <c r="IR81" s="56"/>
      <c r="IS81" s="56"/>
      <c r="IT81" s="56"/>
      <c r="IU81" s="56"/>
      <c r="IV81" s="56"/>
      <c r="IW81" s="56"/>
      <c r="IX81" s="56"/>
    </row>
    <row r="82" spans="2:258">
      <c r="B82" s="56"/>
      <c r="C82" s="56"/>
      <c r="D82" s="56"/>
      <c r="E82" s="56"/>
      <c r="F82" s="56"/>
      <c r="G82" s="56"/>
      <c r="H82" s="56"/>
      <c r="I82" s="56"/>
      <c r="J82" s="56"/>
      <c r="K82" s="56"/>
      <c r="L82" s="56"/>
      <c r="M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c r="IO82" s="56"/>
      <c r="IP82" s="56"/>
      <c r="IQ82" s="56"/>
      <c r="IR82" s="56"/>
      <c r="IS82" s="56"/>
      <c r="IT82" s="56"/>
      <c r="IU82" s="56"/>
      <c r="IV82" s="56"/>
      <c r="IW82" s="56"/>
      <c r="IX82" s="56"/>
    </row>
    <row r="83" spans="2:258">
      <c r="B83" s="56"/>
      <c r="C83" s="56"/>
      <c r="D83" s="56"/>
      <c r="E83" s="56"/>
      <c r="F83" s="56"/>
      <c r="G83" s="56"/>
      <c r="H83" s="56"/>
      <c r="I83" s="56"/>
      <c r="J83" s="56"/>
      <c r="K83" s="56"/>
      <c r="L83" s="56"/>
      <c r="M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c r="IO83" s="56"/>
      <c r="IP83" s="56"/>
      <c r="IQ83" s="56"/>
      <c r="IR83" s="56"/>
      <c r="IS83" s="56"/>
      <c r="IT83" s="56"/>
      <c r="IU83" s="56"/>
      <c r="IV83" s="56"/>
      <c r="IW83" s="56"/>
      <c r="IX83" s="56"/>
    </row>
    <row r="84" spans="2:258">
      <c r="B84" s="56"/>
      <c r="C84" s="56"/>
      <c r="D84" s="56"/>
      <c r="E84" s="56"/>
      <c r="F84" s="56"/>
      <c r="G84" s="56"/>
      <c r="H84" s="56"/>
      <c r="I84" s="56"/>
      <c r="J84" s="56"/>
      <c r="K84" s="56"/>
      <c r="L84" s="56"/>
      <c r="M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c r="IO84" s="56"/>
      <c r="IP84" s="56"/>
      <c r="IQ84" s="56"/>
      <c r="IR84" s="56"/>
      <c r="IS84" s="56"/>
      <c r="IT84" s="56"/>
      <c r="IU84" s="56"/>
      <c r="IV84" s="56"/>
      <c r="IW84" s="56"/>
      <c r="IX84" s="56"/>
    </row>
    <row r="85" spans="2:258">
      <c r="B85" s="56"/>
      <c r="C85" s="56"/>
      <c r="D85" s="56"/>
      <c r="E85" s="56"/>
      <c r="F85" s="56"/>
      <c r="G85" s="56"/>
      <c r="H85" s="56"/>
      <c r="I85" s="56"/>
      <c r="J85" s="56"/>
      <c r="K85" s="56"/>
      <c r="L85" s="56"/>
      <c r="M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c r="IO85" s="56"/>
      <c r="IP85" s="56"/>
      <c r="IQ85" s="56"/>
      <c r="IR85" s="56"/>
      <c r="IS85" s="56"/>
      <c r="IT85" s="56"/>
      <c r="IU85" s="56"/>
      <c r="IV85" s="56"/>
      <c r="IW85" s="56"/>
      <c r="IX85" s="56"/>
    </row>
    <row r="86" spans="2:258">
      <c r="B86" s="56"/>
      <c r="C86" s="56"/>
      <c r="D86" s="56"/>
      <c r="E86" s="56"/>
      <c r="F86" s="56"/>
      <c r="G86" s="56"/>
      <c r="H86" s="56"/>
      <c r="I86" s="56"/>
      <c r="J86" s="56"/>
      <c r="K86" s="56"/>
      <c r="L86" s="56"/>
      <c r="M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c r="IS86" s="56"/>
      <c r="IT86" s="56"/>
      <c r="IU86" s="56"/>
      <c r="IV86" s="56"/>
      <c r="IW86" s="56"/>
      <c r="IX86" s="56"/>
    </row>
    <row r="87" spans="2:258">
      <c r="B87" s="56"/>
      <c r="C87" s="56"/>
      <c r="D87" s="56"/>
      <c r="E87" s="56"/>
      <c r="F87" s="56"/>
      <c r="G87" s="56"/>
      <c r="H87" s="56"/>
      <c r="I87" s="56"/>
      <c r="J87" s="56"/>
      <c r="K87" s="56"/>
      <c r="L87" s="56"/>
      <c r="M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c r="IS87" s="56"/>
      <c r="IT87" s="56"/>
      <c r="IU87" s="56"/>
      <c r="IV87" s="56"/>
      <c r="IW87" s="56"/>
      <c r="IX87" s="56"/>
    </row>
    <row r="88" spans="2:258">
      <c r="B88" s="56"/>
      <c r="C88" s="56"/>
      <c r="D88" s="56"/>
      <c r="E88" s="56"/>
      <c r="F88" s="56"/>
      <c r="G88" s="56"/>
      <c r="H88" s="56"/>
      <c r="I88" s="56"/>
      <c r="J88" s="56"/>
      <c r="K88" s="56"/>
      <c r="L88" s="56"/>
      <c r="M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c r="IO88" s="56"/>
      <c r="IP88" s="56"/>
      <c r="IQ88" s="56"/>
      <c r="IR88" s="56"/>
      <c r="IS88" s="56"/>
      <c r="IT88" s="56"/>
      <c r="IU88" s="56"/>
      <c r="IV88" s="56"/>
      <c r="IW88" s="56"/>
      <c r="IX88" s="56"/>
    </row>
    <row r="89" spans="2:258">
      <c r="B89" s="56"/>
      <c r="C89" s="56"/>
      <c r="D89" s="56"/>
      <c r="E89" s="56"/>
      <c r="F89" s="56"/>
      <c r="G89" s="56"/>
      <c r="H89" s="56"/>
      <c r="I89" s="56"/>
      <c r="J89" s="56"/>
      <c r="K89" s="56"/>
      <c r="L89" s="56"/>
      <c r="M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c r="IO89" s="56"/>
      <c r="IP89" s="56"/>
      <c r="IQ89" s="56"/>
      <c r="IR89" s="56"/>
      <c r="IS89" s="56"/>
      <c r="IT89" s="56"/>
      <c r="IU89" s="56"/>
      <c r="IV89" s="56"/>
      <c r="IW89" s="56"/>
      <c r="IX89" s="56"/>
    </row>
    <row r="90" spans="2:258">
      <c r="B90" s="56"/>
      <c r="C90" s="56"/>
      <c r="D90" s="56"/>
      <c r="E90" s="56"/>
      <c r="F90" s="56"/>
      <c r="G90" s="56"/>
      <c r="H90" s="56"/>
      <c r="I90" s="56"/>
      <c r="J90" s="56"/>
      <c r="K90" s="56"/>
      <c r="L90" s="56"/>
      <c r="M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c r="IO90" s="56"/>
      <c r="IP90" s="56"/>
      <c r="IQ90" s="56"/>
      <c r="IR90" s="56"/>
      <c r="IS90" s="56"/>
      <c r="IT90" s="56"/>
      <c r="IU90" s="56"/>
      <c r="IV90" s="56"/>
      <c r="IW90" s="56"/>
      <c r="IX90" s="56"/>
    </row>
    <row r="91" spans="2:258">
      <c r="B91" s="56"/>
      <c r="C91" s="56"/>
      <c r="D91" s="56"/>
      <c r="E91" s="56"/>
      <c r="F91" s="56"/>
      <c r="G91" s="56"/>
      <c r="H91" s="56"/>
      <c r="I91" s="56"/>
      <c r="J91" s="56"/>
      <c r="K91" s="56"/>
      <c r="L91" s="56"/>
      <c r="M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c r="IO91" s="56"/>
      <c r="IP91" s="56"/>
      <c r="IQ91" s="56"/>
      <c r="IR91" s="56"/>
      <c r="IS91" s="56"/>
      <c r="IT91" s="56"/>
      <c r="IU91" s="56"/>
      <c r="IV91" s="56"/>
      <c r="IW91" s="56"/>
      <c r="IX91" s="56"/>
    </row>
    <row r="92" spans="2:258">
      <c r="B92" s="56"/>
      <c r="C92" s="56"/>
      <c r="D92" s="56"/>
      <c r="E92" s="56"/>
      <c r="F92" s="56"/>
      <c r="G92" s="56"/>
      <c r="H92" s="56"/>
      <c r="I92" s="56"/>
      <c r="J92" s="56"/>
      <c r="K92" s="56"/>
      <c r="L92" s="56"/>
      <c r="M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c r="IN92" s="56"/>
      <c r="IO92" s="56"/>
      <c r="IP92" s="56"/>
      <c r="IQ92" s="56"/>
      <c r="IR92" s="56"/>
      <c r="IS92" s="56"/>
      <c r="IT92" s="56"/>
      <c r="IU92" s="56"/>
      <c r="IV92" s="56"/>
      <c r="IW92" s="56"/>
      <c r="IX92" s="56"/>
    </row>
    <row r="93" spans="2:258">
      <c r="B93" s="56"/>
      <c r="C93" s="56"/>
      <c r="D93" s="56"/>
      <c r="E93" s="56"/>
      <c r="F93" s="56"/>
      <c r="G93" s="56"/>
      <c r="H93" s="56"/>
      <c r="I93" s="56"/>
      <c r="J93" s="56"/>
      <c r="K93" s="56"/>
      <c r="L93" s="56"/>
      <c r="M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row>
    <row r="94" spans="2:258">
      <c r="B94" s="56"/>
      <c r="C94" s="56"/>
      <c r="D94" s="56"/>
      <c r="E94" s="56"/>
      <c r="F94" s="56"/>
      <c r="G94" s="56"/>
      <c r="H94" s="56"/>
      <c r="I94" s="56"/>
      <c r="J94" s="56"/>
      <c r="K94" s="56"/>
      <c r="L94" s="56"/>
      <c r="M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row>
    <row r="95" spans="2:258">
      <c r="B95" s="56"/>
      <c r="C95" s="56"/>
      <c r="D95" s="56"/>
      <c r="E95" s="56"/>
      <c r="F95" s="56"/>
      <c r="G95" s="56"/>
      <c r="H95" s="56"/>
      <c r="I95" s="56"/>
      <c r="J95" s="56"/>
      <c r="K95" s="56"/>
      <c r="L95" s="56"/>
      <c r="M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c r="IN95" s="56"/>
      <c r="IO95" s="56"/>
      <c r="IP95" s="56"/>
      <c r="IQ95" s="56"/>
      <c r="IR95" s="56"/>
      <c r="IS95" s="56"/>
      <c r="IT95" s="56"/>
      <c r="IU95" s="56"/>
      <c r="IV95" s="56"/>
      <c r="IW95" s="56"/>
      <c r="IX95" s="56"/>
    </row>
    <row r="96" spans="2:258">
      <c r="B96" s="56"/>
      <c r="C96" s="56"/>
      <c r="D96" s="56"/>
      <c r="E96" s="56"/>
      <c r="F96" s="56"/>
      <c r="G96" s="56"/>
      <c r="H96" s="56"/>
      <c r="I96" s="56"/>
      <c r="J96" s="56"/>
      <c r="K96" s="56"/>
      <c r="L96" s="56"/>
      <c r="M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c r="IO96" s="56"/>
      <c r="IP96" s="56"/>
      <c r="IQ96" s="56"/>
      <c r="IR96" s="56"/>
      <c r="IS96" s="56"/>
      <c r="IT96" s="56"/>
      <c r="IU96" s="56"/>
      <c r="IV96" s="56"/>
      <c r="IW96" s="56"/>
      <c r="IX96" s="56"/>
    </row>
    <row r="97" spans="2:258">
      <c r="B97" s="56"/>
      <c r="C97" s="56"/>
      <c r="D97" s="56"/>
      <c r="E97" s="56"/>
      <c r="F97" s="56"/>
      <c r="G97" s="56"/>
      <c r="H97" s="56"/>
      <c r="I97" s="56"/>
      <c r="J97" s="56"/>
      <c r="K97" s="56"/>
      <c r="L97" s="56"/>
      <c r="M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c r="IN97" s="56"/>
      <c r="IO97" s="56"/>
      <c r="IP97" s="56"/>
      <c r="IQ97" s="56"/>
      <c r="IR97" s="56"/>
      <c r="IS97" s="56"/>
      <c r="IT97" s="56"/>
      <c r="IU97" s="56"/>
      <c r="IV97" s="56"/>
      <c r="IW97" s="56"/>
      <c r="IX97" s="56"/>
    </row>
    <row r="98" spans="2:258">
      <c r="B98" s="56"/>
      <c r="C98" s="56"/>
      <c r="D98" s="56"/>
      <c r="E98" s="56"/>
      <c r="F98" s="56"/>
      <c r="G98" s="56"/>
      <c r="H98" s="56"/>
      <c r="I98" s="56"/>
      <c r="J98" s="56"/>
      <c r="K98" s="56"/>
      <c r="L98" s="56"/>
      <c r="M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c r="IK98" s="56"/>
      <c r="IL98" s="56"/>
      <c r="IM98" s="56"/>
      <c r="IN98" s="56"/>
      <c r="IO98" s="56"/>
      <c r="IP98" s="56"/>
      <c r="IQ98" s="56"/>
      <c r="IR98" s="56"/>
      <c r="IS98" s="56"/>
      <c r="IT98" s="56"/>
      <c r="IU98" s="56"/>
      <c r="IV98" s="56"/>
      <c r="IW98" s="56"/>
      <c r="IX98" s="56"/>
    </row>
    <row r="99" spans="2:258">
      <c r="B99" s="56"/>
      <c r="C99" s="56"/>
      <c r="D99" s="56"/>
      <c r="E99" s="56"/>
      <c r="F99" s="56"/>
      <c r="G99" s="56"/>
      <c r="H99" s="56"/>
      <c r="I99" s="56"/>
      <c r="J99" s="56"/>
      <c r="K99" s="56"/>
      <c r="L99" s="56"/>
      <c r="M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c r="IN99" s="56"/>
      <c r="IO99" s="56"/>
      <c r="IP99" s="56"/>
      <c r="IQ99" s="56"/>
      <c r="IR99" s="56"/>
      <c r="IS99" s="56"/>
      <c r="IT99" s="56"/>
      <c r="IU99" s="56"/>
      <c r="IV99" s="56"/>
      <c r="IW99" s="56"/>
      <c r="IX99" s="56"/>
    </row>
    <row r="100" spans="2:258">
      <c r="B100" s="56"/>
      <c r="C100" s="56"/>
      <c r="D100" s="56"/>
      <c r="E100" s="56"/>
      <c r="F100" s="56"/>
      <c r="G100" s="56"/>
      <c r="H100" s="56"/>
      <c r="I100" s="56"/>
      <c r="J100" s="56"/>
      <c r="K100" s="56"/>
      <c r="L100" s="56"/>
      <c r="M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c r="IN100" s="56"/>
      <c r="IO100" s="56"/>
      <c r="IP100" s="56"/>
      <c r="IQ100" s="56"/>
      <c r="IR100" s="56"/>
      <c r="IS100" s="56"/>
      <c r="IT100" s="56"/>
      <c r="IU100" s="56"/>
      <c r="IV100" s="56"/>
      <c r="IW100" s="56"/>
      <c r="IX100" s="56"/>
    </row>
    <row r="101" spans="2:258">
      <c r="B101" s="56"/>
      <c r="C101" s="56"/>
      <c r="D101" s="56"/>
      <c r="E101" s="56"/>
      <c r="F101" s="56"/>
      <c r="G101" s="56"/>
      <c r="H101" s="56"/>
      <c r="I101" s="56"/>
      <c r="J101" s="56"/>
      <c r="K101" s="56"/>
      <c r="L101" s="56"/>
      <c r="M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c r="IK101" s="56"/>
      <c r="IL101" s="56"/>
      <c r="IM101" s="56"/>
      <c r="IN101" s="56"/>
      <c r="IO101" s="56"/>
      <c r="IP101" s="56"/>
      <c r="IQ101" s="56"/>
      <c r="IR101" s="56"/>
      <c r="IS101" s="56"/>
      <c r="IT101" s="56"/>
      <c r="IU101" s="56"/>
      <c r="IV101" s="56"/>
      <c r="IW101" s="56"/>
      <c r="IX101" s="56"/>
    </row>
    <row r="102" spans="2:258">
      <c r="B102" s="56"/>
      <c r="C102" s="56"/>
      <c r="D102" s="56"/>
      <c r="E102" s="56"/>
      <c r="F102" s="56"/>
      <c r="G102" s="56"/>
      <c r="H102" s="56"/>
      <c r="I102" s="56"/>
      <c r="J102" s="56"/>
      <c r="K102" s="56"/>
      <c r="L102" s="56"/>
      <c r="M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c r="IN102" s="56"/>
      <c r="IO102" s="56"/>
      <c r="IP102" s="56"/>
      <c r="IQ102" s="56"/>
      <c r="IR102" s="56"/>
      <c r="IS102" s="56"/>
      <c r="IT102" s="56"/>
      <c r="IU102" s="56"/>
      <c r="IV102" s="56"/>
      <c r="IW102" s="56"/>
      <c r="IX102" s="56"/>
    </row>
    <row r="103" spans="2:258">
      <c r="B103" s="56"/>
      <c r="C103" s="56"/>
      <c r="D103" s="56"/>
      <c r="E103" s="56"/>
      <c r="F103" s="56"/>
      <c r="G103" s="56"/>
      <c r="H103" s="56"/>
      <c r="I103" s="56"/>
      <c r="J103" s="56"/>
      <c r="K103" s="56"/>
      <c r="L103" s="56"/>
      <c r="M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c r="IN103" s="56"/>
      <c r="IO103" s="56"/>
      <c r="IP103" s="56"/>
      <c r="IQ103" s="56"/>
      <c r="IR103" s="56"/>
      <c r="IS103" s="56"/>
      <c r="IT103" s="56"/>
      <c r="IU103" s="56"/>
      <c r="IV103" s="56"/>
      <c r="IW103" s="56"/>
      <c r="IX103" s="56"/>
    </row>
    <row r="104" spans="2:258">
      <c r="B104" s="56"/>
      <c r="C104" s="56"/>
      <c r="D104" s="56"/>
      <c r="E104" s="56"/>
      <c r="F104" s="56"/>
      <c r="G104" s="56"/>
      <c r="H104" s="56"/>
      <c r="I104" s="56"/>
      <c r="J104" s="56"/>
      <c r="K104" s="56"/>
      <c r="L104" s="56"/>
      <c r="M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c r="IN104" s="56"/>
      <c r="IO104" s="56"/>
      <c r="IP104" s="56"/>
      <c r="IQ104" s="56"/>
      <c r="IR104" s="56"/>
      <c r="IS104" s="56"/>
      <c r="IT104" s="56"/>
      <c r="IU104" s="56"/>
      <c r="IV104" s="56"/>
      <c r="IW104" s="56"/>
      <c r="IX104" s="56"/>
    </row>
    <row r="105" spans="2:258">
      <c r="B105" s="56"/>
      <c r="C105" s="56"/>
      <c r="D105" s="56"/>
      <c r="E105" s="56"/>
      <c r="F105" s="56"/>
      <c r="G105" s="56"/>
      <c r="H105" s="56"/>
      <c r="I105" s="56"/>
      <c r="J105" s="56"/>
      <c r="K105" s="56"/>
      <c r="L105" s="56"/>
      <c r="M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c r="IO105" s="56"/>
      <c r="IP105" s="56"/>
      <c r="IQ105" s="56"/>
      <c r="IR105" s="56"/>
      <c r="IS105" s="56"/>
      <c r="IT105" s="56"/>
      <c r="IU105" s="56"/>
      <c r="IV105" s="56"/>
      <c r="IW105" s="56"/>
      <c r="IX105" s="56"/>
    </row>
    <row r="106" spans="2:258">
      <c r="B106" s="56"/>
      <c r="C106" s="56"/>
      <c r="D106" s="56"/>
      <c r="E106" s="56"/>
      <c r="F106" s="56"/>
      <c r="G106" s="56"/>
      <c r="H106" s="56"/>
      <c r="I106" s="56"/>
      <c r="J106" s="56"/>
      <c r="K106" s="56"/>
      <c r="L106" s="56"/>
      <c r="M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c r="IO106" s="56"/>
      <c r="IP106" s="56"/>
      <c r="IQ106" s="56"/>
      <c r="IR106" s="56"/>
      <c r="IS106" s="56"/>
      <c r="IT106" s="56"/>
      <c r="IU106" s="56"/>
      <c r="IV106" s="56"/>
      <c r="IW106" s="56"/>
      <c r="IX106" s="56"/>
    </row>
    <row r="107" spans="2:258">
      <c r="B107" s="56"/>
      <c r="C107" s="56"/>
      <c r="D107" s="56"/>
      <c r="E107" s="56"/>
      <c r="F107" s="56"/>
      <c r="G107" s="56"/>
      <c r="H107" s="56"/>
      <c r="I107" s="56"/>
      <c r="J107" s="56"/>
      <c r="K107" s="56"/>
      <c r="L107" s="56"/>
      <c r="M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c r="IO107" s="56"/>
      <c r="IP107" s="56"/>
      <c r="IQ107" s="56"/>
      <c r="IR107" s="56"/>
      <c r="IS107" s="56"/>
      <c r="IT107" s="56"/>
      <c r="IU107" s="56"/>
      <c r="IV107" s="56"/>
      <c r="IW107" s="56"/>
      <c r="IX107" s="56"/>
    </row>
    <row r="108" spans="2:258">
      <c r="B108" s="56"/>
      <c r="C108" s="56"/>
      <c r="D108" s="56"/>
      <c r="E108" s="56"/>
      <c r="F108" s="56"/>
      <c r="G108" s="56"/>
      <c r="H108" s="56"/>
      <c r="I108" s="56"/>
      <c r="J108" s="56"/>
      <c r="K108" s="56"/>
      <c r="L108" s="56"/>
      <c r="M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c r="IT108" s="56"/>
      <c r="IU108" s="56"/>
      <c r="IV108" s="56"/>
      <c r="IW108" s="56"/>
      <c r="IX108" s="56"/>
    </row>
    <row r="109" spans="2:258">
      <c r="B109" s="56"/>
      <c r="C109" s="56"/>
      <c r="D109" s="56"/>
      <c r="E109" s="56"/>
      <c r="F109" s="56"/>
      <c r="G109" s="56"/>
      <c r="H109" s="56"/>
      <c r="I109" s="56"/>
      <c r="J109" s="56"/>
      <c r="K109" s="56"/>
      <c r="L109" s="56"/>
      <c r="M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c r="IO109" s="56"/>
      <c r="IP109" s="56"/>
      <c r="IQ109" s="56"/>
      <c r="IR109" s="56"/>
      <c r="IS109" s="56"/>
      <c r="IT109" s="56"/>
      <c r="IU109" s="56"/>
      <c r="IV109" s="56"/>
      <c r="IW109" s="56"/>
      <c r="IX109" s="56"/>
    </row>
    <row r="110" spans="2:258">
      <c r="B110" s="56"/>
      <c r="C110" s="56"/>
      <c r="D110" s="56"/>
      <c r="E110" s="56"/>
      <c r="F110" s="56"/>
      <c r="G110" s="56"/>
      <c r="H110" s="56"/>
      <c r="I110" s="56"/>
      <c r="J110" s="56"/>
      <c r="K110" s="56"/>
      <c r="L110" s="56"/>
      <c r="M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c r="IO110" s="56"/>
      <c r="IP110" s="56"/>
      <c r="IQ110" s="56"/>
      <c r="IR110" s="56"/>
      <c r="IS110" s="56"/>
      <c r="IT110" s="56"/>
      <c r="IU110" s="56"/>
      <c r="IV110" s="56"/>
      <c r="IW110" s="56"/>
      <c r="IX110" s="56"/>
    </row>
    <row r="111" spans="2:258">
      <c r="B111" s="56"/>
      <c r="C111" s="56"/>
      <c r="D111" s="56"/>
      <c r="E111" s="56"/>
      <c r="F111" s="56"/>
      <c r="G111" s="56"/>
      <c r="H111" s="56"/>
      <c r="I111" s="56"/>
      <c r="J111" s="56"/>
      <c r="K111" s="56"/>
      <c r="L111" s="56"/>
      <c r="M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c r="IO111" s="56"/>
      <c r="IP111" s="56"/>
      <c r="IQ111" s="56"/>
      <c r="IR111" s="56"/>
      <c r="IS111" s="56"/>
      <c r="IT111" s="56"/>
      <c r="IU111" s="56"/>
      <c r="IV111" s="56"/>
      <c r="IW111" s="56"/>
      <c r="IX111" s="56"/>
    </row>
    <row r="112" spans="2:258">
      <c r="B112" s="56"/>
      <c r="C112" s="56"/>
      <c r="D112" s="56"/>
      <c r="E112" s="56"/>
      <c r="F112" s="56"/>
      <c r="G112" s="56"/>
      <c r="H112" s="56"/>
      <c r="I112" s="56"/>
      <c r="J112" s="56"/>
      <c r="K112" s="56"/>
      <c r="L112" s="56"/>
      <c r="M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c r="IO112" s="56"/>
      <c r="IP112" s="56"/>
      <c r="IQ112" s="56"/>
      <c r="IR112" s="56"/>
      <c r="IS112" s="56"/>
      <c r="IT112" s="56"/>
      <c r="IU112" s="56"/>
      <c r="IV112" s="56"/>
      <c r="IW112" s="56"/>
      <c r="IX112" s="56"/>
    </row>
    <row r="113" spans="2:258">
      <c r="B113" s="56"/>
      <c r="C113" s="56"/>
      <c r="D113" s="56"/>
      <c r="E113" s="56"/>
      <c r="F113" s="56"/>
      <c r="G113" s="56"/>
      <c r="H113" s="56"/>
      <c r="I113" s="56"/>
      <c r="J113" s="56"/>
      <c r="K113" s="56"/>
      <c r="L113" s="56"/>
      <c r="M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c r="IN113" s="56"/>
      <c r="IO113" s="56"/>
      <c r="IP113" s="56"/>
      <c r="IQ113" s="56"/>
      <c r="IR113" s="56"/>
      <c r="IS113" s="56"/>
      <c r="IT113" s="56"/>
      <c r="IU113" s="56"/>
      <c r="IV113" s="56"/>
      <c r="IW113" s="56"/>
      <c r="IX113" s="56"/>
    </row>
    <row r="114" spans="2:258">
      <c r="B114" s="56"/>
      <c r="C114" s="56"/>
      <c r="D114" s="56"/>
      <c r="E114" s="56"/>
      <c r="F114" s="56"/>
      <c r="G114" s="56"/>
      <c r="H114" s="56"/>
      <c r="I114" s="56"/>
      <c r="J114" s="56"/>
      <c r="K114" s="56"/>
      <c r="L114" s="56"/>
      <c r="M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row>
    <row r="115" spans="2:258">
      <c r="B115" s="56"/>
      <c r="C115" s="56"/>
      <c r="D115" s="56"/>
      <c r="E115" s="56"/>
      <c r="F115" s="56"/>
      <c r="G115" s="56"/>
      <c r="H115" s="56"/>
      <c r="I115" s="56"/>
      <c r="J115" s="56"/>
      <c r="K115" s="56"/>
      <c r="L115" s="56"/>
      <c r="M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56"/>
      <c r="IU115" s="56"/>
      <c r="IV115" s="56"/>
      <c r="IW115" s="56"/>
      <c r="IX115" s="56"/>
    </row>
    <row r="116" spans="2:258">
      <c r="B116" s="56"/>
      <c r="C116" s="56"/>
      <c r="D116" s="56"/>
      <c r="E116" s="56"/>
      <c r="F116" s="56"/>
      <c r="G116" s="56"/>
      <c r="H116" s="56"/>
      <c r="I116" s="56"/>
      <c r="J116" s="56"/>
      <c r="K116" s="56"/>
      <c r="L116" s="56"/>
      <c r="M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c r="IO116" s="56"/>
      <c r="IP116" s="56"/>
      <c r="IQ116" s="56"/>
      <c r="IR116" s="56"/>
      <c r="IS116" s="56"/>
      <c r="IT116" s="56"/>
      <c r="IU116" s="56"/>
      <c r="IV116" s="56"/>
      <c r="IW116" s="56"/>
      <c r="IX116" s="56"/>
    </row>
    <row r="117" spans="2:258">
      <c r="B117" s="56"/>
      <c r="C117" s="56"/>
      <c r="D117" s="56"/>
      <c r="E117" s="56"/>
      <c r="F117" s="56"/>
      <c r="G117" s="56"/>
      <c r="H117" s="56"/>
      <c r="I117" s="56"/>
      <c r="J117" s="56"/>
      <c r="K117" s="56"/>
      <c r="L117" s="56"/>
      <c r="M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c r="IO117" s="56"/>
      <c r="IP117" s="56"/>
      <c r="IQ117" s="56"/>
      <c r="IR117" s="56"/>
      <c r="IS117" s="56"/>
      <c r="IT117" s="56"/>
      <c r="IU117" s="56"/>
      <c r="IV117" s="56"/>
      <c r="IW117" s="56"/>
      <c r="IX117" s="56"/>
    </row>
    <row r="118" spans="2:258">
      <c r="B118" s="56"/>
      <c r="C118" s="56"/>
      <c r="D118" s="56"/>
      <c r="E118" s="56"/>
      <c r="F118" s="56"/>
      <c r="G118" s="56"/>
      <c r="H118" s="56"/>
      <c r="I118" s="56"/>
      <c r="J118" s="56"/>
      <c r="K118" s="56"/>
      <c r="L118" s="56"/>
      <c r="M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c r="IO118" s="56"/>
      <c r="IP118" s="56"/>
      <c r="IQ118" s="56"/>
      <c r="IR118" s="56"/>
      <c r="IS118" s="56"/>
      <c r="IT118" s="56"/>
      <c r="IU118" s="56"/>
      <c r="IV118" s="56"/>
      <c r="IW118" s="56"/>
      <c r="IX118" s="56"/>
    </row>
    <row r="119" spans="2:258">
      <c r="B119" s="56"/>
      <c r="C119" s="56"/>
      <c r="D119" s="56"/>
      <c r="E119" s="56"/>
      <c r="F119" s="56"/>
      <c r="G119" s="56"/>
      <c r="H119" s="56"/>
      <c r="I119" s="56"/>
      <c r="J119" s="56"/>
      <c r="K119" s="56"/>
      <c r="L119" s="56"/>
      <c r="M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c r="IO119" s="56"/>
      <c r="IP119" s="56"/>
      <c r="IQ119" s="56"/>
      <c r="IR119" s="56"/>
      <c r="IS119" s="56"/>
      <c r="IT119" s="56"/>
      <c r="IU119" s="56"/>
      <c r="IV119" s="56"/>
      <c r="IW119" s="56"/>
      <c r="IX119" s="56"/>
    </row>
    <row r="120" spans="2:258">
      <c r="B120" s="56"/>
      <c r="C120" s="56"/>
      <c r="D120" s="56"/>
      <c r="E120" s="56"/>
      <c r="F120" s="56"/>
      <c r="G120" s="56"/>
      <c r="H120" s="56"/>
      <c r="I120" s="56"/>
      <c r="J120" s="56"/>
      <c r="K120" s="56"/>
      <c r="L120" s="56"/>
      <c r="M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c r="IO120" s="56"/>
      <c r="IP120" s="56"/>
      <c r="IQ120" s="56"/>
      <c r="IR120" s="56"/>
      <c r="IS120" s="56"/>
      <c r="IT120" s="56"/>
      <c r="IU120" s="56"/>
      <c r="IV120" s="56"/>
      <c r="IW120" s="56"/>
      <c r="IX120" s="56"/>
    </row>
    <row r="121" spans="2:258">
      <c r="B121" s="56"/>
      <c r="C121" s="56"/>
      <c r="D121" s="56"/>
      <c r="E121" s="56"/>
      <c r="F121" s="56"/>
      <c r="G121" s="56"/>
      <c r="H121" s="56"/>
      <c r="I121" s="56"/>
      <c r="J121" s="56"/>
      <c r="K121" s="56"/>
      <c r="L121" s="56"/>
      <c r="M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c r="IO121" s="56"/>
      <c r="IP121" s="56"/>
      <c r="IQ121" s="56"/>
      <c r="IR121" s="56"/>
      <c r="IS121" s="56"/>
      <c r="IT121" s="56"/>
      <c r="IU121" s="56"/>
      <c r="IV121" s="56"/>
      <c r="IW121" s="56"/>
      <c r="IX121" s="56"/>
    </row>
    <row r="122" spans="2:258">
      <c r="B122" s="56"/>
      <c r="C122" s="56"/>
      <c r="D122" s="56"/>
      <c r="E122" s="56"/>
      <c r="F122" s="56"/>
      <c r="G122" s="56"/>
      <c r="H122" s="56"/>
      <c r="I122" s="56"/>
      <c r="J122" s="56"/>
      <c r="K122" s="56"/>
      <c r="L122" s="56"/>
      <c r="M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c r="IO122" s="56"/>
      <c r="IP122" s="56"/>
      <c r="IQ122" s="56"/>
      <c r="IR122" s="56"/>
      <c r="IS122" s="56"/>
      <c r="IT122" s="56"/>
      <c r="IU122" s="56"/>
      <c r="IV122" s="56"/>
      <c r="IW122" s="56"/>
      <c r="IX122" s="56"/>
    </row>
    <row r="123" spans="2:258">
      <c r="B123" s="56"/>
      <c r="C123" s="56"/>
      <c r="D123" s="56"/>
      <c r="E123" s="56"/>
      <c r="F123" s="56"/>
      <c r="G123" s="56"/>
      <c r="H123" s="56"/>
      <c r="I123" s="56"/>
      <c r="J123" s="56"/>
      <c r="K123" s="56"/>
      <c r="L123" s="56"/>
      <c r="M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c r="IO123" s="56"/>
      <c r="IP123" s="56"/>
      <c r="IQ123" s="56"/>
      <c r="IR123" s="56"/>
      <c r="IS123" s="56"/>
      <c r="IT123" s="56"/>
      <c r="IU123" s="56"/>
      <c r="IV123" s="56"/>
      <c r="IW123" s="56"/>
      <c r="IX123" s="56"/>
    </row>
    <row r="124" spans="2:258">
      <c r="B124" s="56"/>
      <c r="C124" s="56"/>
      <c r="D124" s="56"/>
      <c r="E124" s="56"/>
      <c r="F124" s="56"/>
      <c r="G124" s="56"/>
      <c r="H124" s="56"/>
      <c r="I124" s="56"/>
      <c r="J124" s="56"/>
      <c r="K124" s="56"/>
      <c r="L124" s="56"/>
      <c r="M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c r="IO124" s="56"/>
      <c r="IP124" s="56"/>
      <c r="IQ124" s="56"/>
      <c r="IR124" s="56"/>
      <c r="IS124" s="56"/>
      <c r="IT124" s="56"/>
      <c r="IU124" s="56"/>
      <c r="IV124" s="56"/>
      <c r="IW124" s="56"/>
      <c r="IX124" s="56"/>
    </row>
    <row r="125" spans="2:258">
      <c r="B125" s="56"/>
      <c r="C125" s="56"/>
      <c r="D125" s="56"/>
      <c r="E125" s="56"/>
      <c r="F125" s="56"/>
      <c r="G125" s="56"/>
      <c r="H125" s="56"/>
      <c r="I125" s="56"/>
      <c r="J125" s="56"/>
      <c r="K125" s="56"/>
      <c r="L125" s="56"/>
      <c r="M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c r="IO125" s="56"/>
      <c r="IP125" s="56"/>
      <c r="IQ125" s="56"/>
      <c r="IR125" s="56"/>
      <c r="IS125" s="56"/>
      <c r="IT125" s="56"/>
      <c r="IU125" s="56"/>
      <c r="IV125" s="56"/>
      <c r="IW125" s="56"/>
      <c r="IX125" s="56"/>
    </row>
    <row r="126" spans="2:258">
      <c r="B126" s="56"/>
      <c r="C126" s="56"/>
      <c r="D126" s="56"/>
      <c r="E126" s="56"/>
      <c r="F126" s="56"/>
      <c r="G126" s="56"/>
      <c r="H126" s="56"/>
      <c r="I126" s="56"/>
      <c r="J126" s="56"/>
      <c r="K126" s="56"/>
      <c r="L126" s="56"/>
      <c r="M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c r="IN126" s="56"/>
      <c r="IO126" s="56"/>
      <c r="IP126" s="56"/>
      <c r="IQ126" s="56"/>
      <c r="IR126" s="56"/>
      <c r="IS126" s="56"/>
      <c r="IT126" s="56"/>
      <c r="IU126" s="56"/>
      <c r="IV126" s="56"/>
      <c r="IW126" s="56"/>
      <c r="IX126" s="56"/>
    </row>
    <row r="127" spans="2:258">
      <c r="B127" s="56"/>
      <c r="C127" s="56"/>
      <c r="D127" s="56"/>
      <c r="E127" s="56"/>
      <c r="F127" s="56"/>
      <c r="G127" s="56"/>
      <c r="H127" s="56"/>
      <c r="I127" s="56"/>
      <c r="J127" s="56"/>
      <c r="K127" s="56"/>
      <c r="L127" s="56"/>
      <c r="M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c r="IO127" s="56"/>
      <c r="IP127" s="56"/>
      <c r="IQ127" s="56"/>
      <c r="IR127" s="56"/>
      <c r="IS127" s="56"/>
      <c r="IT127" s="56"/>
      <c r="IU127" s="56"/>
      <c r="IV127" s="56"/>
      <c r="IW127" s="56"/>
      <c r="IX127" s="56"/>
    </row>
    <row r="128" spans="2:258">
      <c r="B128" s="56"/>
      <c r="C128" s="56"/>
      <c r="D128" s="56"/>
      <c r="E128" s="56"/>
      <c r="F128" s="56"/>
      <c r="G128" s="56"/>
      <c r="H128" s="56"/>
      <c r="I128" s="56"/>
      <c r="J128" s="56"/>
      <c r="K128" s="56"/>
      <c r="L128" s="56"/>
      <c r="M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c r="IK128" s="56"/>
      <c r="IL128" s="56"/>
      <c r="IM128" s="56"/>
      <c r="IN128" s="56"/>
      <c r="IO128" s="56"/>
      <c r="IP128" s="56"/>
      <c r="IQ128" s="56"/>
      <c r="IR128" s="56"/>
      <c r="IS128" s="56"/>
      <c r="IT128" s="56"/>
      <c r="IU128" s="56"/>
      <c r="IV128" s="56"/>
      <c r="IW128" s="56"/>
      <c r="IX128" s="56"/>
    </row>
    <row r="129" spans="2:258">
      <c r="B129" s="56"/>
      <c r="C129" s="56"/>
      <c r="D129" s="56"/>
      <c r="E129" s="56"/>
      <c r="F129" s="56"/>
      <c r="G129" s="56"/>
      <c r="H129" s="56"/>
      <c r="I129" s="56"/>
      <c r="J129" s="56"/>
      <c r="K129" s="56"/>
      <c r="L129" s="56"/>
      <c r="M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c r="IN129" s="56"/>
      <c r="IO129" s="56"/>
      <c r="IP129" s="56"/>
      <c r="IQ129" s="56"/>
      <c r="IR129" s="56"/>
      <c r="IS129" s="56"/>
      <c r="IT129" s="56"/>
      <c r="IU129" s="56"/>
      <c r="IV129" s="56"/>
      <c r="IW129" s="56"/>
      <c r="IX129" s="56"/>
    </row>
    <row r="130" spans="2:258">
      <c r="B130" s="56"/>
      <c r="C130" s="56"/>
      <c r="D130" s="56"/>
      <c r="E130" s="56"/>
      <c r="F130" s="56"/>
      <c r="G130" s="56"/>
      <c r="H130" s="56"/>
      <c r="I130" s="56"/>
      <c r="J130" s="56"/>
      <c r="K130" s="56"/>
      <c r="L130" s="56"/>
      <c r="M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c r="IN130" s="56"/>
      <c r="IO130" s="56"/>
      <c r="IP130" s="56"/>
      <c r="IQ130" s="56"/>
      <c r="IR130" s="56"/>
      <c r="IS130" s="56"/>
      <c r="IT130" s="56"/>
      <c r="IU130" s="56"/>
      <c r="IV130" s="56"/>
      <c r="IW130" s="56"/>
      <c r="IX130" s="56"/>
    </row>
    <row r="131" spans="2:258">
      <c r="B131" s="56"/>
      <c r="C131" s="56"/>
      <c r="D131" s="56"/>
      <c r="E131" s="56"/>
      <c r="F131" s="56"/>
      <c r="G131" s="56"/>
      <c r="H131" s="56"/>
      <c r="I131" s="56"/>
      <c r="J131" s="56"/>
      <c r="K131" s="56"/>
      <c r="L131" s="56"/>
      <c r="M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c r="IO131" s="56"/>
      <c r="IP131" s="56"/>
      <c r="IQ131" s="56"/>
      <c r="IR131" s="56"/>
      <c r="IS131" s="56"/>
      <c r="IT131" s="56"/>
      <c r="IU131" s="56"/>
      <c r="IV131" s="56"/>
      <c r="IW131" s="56"/>
      <c r="IX131" s="56"/>
    </row>
    <row r="132" spans="2:258">
      <c r="B132" s="56"/>
      <c r="C132" s="56"/>
      <c r="D132" s="56"/>
      <c r="E132" s="56"/>
      <c r="F132" s="56"/>
      <c r="G132" s="56"/>
      <c r="H132" s="56"/>
      <c r="I132" s="56"/>
      <c r="J132" s="56"/>
      <c r="K132" s="56"/>
      <c r="L132" s="56"/>
      <c r="M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c r="IN132" s="56"/>
      <c r="IO132" s="56"/>
      <c r="IP132" s="56"/>
      <c r="IQ132" s="56"/>
      <c r="IR132" s="56"/>
      <c r="IS132" s="56"/>
      <c r="IT132" s="56"/>
      <c r="IU132" s="56"/>
      <c r="IV132" s="56"/>
      <c r="IW132" s="56"/>
      <c r="IX132" s="56"/>
    </row>
    <row r="133" spans="2:258">
      <c r="B133" s="56"/>
      <c r="C133" s="56"/>
      <c r="D133" s="56"/>
      <c r="E133" s="56"/>
      <c r="F133" s="56"/>
      <c r="G133" s="56"/>
      <c r="H133" s="56"/>
      <c r="I133" s="56"/>
      <c r="J133" s="56"/>
      <c r="K133" s="56"/>
      <c r="L133" s="56"/>
      <c r="M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c r="IN133" s="56"/>
      <c r="IO133" s="56"/>
      <c r="IP133" s="56"/>
      <c r="IQ133" s="56"/>
      <c r="IR133" s="56"/>
      <c r="IS133" s="56"/>
      <c r="IT133" s="56"/>
      <c r="IU133" s="56"/>
      <c r="IV133" s="56"/>
      <c r="IW133" s="56"/>
      <c r="IX133" s="56"/>
    </row>
    <row r="134" spans="2:258">
      <c r="B134" s="56"/>
      <c r="C134" s="56"/>
      <c r="D134" s="56"/>
      <c r="E134" s="56"/>
      <c r="F134" s="56"/>
      <c r="G134" s="56"/>
      <c r="H134" s="56"/>
      <c r="I134" s="56"/>
      <c r="J134" s="56"/>
      <c r="K134" s="56"/>
      <c r="L134" s="56"/>
      <c r="M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c r="IN134" s="56"/>
      <c r="IO134" s="56"/>
      <c r="IP134" s="56"/>
      <c r="IQ134" s="56"/>
      <c r="IR134" s="56"/>
      <c r="IS134" s="56"/>
      <c r="IT134" s="56"/>
      <c r="IU134" s="56"/>
      <c r="IV134" s="56"/>
      <c r="IW134" s="56"/>
      <c r="IX134" s="56"/>
    </row>
    <row r="135" spans="2:258">
      <c r="B135" s="56"/>
      <c r="C135" s="56"/>
      <c r="D135" s="56"/>
      <c r="E135" s="56"/>
      <c r="F135" s="56"/>
      <c r="G135" s="56"/>
      <c r="H135" s="56"/>
      <c r="I135" s="56"/>
      <c r="J135" s="56"/>
      <c r="K135" s="56"/>
      <c r="L135" s="56"/>
      <c r="M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c r="IO135" s="56"/>
      <c r="IP135" s="56"/>
      <c r="IQ135" s="56"/>
      <c r="IR135" s="56"/>
      <c r="IS135" s="56"/>
      <c r="IT135" s="56"/>
      <c r="IU135" s="56"/>
      <c r="IV135" s="56"/>
      <c r="IW135" s="56"/>
      <c r="IX135" s="56"/>
    </row>
    <row r="136" spans="2:258">
      <c r="B136" s="56"/>
      <c r="C136" s="56"/>
      <c r="D136" s="56"/>
      <c r="E136" s="56"/>
      <c r="F136" s="56"/>
      <c r="G136" s="56"/>
      <c r="H136" s="56"/>
      <c r="I136" s="56"/>
      <c r="J136" s="56"/>
      <c r="K136" s="56"/>
      <c r="L136" s="56"/>
      <c r="M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c r="IK136" s="56"/>
      <c r="IL136" s="56"/>
      <c r="IM136" s="56"/>
      <c r="IN136" s="56"/>
      <c r="IO136" s="56"/>
      <c r="IP136" s="56"/>
      <c r="IQ136" s="56"/>
      <c r="IR136" s="56"/>
      <c r="IS136" s="56"/>
      <c r="IT136" s="56"/>
      <c r="IU136" s="56"/>
      <c r="IV136" s="56"/>
      <c r="IW136" s="56"/>
      <c r="IX136" s="56"/>
    </row>
    <row r="137" spans="2:258">
      <c r="B137" s="56"/>
      <c r="C137" s="56"/>
      <c r="D137" s="56"/>
      <c r="E137" s="56"/>
      <c r="F137" s="56"/>
      <c r="G137" s="56"/>
      <c r="H137" s="56"/>
      <c r="I137" s="56"/>
      <c r="J137" s="56"/>
      <c r="K137" s="56"/>
      <c r="L137" s="56"/>
      <c r="M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c r="IK137" s="56"/>
      <c r="IL137" s="56"/>
      <c r="IM137" s="56"/>
      <c r="IN137" s="56"/>
      <c r="IO137" s="56"/>
      <c r="IP137" s="56"/>
      <c r="IQ137" s="56"/>
      <c r="IR137" s="56"/>
      <c r="IS137" s="56"/>
      <c r="IT137" s="56"/>
      <c r="IU137" s="56"/>
      <c r="IV137" s="56"/>
      <c r="IW137" s="56"/>
      <c r="IX137" s="56"/>
    </row>
    <row r="138" spans="2:258">
      <c r="B138" s="56"/>
      <c r="C138" s="56"/>
      <c r="D138" s="56"/>
      <c r="E138" s="56"/>
      <c r="F138" s="56"/>
      <c r="G138" s="56"/>
      <c r="H138" s="56"/>
      <c r="I138" s="56"/>
      <c r="J138" s="56"/>
      <c r="K138" s="56"/>
      <c r="L138" s="56"/>
      <c r="M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c r="IN138" s="56"/>
      <c r="IO138" s="56"/>
      <c r="IP138" s="56"/>
      <c r="IQ138" s="56"/>
      <c r="IR138" s="56"/>
      <c r="IS138" s="56"/>
      <c r="IT138" s="56"/>
      <c r="IU138" s="56"/>
      <c r="IV138" s="56"/>
      <c r="IW138" s="56"/>
      <c r="IX138" s="56"/>
    </row>
    <row r="139" spans="2:258">
      <c r="B139" s="56"/>
      <c r="C139" s="56"/>
      <c r="D139" s="56"/>
      <c r="E139" s="56"/>
      <c r="F139" s="56"/>
      <c r="G139" s="56"/>
      <c r="H139" s="56"/>
      <c r="I139" s="56"/>
      <c r="J139" s="56"/>
      <c r="K139" s="56"/>
      <c r="L139" s="56"/>
      <c r="M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c r="IO139" s="56"/>
      <c r="IP139" s="56"/>
      <c r="IQ139" s="56"/>
      <c r="IR139" s="56"/>
      <c r="IS139" s="56"/>
      <c r="IT139" s="56"/>
      <c r="IU139" s="56"/>
      <c r="IV139" s="56"/>
      <c r="IW139" s="56"/>
      <c r="IX139" s="56"/>
    </row>
    <row r="140" spans="2:258">
      <c r="B140" s="56"/>
      <c r="C140" s="56"/>
      <c r="D140" s="56"/>
      <c r="E140" s="56"/>
      <c r="F140" s="56"/>
      <c r="G140" s="56"/>
      <c r="H140" s="56"/>
      <c r="I140" s="56"/>
      <c r="J140" s="56"/>
      <c r="K140" s="56"/>
      <c r="L140" s="56"/>
      <c r="M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c r="IN140" s="56"/>
      <c r="IO140" s="56"/>
      <c r="IP140" s="56"/>
      <c r="IQ140" s="56"/>
      <c r="IR140" s="56"/>
      <c r="IS140" s="56"/>
      <c r="IT140" s="56"/>
      <c r="IU140" s="56"/>
      <c r="IV140" s="56"/>
      <c r="IW140" s="56"/>
      <c r="IX140" s="56"/>
    </row>
    <row r="141" spans="2:258">
      <c r="B141" s="56"/>
      <c r="C141" s="56"/>
      <c r="D141" s="56"/>
      <c r="E141" s="56"/>
      <c r="F141" s="56"/>
      <c r="G141" s="56"/>
      <c r="H141" s="56"/>
      <c r="I141" s="56"/>
      <c r="J141" s="56"/>
      <c r="K141" s="56"/>
      <c r="L141" s="56"/>
      <c r="M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c r="IJ141" s="56"/>
      <c r="IK141" s="56"/>
      <c r="IL141" s="56"/>
      <c r="IM141" s="56"/>
      <c r="IN141" s="56"/>
      <c r="IO141" s="56"/>
      <c r="IP141" s="56"/>
      <c r="IQ141" s="56"/>
      <c r="IR141" s="56"/>
      <c r="IS141" s="56"/>
      <c r="IT141" s="56"/>
      <c r="IU141" s="56"/>
      <c r="IV141" s="56"/>
      <c r="IW141" s="56"/>
      <c r="IX141" s="56"/>
    </row>
    <row r="142" spans="2:258">
      <c r="B142" s="56"/>
      <c r="C142" s="56"/>
      <c r="D142" s="56"/>
      <c r="E142" s="56"/>
      <c r="F142" s="56"/>
      <c r="G142" s="56"/>
      <c r="H142" s="56"/>
      <c r="I142" s="56"/>
      <c r="J142" s="56"/>
      <c r="K142" s="56"/>
      <c r="L142" s="56"/>
      <c r="M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c r="IK142" s="56"/>
      <c r="IL142" s="56"/>
      <c r="IM142" s="56"/>
      <c r="IN142" s="56"/>
      <c r="IO142" s="56"/>
      <c r="IP142" s="56"/>
      <c r="IQ142" s="56"/>
      <c r="IR142" s="56"/>
      <c r="IS142" s="56"/>
      <c r="IT142" s="56"/>
      <c r="IU142" s="56"/>
      <c r="IV142" s="56"/>
      <c r="IW142" s="56"/>
      <c r="IX142" s="56"/>
    </row>
    <row r="143" spans="2:258">
      <c r="B143" s="56"/>
      <c r="C143" s="56"/>
      <c r="D143" s="56"/>
      <c r="E143" s="56"/>
      <c r="F143" s="56"/>
      <c r="G143" s="56"/>
      <c r="H143" s="56"/>
      <c r="I143" s="56"/>
      <c r="J143" s="56"/>
      <c r="K143" s="56"/>
      <c r="L143" s="56"/>
      <c r="M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c r="IK143" s="56"/>
      <c r="IL143" s="56"/>
      <c r="IM143" s="56"/>
      <c r="IN143" s="56"/>
      <c r="IO143" s="56"/>
      <c r="IP143" s="56"/>
      <c r="IQ143" s="56"/>
      <c r="IR143" s="56"/>
      <c r="IS143" s="56"/>
      <c r="IT143" s="56"/>
      <c r="IU143" s="56"/>
      <c r="IV143" s="56"/>
      <c r="IW143" s="56"/>
      <c r="IX143" s="56"/>
    </row>
    <row r="144" spans="2:258">
      <c r="B144" s="56"/>
      <c r="C144" s="56"/>
      <c r="D144" s="56"/>
      <c r="E144" s="56"/>
      <c r="F144" s="56"/>
      <c r="G144" s="56"/>
      <c r="H144" s="56"/>
      <c r="I144" s="56"/>
      <c r="J144" s="56"/>
      <c r="K144" s="56"/>
      <c r="L144" s="56"/>
      <c r="M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c r="IK144" s="56"/>
      <c r="IL144" s="56"/>
      <c r="IM144" s="56"/>
      <c r="IN144" s="56"/>
      <c r="IO144" s="56"/>
      <c r="IP144" s="56"/>
      <c r="IQ144" s="56"/>
      <c r="IR144" s="56"/>
      <c r="IS144" s="56"/>
      <c r="IT144" s="56"/>
      <c r="IU144" s="56"/>
      <c r="IV144" s="56"/>
      <c r="IW144" s="56"/>
      <c r="IX144" s="56"/>
    </row>
    <row r="145" spans="2:258">
      <c r="B145" s="56"/>
      <c r="C145" s="56"/>
      <c r="D145" s="56"/>
      <c r="E145" s="56"/>
      <c r="F145" s="56"/>
      <c r="G145" s="56"/>
      <c r="H145" s="56"/>
      <c r="I145" s="56"/>
      <c r="J145" s="56"/>
      <c r="K145" s="56"/>
      <c r="L145" s="56"/>
      <c r="M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c r="IO145" s="56"/>
      <c r="IP145" s="56"/>
      <c r="IQ145" s="56"/>
      <c r="IR145" s="56"/>
      <c r="IS145" s="56"/>
      <c r="IT145" s="56"/>
      <c r="IU145" s="56"/>
      <c r="IV145" s="56"/>
      <c r="IW145" s="56"/>
      <c r="IX145" s="56"/>
    </row>
    <row r="146" spans="2:258">
      <c r="B146" s="56"/>
      <c r="C146" s="56"/>
      <c r="D146" s="56"/>
      <c r="E146" s="56"/>
      <c r="F146" s="56"/>
      <c r="G146" s="56"/>
      <c r="H146" s="56"/>
      <c r="I146" s="56"/>
      <c r="J146" s="56"/>
      <c r="K146" s="56"/>
      <c r="L146" s="56"/>
      <c r="M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c r="IO146" s="56"/>
      <c r="IP146" s="56"/>
      <c r="IQ146" s="56"/>
      <c r="IR146" s="56"/>
      <c r="IS146" s="56"/>
      <c r="IT146" s="56"/>
      <c r="IU146" s="56"/>
      <c r="IV146" s="56"/>
      <c r="IW146" s="56"/>
      <c r="IX146" s="56"/>
    </row>
    <row r="147" spans="2:258">
      <c r="B147" s="56"/>
      <c r="C147" s="56"/>
      <c r="D147" s="56"/>
      <c r="E147" s="56"/>
      <c r="F147" s="56"/>
      <c r="G147" s="56"/>
      <c r="H147" s="56"/>
      <c r="I147" s="56"/>
      <c r="J147" s="56"/>
      <c r="K147" s="56"/>
      <c r="L147" s="56"/>
      <c r="M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c r="IO147" s="56"/>
      <c r="IP147" s="56"/>
      <c r="IQ147" s="56"/>
      <c r="IR147" s="56"/>
      <c r="IS147" s="56"/>
      <c r="IT147" s="56"/>
      <c r="IU147" s="56"/>
      <c r="IV147" s="56"/>
      <c r="IW147" s="56"/>
      <c r="IX147" s="56"/>
    </row>
    <row r="148" spans="2:258">
      <c r="B148" s="56"/>
      <c r="C148" s="56"/>
      <c r="D148" s="56"/>
      <c r="E148" s="56"/>
      <c r="F148" s="56"/>
      <c r="G148" s="56"/>
      <c r="H148" s="56"/>
      <c r="I148" s="56"/>
      <c r="J148" s="56"/>
      <c r="K148" s="56"/>
      <c r="L148" s="56"/>
      <c r="M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c r="IO148" s="56"/>
      <c r="IP148" s="56"/>
      <c r="IQ148" s="56"/>
      <c r="IR148" s="56"/>
      <c r="IS148" s="56"/>
      <c r="IT148" s="56"/>
      <c r="IU148" s="56"/>
      <c r="IV148" s="56"/>
      <c r="IW148" s="56"/>
      <c r="IX148" s="56"/>
    </row>
    <row r="149" spans="2:258">
      <c r="B149" s="56"/>
      <c r="C149" s="56"/>
      <c r="D149" s="56"/>
      <c r="E149" s="56"/>
      <c r="F149" s="56"/>
      <c r="G149" s="56"/>
      <c r="H149" s="56"/>
      <c r="I149" s="56"/>
      <c r="J149" s="56"/>
      <c r="K149" s="56"/>
      <c r="L149" s="56"/>
      <c r="M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c r="IO149" s="56"/>
      <c r="IP149" s="56"/>
      <c r="IQ149" s="56"/>
      <c r="IR149" s="56"/>
      <c r="IS149" s="56"/>
      <c r="IT149" s="56"/>
      <c r="IU149" s="56"/>
      <c r="IV149" s="56"/>
      <c r="IW149" s="56"/>
      <c r="IX149" s="56"/>
    </row>
    <row r="150" spans="2:258">
      <c r="B150" s="56"/>
      <c r="C150" s="56"/>
      <c r="D150" s="56"/>
      <c r="E150" s="56"/>
      <c r="F150" s="56"/>
      <c r="G150" s="56"/>
      <c r="H150" s="56"/>
      <c r="I150" s="56"/>
      <c r="J150" s="56"/>
      <c r="K150" s="56"/>
      <c r="L150" s="56"/>
      <c r="M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c r="IO150" s="56"/>
      <c r="IP150" s="56"/>
      <c r="IQ150" s="56"/>
      <c r="IR150" s="56"/>
      <c r="IS150" s="56"/>
      <c r="IT150" s="56"/>
      <c r="IU150" s="56"/>
      <c r="IV150" s="56"/>
      <c r="IW150" s="56"/>
      <c r="IX150" s="56"/>
    </row>
    <row r="151" spans="2:258">
      <c r="B151" s="56"/>
      <c r="C151" s="56"/>
      <c r="D151" s="56"/>
      <c r="E151" s="56"/>
      <c r="F151" s="56"/>
      <c r="G151" s="56"/>
      <c r="H151" s="56"/>
      <c r="I151" s="56"/>
      <c r="J151" s="56"/>
      <c r="K151" s="56"/>
      <c r="L151" s="56"/>
      <c r="M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c r="IN151" s="56"/>
      <c r="IO151" s="56"/>
      <c r="IP151" s="56"/>
      <c r="IQ151" s="56"/>
      <c r="IR151" s="56"/>
      <c r="IS151" s="56"/>
      <c r="IT151" s="56"/>
      <c r="IU151" s="56"/>
      <c r="IV151" s="56"/>
      <c r="IW151" s="56"/>
      <c r="IX151" s="56"/>
    </row>
    <row r="152" spans="2:258">
      <c r="B152" s="56"/>
      <c r="C152" s="56"/>
      <c r="D152" s="56"/>
      <c r="E152" s="56"/>
      <c r="F152" s="56"/>
      <c r="G152" s="56"/>
      <c r="H152" s="56"/>
      <c r="I152" s="56"/>
      <c r="J152" s="56"/>
      <c r="K152" s="56"/>
      <c r="L152" s="56"/>
      <c r="M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c r="IO152" s="56"/>
      <c r="IP152" s="56"/>
      <c r="IQ152" s="56"/>
      <c r="IR152" s="56"/>
      <c r="IS152" s="56"/>
      <c r="IT152" s="56"/>
      <c r="IU152" s="56"/>
      <c r="IV152" s="56"/>
      <c r="IW152" s="56"/>
      <c r="IX152" s="56"/>
    </row>
    <row r="153" spans="2:258">
      <c r="B153" s="56"/>
      <c r="C153" s="56"/>
      <c r="D153" s="56"/>
      <c r="E153" s="56"/>
      <c r="F153" s="56"/>
      <c r="G153" s="56"/>
      <c r="H153" s="56"/>
      <c r="I153" s="56"/>
      <c r="J153" s="56"/>
      <c r="K153" s="56"/>
      <c r="L153" s="56"/>
      <c r="M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c r="IO153" s="56"/>
      <c r="IP153" s="56"/>
      <c r="IQ153" s="56"/>
      <c r="IR153" s="56"/>
      <c r="IS153" s="56"/>
      <c r="IT153" s="56"/>
      <c r="IU153" s="56"/>
      <c r="IV153" s="56"/>
      <c r="IW153" s="56"/>
      <c r="IX153" s="56"/>
    </row>
    <row r="154" spans="2:258">
      <c r="B154" s="56"/>
      <c r="C154" s="56"/>
      <c r="D154" s="56"/>
      <c r="E154" s="56"/>
      <c r="F154" s="56"/>
      <c r="G154" s="56"/>
      <c r="H154" s="56"/>
      <c r="I154" s="56"/>
      <c r="J154" s="56"/>
      <c r="K154" s="56"/>
      <c r="L154" s="56"/>
      <c r="M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c r="IN154" s="56"/>
      <c r="IO154" s="56"/>
      <c r="IP154" s="56"/>
      <c r="IQ154" s="56"/>
      <c r="IR154" s="56"/>
      <c r="IS154" s="56"/>
      <c r="IT154" s="56"/>
      <c r="IU154" s="56"/>
      <c r="IV154" s="56"/>
      <c r="IW154" s="56"/>
      <c r="IX154" s="56"/>
    </row>
    <row r="155" spans="2:258">
      <c r="B155" s="56"/>
      <c r="C155" s="56"/>
      <c r="D155" s="56"/>
      <c r="E155" s="56"/>
      <c r="F155" s="56"/>
      <c r="G155" s="56"/>
      <c r="H155" s="56"/>
      <c r="I155" s="56"/>
      <c r="J155" s="56"/>
      <c r="K155" s="56"/>
      <c r="L155" s="56"/>
      <c r="M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c r="IO155" s="56"/>
      <c r="IP155" s="56"/>
      <c r="IQ155" s="56"/>
      <c r="IR155" s="56"/>
      <c r="IS155" s="56"/>
      <c r="IT155" s="56"/>
      <c r="IU155" s="56"/>
      <c r="IV155" s="56"/>
      <c r="IW155" s="56"/>
      <c r="IX155" s="56"/>
    </row>
    <row r="156" spans="2:258">
      <c r="B156" s="56"/>
      <c r="C156" s="56"/>
      <c r="D156" s="56"/>
      <c r="E156" s="56"/>
      <c r="F156" s="56"/>
      <c r="G156" s="56"/>
      <c r="H156" s="56"/>
      <c r="I156" s="56"/>
      <c r="J156" s="56"/>
      <c r="K156" s="56"/>
      <c r="L156" s="56"/>
      <c r="M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c r="IO156" s="56"/>
      <c r="IP156" s="56"/>
      <c r="IQ156" s="56"/>
      <c r="IR156" s="56"/>
      <c r="IS156" s="56"/>
      <c r="IT156" s="56"/>
      <c r="IU156" s="56"/>
      <c r="IV156" s="56"/>
      <c r="IW156" s="56"/>
      <c r="IX156" s="56"/>
    </row>
    <row r="157" spans="2:258">
      <c r="B157" s="56"/>
      <c r="C157" s="56"/>
      <c r="D157" s="56"/>
      <c r="E157" s="56"/>
      <c r="F157" s="56"/>
      <c r="G157" s="56"/>
      <c r="H157" s="56"/>
      <c r="I157" s="56"/>
      <c r="J157" s="56"/>
      <c r="K157" s="56"/>
      <c r="L157" s="56"/>
      <c r="M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c r="IV157" s="56"/>
      <c r="IW157" s="56"/>
      <c r="IX157" s="56"/>
    </row>
    <row r="158" spans="2:258">
      <c r="B158" s="56"/>
      <c r="C158" s="56"/>
      <c r="D158" s="56"/>
      <c r="E158" s="56"/>
      <c r="F158" s="56"/>
      <c r="G158" s="56"/>
      <c r="H158" s="56"/>
      <c r="I158" s="56"/>
      <c r="J158" s="56"/>
      <c r="K158" s="56"/>
      <c r="L158" s="56"/>
      <c r="M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c r="IN158" s="56"/>
      <c r="IO158" s="56"/>
      <c r="IP158" s="56"/>
      <c r="IQ158" s="56"/>
      <c r="IR158" s="56"/>
      <c r="IS158" s="56"/>
      <c r="IT158" s="56"/>
      <c r="IU158" s="56"/>
      <c r="IV158" s="56"/>
      <c r="IW158" s="56"/>
      <c r="IX158" s="56"/>
    </row>
    <row r="159" spans="2:258">
      <c r="B159" s="56"/>
      <c r="C159" s="56"/>
      <c r="D159" s="56"/>
      <c r="E159" s="56"/>
      <c r="F159" s="56"/>
      <c r="G159" s="56"/>
      <c r="H159" s="56"/>
      <c r="I159" s="56"/>
      <c r="J159" s="56"/>
      <c r="K159" s="56"/>
      <c r="L159" s="56"/>
      <c r="M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c r="IJ159" s="56"/>
      <c r="IK159" s="56"/>
      <c r="IL159" s="56"/>
      <c r="IM159" s="56"/>
      <c r="IN159" s="56"/>
      <c r="IO159" s="56"/>
      <c r="IP159" s="56"/>
      <c r="IQ159" s="56"/>
      <c r="IR159" s="56"/>
      <c r="IS159" s="56"/>
      <c r="IT159" s="56"/>
      <c r="IU159" s="56"/>
      <c r="IV159" s="56"/>
      <c r="IW159" s="56"/>
      <c r="IX159" s="56"/>
    </row>
    <row r="160" spans="2:258">
      <c r="B160" s="56"/>
      <c r="C160" s="56"/>
      <c r="D160" s="56"/>
      <c r="E160" s="56"/>
      <c r="F160" s="56"/>
      <c r="G160" s="56"/>
      <c r="H160" s="56"/>
      <c r="I160" s="56"/>
      <c r="J160" s="56"/>
      <c r="K160" s="56"/>
      <c r="L160" s="56"/>
      <c r="M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c r="IO160" s="56"/>
      <c r="IP160" s="56"/>
      <c r="IQ160" s="56"/>
      <c r="IR160" s="56"/>
      <c r="IS160" s="56"/>
      <c r="IT160" s="56"/>
      <c r="IU160" s="56"/>
      <c r="IV160" s="56"/>
      <c r="IW160" s="56"/>
      <c r="IX160" s="56"/>
    </row>
    <row r="161" spans="2:258">
      <c r="B161" s="56"/>
      <c r="C161" s="56"/>
      <c r="D161" s="56"/>
      <c r="E161" s="56"/>
      <c r="F161" s="56"/>
      <c r="G161" s="56"/>
      <c r="H161" s="56"/>
      <c r="I161" s="56"/>
      <c r="J161" s="56"/>
      <c r="K161" s="56"/>
      <c r="L161" s="56"/>
      <c r="M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c r="IK161" s="56"/>
      <c r="IL161" s="56"/>
      <c r="IM161" s="56"/>
      <c r="IN161" s="56"/>
      <c r="IO161" s="56"/>
      <c r="IP161" s="56"/>
      <c r="IQ161" s="56"/>
      <c r="IR161" s="56"/>
      <c r="IS161" s="56"/>
      <c r="IT161" s="56"/>
      <c r="IU161" s="56"/>
      <c r="IV161" s="56"/>
      <c r="IW161" s="56"/>
      <c r="IX161" s="56"/>
    </row>
    <row r="162" spans="2:258">
      <c r="B162" s="56"/>
      <c r="C162" s="56"/>
      <c r="D162" s="56"/>
      <c r="E162" s="56"/>
      <c r="F162" s="56"/>
      <c r="G162" s="56"/>
      <c r="H162" s="56"/>
      <c r="I162" s="56"/>
      <c r="J162" s="56"/>
      <c r="K162" s="56"/>
      <c r="L162" s="56"/>
      <c r="M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c r="IK162" s="56"/>
      <c r="IL162" s="56"/>
      <c r="IM162" s="56"/>
      <c r="IN162" s="56"/>
      <c r="IO162" s="56"/>
      <c r="IP162" s="56"/>
      <c r="IQ162" s="56"/>
      <c r="IR162" s="56"/>
      <c r="IS162" s="56"/>
      <c r="IT162" s="56"/>
      <c r="IU162" s="56"/>
      <c r="IV162" s="56"/>
      <c r="IW162" s="56"/>
      <c r="IX162" s="56"/>
    </row>
    <row r="163" spans="2:258">
      <c r="B163" s="56"/>
      <c r="C163" s="56"/>
      <c r="D163" s="56"/>
      <c r="E163" s="56"/>
      <c r="F163" s="56"/>
      <c r="G163" s="56"/>
      <c r="H163" s="56"/>
      <c r="I163" s="56"/>
      <c r="J163" s="56"/>
      <c r="K163" s="56"/>
      <c r="L163" s="56"/>
      <c r="M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c r="IK163" s="56"/>
      <c r="IL163" s="56"/>
      <c r="IM163" s="56"/>
      <c r="IN163" s="56"/>
      <c r="IO163" s="56"/>
      <c r="IP163" s="56"/>
      <c r="IQ163" s="56"/>
      <c r="IR163" s="56"/>
      <c r="IS163" s="56"/>
      <c r="IT163" s="56"/>
      <c r="IU163" s="56"/>
      <c r="IV163" s="56"/>
      <c r="IW163" s="56"/>
      <c r="IX163" s="56"/>
    </row>
    <row r="164" spans="2:258">
      <c r="B164" s="56"/>
      <c r="C164" s="56"/>
      <c r="D164" s="56"/>
      <c r="E164" s="56"/>
      <c r="F164" s="56"/>
      <c r="G164" s="56"/>
      <c r="H164" s="56"/>
      <c r="I164" s="56"/>
      <c r="J164" s="56"/>
      <c r="K164" s="56"/>
      <c r="L164" s="56"/>
      <c r="M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c r="IK164" s="56"/>
      <c r="IL164" s="56"/>
      <c r="IM164" s="56"/>
      <c r="IN164" s="56"/>
      <c r="IO164" s="56"/>
      <c r="IP164" s="56"/>
      <c r="IQ164" s="56"/>
      <c r="IR164" s="56"/>
      <c r="IS164" s="56"/>
      <c r="IT164" s="56"/>
      <c r="IU164" s="56"/>
      <c r="IV164" s="56"/>
      <c r="IW164" s="56"/>
      <c r="IX164" s="56"/>
    </row>
    <row r="165" spans="2:258">
      <c r="B165" s="56"/>
      <c r="C165" s="56"/>
      <c r="D165" s="56"/>
      <c r="E165" s="56"/>
      <c r="F165" s="56"/>
      <c r="G165" s="56"/>
      <c r="H165" s="56"/>
      <c r="I165" s="56"/>
      <c r="J165" s="56"/>
      <c r="K165" s="56"/>
      <c r="L165" s="56"/>
      <c r="M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c r="IN165" s="56"/>
      <c r="IO165" s="56"/>
      <c r="IP165" s="56"/>
      <c r="IQ165" s="56"/>
      <c r="IR165" s="56"/>
      <c r="IS165" s="56"/>
      <c r="IT165" s="56"/>
      <c r="IU165" s="56"/>
      <c r="IV165" s="56"/>
      <c r="IW165" s="56"/>
      <c r="IX165" s="56"/>
    </row>
    <row r="166" spans="2:258">
      <c r="B166" s="56"/>
      <c r="C166" s="56"/>
      <c r="D166" s="56"/>
      <c r="E166" s="56"/>
      <c r="F166" s="56"/>
      <c r="G166" s="56"/>
      <c r="H166" s="56"/>
      <c r="I166" s="56"/>
      <c r="J166" s="56"/>
      <c r="K166" s="56"/>
      <c r="L166" s="56"/>
      <c r="M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c r="IK166" s="56"/>
      <c r="IL166" s="56"/>
      <c r="IM166" s="56"/>
      <c r="IN166" s="56"/>
      <c r="IO166" s="56"/>
      <c r="IP166" s="56"/>
      <c r="IQ166" s="56"/>
      <c r="IR166" s="56"/>
      <c r="IS166" s="56"/>
      <c r="IT166" s="56"/>
      <c r="IU166" s="56"/>
      <c r="IV166" s="56"/>
      <c r="IW166" s="56"/>
      <c r="IX166" s="56"/>
    </row>
    <row r="167" spans="2:258">
      <c r="B167" s="56"/>
      <c r="C167" s="56"/>
      <c r="D167" s="56"/>
      <c r="E167" s="56"/>
      <c r="F167" s="56"/>
      <c r="G167" s="56"/>
      <c r="H167" s="56"/>
      <c r="I167" s="56"/>
      <c r="J167" s="56"/>
      <c r="K167" s="56"/>
      <c r="L167" s="56"/>
      <c r="M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c r="IK167" s="56"/>
      <c r="IL167" s="56"/>
      <c r="IM167" s="56"/>
      <c r="IN167" s="56"/>
      <c r="IO167" s="56"/>
      <c r="IP167" s="56"/>
      <c r="IQ167" s="56"/>
      <c r="IR167" s="56"/>
      <c r="IS167" s="56"/>
      <c r="IT167" s="56"/>
      <c r="IU167" s="56"/>
      <c r="IV167" s="56"/>
      <c r="IW167" s="56"/>
      <c r="IX167" s="56"/>
    </row>
    <row r="168" spans="2:258">
      <c r="B168" s="56"/>
      <c r="C168" s="56"/>
      <c r="D168" s="56"/>
      <c r="E168" s="56"/>
      <c r="F168" s="56"/>
      <c r="G168" s="56"/>
      <c r="H168" s="56"/>
      <c r="I168" s="56"/>
      <c r="J168" s="56"/>
      <c r="K168" s="56"/>
      <c r="L168" s="56"/>
      <c r="M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c r="IK168" s="56"/>
      <c r="IL168" s="56"/>
      <c r="IM168" s="56"/>
      <c r="IN168" s="56"/>
      <c r="IO168" s="56"/>
      <c r="IP168" s="56"/>
      <c r="IQ168" s="56"/>
      <c r="IR168" s="56"/>
      <c r="IS168" s="56"/>
      <c r="IT168" s="56"/>
      <c r="IU168" s="56"/>
      <c r="IV168" s="56"/>
      <c r="IW168" s="56"/>
      <c r="IX168" s="56"/>
    </row>
    <row r="169" spans="2:258">
      <c r="B169" s="56"/>
      <c r="C169" s="56"/>
      <c r="D169" s="56"/>
      <c r="E169" s="56"/>
      <c r="F169" s="56"/>
      <c r="G169" s="56"/>
      <c r="H169" s="56"/>
      <c r="I169" s="56"/>
      <c r="J169" s="56"/>
      <c r="K169" s="56"/>
      <c r="L169" s="56"/>
      <c r="M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c r="IK169" s="56"/>
      <c r="IL169" s="56"/>
      <c r="IM169" s="56"/>
      <c r="IN169" s="56"/>
      <c r="IO169" s="56"/>
      <c r="IP169" s="56"/>
      <c r="IQ169" s="56"/>
      <c r="IR169" s="56"/>
      <c r="IS169" s="56"/>
      <c r="IT169" s="56"/>
      <c r="IU169" s="56"/>
      <c r="IV169" s="56"/>
      <c r="IW169" s="56"/>
      <c r="IX169" s="56"/>
    </row>
    <row r="170" spans="2:258">
      <c r="B170" s="56"/>
      <c r="C170" s="56"/>
      <c r="D170" s="56"/>
      <c r="E170" s="56"/>
      <c r="F170" s="56"/>
      <c r="G170" s="56"/>
      <c r="H170" s="56"/>
      <c r="I170" s="56"/>
      <c r="J170" s="56"/>
      <c r="K170" s="56"/>
      <c r="L170" s="56"/>
      <c r="M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c r="IK170" s="56"/>
      <c r="IL170" s="56"/>
      <c r="IM170" s="56"/>
      <c r="IN170" s="56"/>
      <c r="IO170" s="56"/>
      <c r="IP170" s="56"/>
      <c r="IQ170" s="56"/>
      <c r="IR170" s="56"/>
      <c r="IS170" s="56"/>
      <c r="IT170" s="56"/>
      <c r="IU170" s="56"/>
      <c r="IV170" s="56"/>
      <c r="IW170" s="56"/>
      <c r="IX170" s="56"/>
    </row>
    <row r="171" spans="2:258">
      <c r="B171" s="56"/>
      <c r="C171" s="56"/>
      <c r="D171" s="56"/>
      <c r="E171" s="56"/>
      <c r="F171" s="56"/>
      <c r="G171" s="56"/>
      <c r="H171" s="56"/>
      <c r="I171" s="56"/>
      <c r="J171" s="56"/>
      <c r="K171" s="56"/>
      <c r="L171" s="56"/>
      <c r="M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c r="IN171" s="56"/>
      <c r="IO171" s="56"/>
      <c r="IP171" s="56"/>
      <c r="IQ171" s="56"/>
      <c r="IR171" s="56"/>
      <c r="IS171" s="56"/>
      <c r="IT171" s="56"/>
      <c r="IU171" s="56"/>
      <c r="IV171" s="56"/>
      <c r="IW171" s="56"/>
      <c r="IX171" s="56"/>
    </row>
    <row r="172" spans="2:258">
      <c r="B172" s="56"/>
      <c r="C172" s="56"/>
      <c r="D172" s="56"/>
      <c r="E172" s="56"/>
      <c r="F172" s="56"/>
      <c r="G172" s="56"/>
      <c r="H172" s="56"/>
      <c r="I172" s="56"/>
      <c r="J172" s="56"/>
      <c r="K172" s="56"/>
      <c r="L172" s="56"/>
      <c r="M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c r="IK172" s="56"/>
      <c r="IL172" s="56"/>
      <c r="IM172" s="56"/>
      <c r="IN172" s="56"/>
      <c r="IO172" s="56"/>
      <c r="IP172" s="56"/>
      <c r="IQ172" s="56"/>
      <c r="IR172" s="56"/>
      <c r="IS172" s="56"/>
      <c r="IT172" s="56"/>
      <c r="IU172" s="56"/>
      <c r="IV172" s="56"/>
      <c r="IW172" s="56"/>
      <c r="IX172" s="56"/>
    </row>
    <row r="173" spans="2:258">
      <c r="B173" s="56"/>
      <c r="C173" s="56"/>
      <c r="D173" s="56"/>
      <c r="E173" s="56"/>
      <c r="F173" s="56"/>
      <c r="G173" s="56"/>
      <c r="H173" s="56"/>
      <c r="I173" s="56"/>
      <c r="J173" s="56"/>
      <c r="K173" s="56"/>
      <c r="L173" s="56"/>
      <c r="M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c r="IJ173" s="56"/>
      <c r="IK173" s="56"/>
      <c r="IL173" s="56"/>
      <c r="IM173" s="56"/>
      <c r="IN173" s="56"/>
      <c r="IO173" s="56"/>
      <c r="IP173" s="56"/>
      <c r="IQ173" s="56"/>
      <c r="IR173" s="56"/>
      <c r="IS173" s="56"/>
      <c r="IT173" s="56"/>
      <c r="IU173" s="56"/>
      <c r="IV173" s="56"/>
      <c r="IW173" s="56"/>
      <c r="IX173" s="56"/>
    </row>
    <row r="174" spans="2:258">
      <c r="B174" s="56"/>
      <c r="C174" s="56"/>
      <c r="D174" s="56"/>
      <c r="E174" s="56"/>
      <c r="F174" s="56"/>
      <c r="G174" s="56"/>
      <c r="H174" s="56"/>
      <c r="I174" s="56"/>
      <c r="J174" s="56"/>
      <c r="K174" s="56"/>
      <c r="L174" s="56"/>
      <c r="M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c r="IN174" s="56"/>
      <c r="IO174" s="56"/>
      <c r="IP174" s="56"/>
      <c r="IQ174" s="56"/>
      <c r="IR174" s="56"/>
      <c r="IS174" s="56"/>
      <c r="IT174" s="56"/>
      <c r="IU174" s="56"/>
      <c r="IV174" s="56"/>
      <c r="IW174" s="56"/>
      <c r="IX174" s="56"/>
    </row>
    <row r="175" spans="2:258">
      <c r="B175" s="56"/>
      <c r="C175" s="56"/>
      <c r="D175" s="56"/>
      <c r="E175" s="56"/>
      <c r="F175" s="56"/>
      <c r="G175" s="56"/>
      <c r="H175" s="56"/>
      <c r="I175" s="56"/>
      <c r="J175" s="56"/>
      <c r="K175" s="56"/>
      <c r="L175" s="56"/>
      <c r="M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c r="IO175" s="56"/>
      <c r="IP175" s="56"/>
      <c r="IQ175" s="56"/>
      <c r="IR175" s="56"/>
      <c r="IS175" s="56"/>
      <c r="IT175" s="56"/>
      <c r="IU175" s="56"/>
      <c r="IV175" s="56"/>
      <c r="IW175" s="56"/>
      <c r="IX175" s="56"/>
    </row>
    <row r="176" spans="2:258">
      <c r="B176" s="56"/>
      <c r="C176" s="56"/>
      <c r="D176" s="56"/>
      <c r="E176" s="56"/>
      <c r="F176" s="56"/>
      <c r="G176" s="56"/>
      <c r="H176" s="56"/>
      <c r="I176" s="56"/>
      <c r="J176" s="56"/>
      <c r="K176" s="56"/>
      <c r="L176" s="56"/>
      <c r="M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c r="IK176" s="56"/>
      <c r="IL176" s="56"/>
      <c r="IM176" s="56"/>
      <c r="IN176" s="56"/>
      <c r="IO176" s="56"/>
      <c r="IP176" s="56"/>
      <c r="IQ176" s="56"/>
      <c r="IR176" s="56"/>
      <c r="IS176" s="56"/>
      <c r="IT176" s="56"/>
      <c r="IU176" s="56"/>
      <c r="IV176" s="56"/>
      <c r="IW176" s="56"/>
      <c r="IX176" s="56"/>
    </row>
    <row r="177" spans="2:258">
      <c r="B177" s="56"/>
      <c r="C177" s="56"/>
      <c r="D177" s="56"/>
      <c r="E177" s="56"/>
      <c r="F177" s="56"/>
      <c r="G177" s="56"/>
      <c r="H177" s="56"/>
      <c r="I177" s="56"/>
      <c r="J177" s="56"/>
      <c r="K177" s="56"/>
      <c r="L177" s="56"/>
      <c r="M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c r="IN177" s="56"/>
      <c r="IO177" s="56"/>
      <c r="IP177" s="56"/>
      <c r="IQ177" s="56"/>
      <c r="IR177" s="56"/>
      <c r="IS177" s="56"/>
      <c r="IT177" s="56"/>
      <c r="IU177" s="56"/>
      <c r="IV177" s="56"/>
      <c r="IW177" s="56"/>
      <c r="IX177" s="56"/>
    </row>
    <row r="178" spans="2:258">
      <c r="B178" s="56"/>
      <c r="C178" s="56"/>
      <c r="D178" s="56"/>
      <c r="E178" s="56"/>
      <c r="F178" s="56"/>
      <c r="G178" s="56"/>
      <c r="H178" s="56"/>
      <c r="I178" s="56"/>
      <c r="J178" s="56"/>
      <c r="K178" s="56"/>
      <c r="L178" s="56"/>
      <c r="M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c r="IK178" s="56"/>
      <c r="IL178" s="56"/>
      <c r="IM178" s="56"/>
      <c r="IN178" s="56"/>
      <c r="IO178" s="56"/>
      <c r="IP178" s="56"/>
      <c r="IQ178" s="56"/>
      <c r="IR178" s="56"/>
      <c r="IS178" s="56"/>
      <c r="IT178" s="56"/>
      <c r="IU178" s="56"/>
      <c r="IV178" s="56"/>
      <c r="IW178" s="56"/>
      <c r="IX178" s="56"/>
    </row>
    <row r="179" spans="2:258">
      <c r="B179" s="56"/>
      <c r="C179" s="56"/>
      <c r="D179" s="56"/>
      <c r="E179" s="56"/>
      <c r="F179" s="56"/>
      <c r="G179" s="56"/>
      <c r="H179" s="56"/>
      <c r="I179" s="56"/>
      <c r="J179" s="56"/>
      <c r="K179" s="56"/>
      <c r="L179" s="56"/>
      <c r="M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c r="IN179" s="56"/>
      <c r="IO179" s="56"/>
      <c r="IP179" s="56"/>
      <c r="IQ179" s="56"/>
      <c r="IR179" s="56"/>
      <c r="IS179" s="56"/>
      <c r="IT179" s="56"/>
      <c r="IU179" s="56"/>
      <c r="IV179" s="56"/>
      <c r="IW179" s="56"/>
      <c r="IX179" s="56"/>
    </row>
    <row r="180" spans="2:258">
      <c r="B180" s="56"/>
      <c r="C180" s="56"/>
      <c r="D180" s="56"/>
      <c r="E180" s="56"/>
      <c r="F180" s="56"/>
      <c r="G180" s="56"/>
      <c r="H180" s="56"/>
      <c r="I180" s="56"/>
      <c r="J180" s="56"/>
      <c r="K180" s="56"/>
      <c r="L180" s="56"/>
      <c r="M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c r="IN180" s="56"/>
      <c r="IO180" s="56"/>
      <c r="IP180" s="56"/>
      <c r="IQ180" s="56"/>
      <c r="IR180" s="56"/>
      <c r="IS180" s="56"/>
      <c r="IT180" s="56"/>
      <c r="IU180" s="56"/>
      <c r="IV180" s="56"/>
      <c r="IW180" s="56"/>
      <c r="IX180" s="56"/>
    </row>
    <row r="181" spans="2:258">
      <c r="B181" s="56"/>
      <c r="C181" s="56"/>
      <c r="D181" s="56"/>
      <c r="E181" s="56"/>
      <c r="F181" s="56"/>
      <c r="G181" s="56"/>
      <c r="H181" s="56"/>
      <c r="I181" s="56"/>
      <c r="J181" s="56"/>
      <c r="K181" s="56"/>
      <c r="L181" s="56"/>
      <c r="M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c r="IN181" s="56"/>
      <c r="IO181" s="56"/>
      <c r="IP181" s="56"/>
      <c r="IQ181" s="56"/>
      <c r="IR181" s="56"/>
      <c r="IS181" s="56"/>
      <c r="IT181" s="56"/>
      <c r="IU181" s="56"/>
      <c r="IV181" s="56"/>
      <c r="IW181" s="56"/>
      <c r="IX181" s="56"/>
    </row>
    <row r="182" spans="2:258">
      <c r="B182" s="56"/>
      <c r="C182" s="56"/>
      <c r="D182" s="56"/>
      <c r="E182" s="56"/>
      <c r="F182" s="56"/>
      <c r="G182" s="56"/>
      <c r="H182" s="56"/>
      <c r="I182" s="56"/>
      <c r="J182" s="56"/>
      <c r="K182" s="56"/>
      <c r="L182" s="56"/>
      <c r="M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c r="IN182" s="56"/>
      <c r="IO182" s="56"/>
      <c r="IP182" s="56"/>
      <c r="IQ182" s="56"/>
      <c r="IR182" s="56"/>
      <c r="IS182" s="56"/>
      <c r="IT182" s="56"/>
      <c r="IU182" s="56"/>
      <c r="IV182" s="56"/>
      <c r="IW182" s="56"/>
      <c r="IX182" s="56"/>
    </row>
    <row r="183" spans="2:258">
      <c r="B183" s="56"/>
      <c r="C183" s="56"/>
      <c r="D183" s="56"/>
      <c r="E183" s="56"/>
      <c r="F183" s="56"/>
      <c r="G183" s="56"/>
      <c r="H183" s="56"/>
      <c r="I183" s="56"/>
      <c r="J183" s="56"/>
      <c r="K183" s="56"/>
      <c r="L183" s="56"/>
      <c r="M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c r="IN183" s="56"/>
      <c r="IO183" s="56"/>
      <c r="IP183" s="56"/>
      <c r="IQ183" s="56"/>
      <c r="IR183" s="56"/>
      <c r="IS183" s="56"/>
      <c r="IT183" s="56"/>
      <c r="IU183" s="56"/>
      <c r="IV183" s="56"/>
      <c r="IW183" s="56"/>
      <c r="IX183" s="56"/>
    </row>
    <row r="184" spans="2:258">
      <c r="B184" s="56"/>
      <c r="C184" s="56"/>
      <c r="D184" s="56"/>
      <c r="E184" s="56"/>
      <c r="F184" s="56"/>
      <c r="G184" s="56"/>
      <c r="H184" s="56"/>
      <c r="I184" s="56"/>
      <c r="J184" s="56"/>
      <c r="K184" s="56"/>
      <c r="L184" s="56"/>
      <c r="M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c r="IO184" s="56"/>
      <c r="IP184" s="56"/>
      <c r="IQ184" s="56"/>
      <c r="IR184" s="56"/>
      <c r="IS184" s="56"/>
      <c r="IT184" s="56"/>
      <c r="IU184" s="56"/>
      <c r="IV184" s="56"/>
      <c r="IW184" s="56"/>
      <c r="IX184" s="56"/>
    </row>
    <row r="185" spans="2:258">
      <c r="B185" s="56"/>
      <c r="C185" s="56"/>
      <c r="D185" s="56"/>
      <c r="E185" s="56"/>
      <c r="F185" s="56"/>
      <c r="G185" s="56"/>
      <c r="H185" s="56"/>
      <c r="I185" s="56"/>
      <c r="J185" s="56"/>
      <c r="K185" s="56"/>
      <c r="L185" s="56"/>
      <c r="M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c r="IO185" s="56"/>
      <c r="IP185" s="56"/>
      <c r="IQ185" s="56"/>
      <c r="IR185" s="56"/>
      <c r="IS185" s="56"/>
      <c r="IT185" s="56"/>
      <c r="IU185" s="56"/>
      <c r="IV185" s="56"/>
      <c r="IW185" s="56"/>
      <c r="IX185" s="56"/>
    </row>
    <row r="186" spans="2:258">
      <c r="B186" s="56"/>
      <c r="C186" s="56"/>
      <c r="D186" s="56"/>
      <c r="E186" s="56"/>
      <c r="F186" s="56"/>
      <c r="G186" s="56"/>
      <c r="H186" s="56"/>
      <c r="I186" s="56"/>
      <c r="J186" s="56"/>
      <c r="K186" s="56"/>
      <c r="L186" s="56"/>
      <c r="M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c r="IO186" s="56"/>
      <c r="IP186" s="56"/>
      <c r="IQ186" s="56"/>
      <c r="IR186" s="56"/>
      <c r="IS186" s="56"/>
      <c r="IT186" s="56"/>
      <c r="IU186" s="56"/>
      <c r="IV186" s="56"/>
      <c r="IW186" s="56"/>
      <c r="IX186" s="56"/>
    </row>
    <row r="187" spans="2:258">
      <c r="B187" s="56"/>
      <c r="C187" s="56"/>
      <c r="D187" s="56"/>
      <c r="E187" s="56"/>
      <c r="F187" s="56"/>
      <c r="G187" s="56"/>
      <c r="H187" s="56"/>
      <c r="I187" s="56"/>
      <c r="J187" s="56"/>
      <c r="K187" s="56"/>
      <c r="L187" s="56"/>
      <c r="M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c r="IO187" s="56"/>
      <c r="IP187" s="56"/>
      <c r="IQ187" s="56"/>
      <c r="IR187" s="56"/>
      <c r="IS187" s="56"/>
      <c r="IT187" s="56"/>
      <c r="IU187" s="56"/>
      <c r="IV187" s="56"/>
      <c r="IW187" s="56"/>
      <c r="IX187" s="56"/>
    </row>
    <row r="188" spans="2:258">
      <c r="B188" s="56"/>
      <c r="C188" s="56"/>
      <c r="D188" s="56"/>
      <c r="E188" s="56"/>
      <c r="F188" s="56"/>
      <c r="G188" s="56"/>
      <c r="H188" s="56"/>
      <c r="I188" s="56"/>
      <c r="J188" s="56"/>
      <c r="K188" s="56"/>
      <c r="L188" s="56"/>
      <c r="M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c r="IO188" s="56"/>
      <c r="IP188" s="56"/>
      <c r="IQ188" s="56"/>
      <c r="IR188" s="56"/>
      <c r="IS188" s="56"/>
      <c r="IT188" s="56"/>
      <c r="IU188" s="56"/>
      <c r="IV188" s="56"/>
      <c r="IW188" s="56"/>
      <c r="IX188" s="56"/>
    </row>
    <row r="189" spans="2:258">
      <c r="B189" s="56"/>
      <c r="C189" s="56"/>
      <c r="D189" s="56"/>
      <c r="E189" s="56"/>
      <c r="F189" s="56"/>
      <c r="G189" s="56"/>
      <c r="H189" s="56"/>
      <c r="I189" s="56"/>
      <c r="J189" s="56"/>
      <c r="K189" s="56"/>
      <c r="L189" s="56"/>
      <c r="M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c r="IN189" s="56"/>
      <c r="IO189" s="56"/>
      <c r="IP189" s="56"/>
      <c r="IQ189" s="56"/>
      <c r="IR189" s="56"/>
      <c r="IS189" s="56"/>
      <c r="IT189" s="56"/>
      <c r="IU189" s="56"/>
      <c r="IV189" s="56"/>
      <c r="IW189" s="56"/>
      <c r="IX189" s="56"/>
    </row>
    <row r="190" spans="2:258">
      <c r="B190" s="56"/>
      <c r="C190" s="56"/>
      <c r="D190" s="56"/>
      <c r="E190" s="56"/>
      <c r="F190" s="56"/>
      <c r="G190" s="56"/>
      <c r="H190" s="56"/>
      <c r="I190" s="56"/>
      <c r="J190" s="56"/>
      <c r="K190" s="56"/>
      <c r="L190" s="56"/>
      <c r="M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c r="IN190" s="56"/>
      <c r="IO190" s="56"/>
      <c r="IP190" s="56"/>
      <c r="IQ190" s="56"/>
      <c r="IR190" s="56"/>
      <c r="IS190" s="56"/>
      <c r="IT190" s="56"/>
      <c r="IU190" s="56"/>
      <c r="IV190" s="56"/>
      <c r="IW190" s="56"/>
      <c r="IX190" s="56"/>
    </row>
    <row r="191" spans="2:258">
      <c r="B191" s="56"/>
      <c r="C191" s="56"/>
      <c r="D191" s="56"/>
      <c r="E191" s="56"/>
      <c r="F191" s="56"/>
      <c r="G191" s="56"/>
      <c r="H191" s="56"/>
      <c r="I191" s="56"/>
      <c r="J191" s="56"/>
      <c r="K191" s="56"/>
      <c r="L191" s="56"/>
      <c r="M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c r="IN191" s="56"/>
      <c r="IO191" s="56"/>
      <c r="IP191" s="56"/>
      <c r="IQ191" s="56"/>
      <c r="IR191" s="56"/>
      <c r="IS191" s="56"/>
      <c r="IT191" s="56"/>
      <c r="IU191" s="56"/>
      <c r="IV191" s="56"/>
      <c r="IW191" s="56"/>
      <c r="IX191" s="56"/>
    </row>
    <row r="192" spans="2:258">
      <c r="B192" s="56"/>
      <c r="C192" s="56"/>
      <c r="D192" s="56"/>
      <c r="E192" s="56"/>
      <c r="F192" s="56"/>
      <c r="G192" s="56"/>
      <c r="H192" s="56"/>
      <c r="I192" s="56"/>
      <c r="J192" s="56"/>
      <c r="K192" s="56"/>
      <c r="L192" s="56"/>
      <c r="M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c r="IN192" s="56"/>
      <c r="IO192" s="56"/>
      <c r="IP192" s="56"/>
      <c r="IQ192" s="56"/>
      <c r="IR192" s="56"/>
      <c r="IS192" s="56"/>
      <c r="IT192" s="56"/>
      <c r="IU192" s="56"/>
      <c r="IV192" s="56"/>
      <c r="IW192" s="56"/>
      <c r="IX192" s="56"/>
    </row>
    <row r="193" spans="2:258">
      <c r="B193" s="56"/>
      <c r="C193" s="56"/>
      <c r="D193" s="56"/>
      <c r="E193" s="56"/>
      <c r="F193" s="56"/>
      <c r="G193" s="56"/>
      <c r="H193" s="56"/>
      <c r="I193" s="56"/>
      <c r="J193" s="56"/>
      <c r="K193" s="56"/>
      <c r="L193" s="56"/>
      <c r="M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c r="IN193" s="56"/>
      <c r="IO193" s="56"/>
      <c r="IP193" s="56"/>
      <c r="IQ193" s="56"/>
      <c r="IR193" s="56"/>
      <c r="IS193" s="56"/>
      <c r="IT193" s="56"/>
      <c r="IU193" s="56"/>
      <c r="IV193" s="56"/>
      <c r="IW193" s="56"/>
      <c r="IX193" s="56"/>
    </row>
    <row r="194" spans="2:258">
      <c r="B194" s="56"/>
      <c r="C194" s="56"/>
      <c r="D194" s="56"/>
      <c r="E194" s="56"/>
      <c r="F194" s="56"/>
      <c r="G194" s="56"/>
      <c r="H194" s="56"/>
      <c r="I194" s="56"/>
      <c r="J194" s="56"/>
      <c r="K194" s="56"/>
      <c r="L194" s="56"/>
      <c r="M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c r="IN194" s="56"/>
      <c r="IO194" s="56"/>
      <c r="IP194" s="56"/>
      <c r="IQ194" s="56"/>
      <c r="IR194" s="56"/>
      <c r="IS194" s="56"/>
      <c r="IT194" s="56"/>
      <c r="IU194" s="56"/>
      <c r="IV194" s="56"/>
      <c r="IW194" s="56"/>
      <c r="IX194" s="56"/>
    </row>
    <row r="195" spans="2:258">
      <c r="B195" s="56"/>
      <c r="C195" s="56"/>
      <c r="D195" s="56"/>
      <c r="E195" s="56"/>
      <c r="F195" s="56"/>
      <c r="G195" s="56"/>
      <c r="H195" s="56"/>
      <c r="I195" s="56"/>
      <c r="J195" s="56"/>
      <c r="K195" s="56"/>
      <c r="L195" s="56"/>
      <c r="M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c r="IK195" s="56"/>
      <c r="IL195" s="56"/>
      <c r="IM195" s="56"/>
      <c r="IN195" s="56"/>
      <c r="IO195" s="56"/>
      <c r="IP195" s="56"/>
      <c r="IQ195" s="56"/>
      <c r="IR195" s="56"/>
      <c r="IS195" s="56"/>
      <c r="IT195" s="56"/>
      <c r="IU195" s="56"/>
      <c r="IV195" s="56"/>
      <c r="IW195" s="56"/>
      <c r="IX195" s="56"/>
    </row>
    <row r="196" spans="2:258">
      <c r="B196" s="56"/>
      <c r="C196" s="56"/>
      <c r="D196" s="56"/>
      <c r="E196" s="56"/>
      <c r="F196" s="56"/>
      <c r="G196" s="56"/>
      <c r="H196" s="56"/>
      <c r="I196" s="56"/>
      <c r="J196" s="56"/>
      <c r="K196" s="56"/>
      <c r="L196" s="56"/>
      <c r="M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c r="IN196" s="56"/>
      <c r="IO196" s="56"/>
      <c r="IP196" s="56"/>
      <c r="IQ196" s="56"/>
      <c r="IR196" s="56"/>
      <c r="IS196" s="56"/>
      <c r="IT196" s="56"/>
      <c r="IU196" s="56"/>
      <c r="IV196" s="56"/>
      <c r="IW196" s="56"/>
      <c r="IX196" s="56"/>
    </row>
    <row r="197" spans="2:258">
      <c r="B197" s="56"/>
      <c r="C197" s="56"/>
      <c r="D197" s="56"/>
      <c r="E197" s="56"/>
      <c r="F197" s="56"/>
      <c r="G197" s="56"/>
      <c r="H197" s="56"/>
      <c r="I197" s="56"/>
      <c r="J197" s="56"/>
      <c r="K197" s="56"/>
      <c r="L197" s="56"/>
      <c r="M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c r="IK197" s="56"/>
      <c r="IL197" s="56"/>
      <c r="IM197" s="56"/>
      <c r="IN197" s="56"/>
      <c r="IO197" s="56"/>
      <c r="IP197" s="56"/>
      <c r="IQ197" s="56"/>
      <c r="IR197" s="56"/>
      <c r="IS197" s="56"/>
      <c r="IT197" s="56"/>
      <c r="IU197" s="56"/>
      <c r="IV197" s="56"/>
      <c r="IW197" s="56"/>
      <c r="IX197" s="56"/>
    </row>
    <row r="198" spans="2:258">
      <c r="B198" s="56"/>
      <c r="C198" s="56"/>
      <c r="D198" s="56"/>
      <c r="E198" s="56"/>
      <c r="F198" s="56"/>
      <c r="G198" s="56"/>
      <c r="H198" s="56"/>
      <c r="I198" s="56"/>
      <c r="J198" s="56"/>
      <c r="K198" s="56"/>
      <c r="L198" s="56"/>
      <c r="M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c r="IK198" s="56"/>
      <c r="IL198" s="56"/>
      <c r="IM198" s="56"/>
      <c r="IN198" s="56"/>
      <c r="IO198" s="56"/>
      <c r="IP198" s="56"/>
      <c r="IQ198" s="56"/>
      <c r="IR198" s="56"/>
      <c r="IS198" s="56"/>
      <c r="IT198" s="56"/>
      <c r="IU198" s="56"/>
      <c r="IV198" s="56"/>
      <c r="IW198" s="56"/>
      <c r="IX198" s="56"/>
    </row>
    <row r="199" spans="2:258">
      <c r="B199" s="56"/>
      <c r="C199" s="56"/>
      <c r="D199" s="56"/>
      <c r="E199" s="56"/>
      <c r="F199" s="56"/>
      <c r="G199" s="56"/>
      <c r="H199" s="56"/>
      <c r="I199" s="56"/>
      <c r="J199" s="56"/>
      <c r="K199" s="56"/>
      <c r="L199" s="56"/>
      <c r="M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c r="IN199" s="56"/>
      <c r="IO199" s="56"/>
      <c r="IP199" s="56"/>
      <c r="IQ199" s="56"/>
      <c r="IR199" s="56"/>
      <c r="IS199" s="56"/>
      <c r="IT199" s="56"/>
      <c r="IU199" s="56"/>
      <c r="IV199" s="56"/>
      <c r="IW199" s="56"/>
      <c r="IX199" s="56"/>
    </row>
    <row r="200" spans="2:258">
      <c r="B200" s="56"/>
      <c r="C200" s="56"/>
      <c r="D200" s="56"/>
      <c r="E200" s="56"/>
      <c r="F200" s="56"/>
      <c r="G200" s="56"/>
      <c r="H200" s="56"/>
      <c r="I200" s="56"/>
      <c r="J200" s="56"/>
      <c r="K200" s="56"/>
      <c r="L200" s="56"/>
      <c r="M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c r="IN200" s="56"/>
      <c r="IO200" s="56"/>
      <c r="IP200" s="56"/>
      <c r="IQ200" s="56"/>
      <c r="IR200" s="56"/>
      <c r="IS200" s="56"/>
      <c r="IT200" s="56"/>
      <c r="IU200" s="56"/>
      <c r="IV200" s="56"/>
      <c r="IW200" s="56"/>
      <c r="IX200" s="56"/>
    </row>
    <row r="201" spans="2:258">
      <c r="B201" s="56"/>
      <c r="C201" s="56"/>
      <c r="D201" s="56"/>
      <c r="E201" s="56"/>
      <c r="F201" s="56"/>
      <c r="G201" s="56"/>
      <c r="H201" s="56"/>
      <c r="I201" s="56"/>
      <c r="J201" s="56"/>
      <c r="K201" s="56"/>
      <c r="L201" s="56"/>
      <c r="M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c r="IO201" s="56"/>
      <c r="IP201" s="56"/>
      <c r="IQ201" s="56"/>
      <c r="IR201" s="56"/>
      <c r="IS201" s="56"/>
      <c r="IT201" s="56"/>
      <c r="IU201" s="56"/>
      <c r="IV201" s="56"/>
      <c r="IW201" s="56"/>
      <c r="IX201" s="56"/>
    </row>
    <row r="202" spans="2:258">
      <c r="B202" s="56"/>
      <c r="C202" s="56"/>
      <c r="D202" s="56"/>
      <c r="E202" s="56"/>
      <c r="F202" s="56"/>
      <c r="G202" s="56"/>
      <c r="H202" s="56"/>
      <c r="I202" s="56"/>
      <c r="J202" s="56"/>
      <c r="K202" s="56"/>
      <c r="L202" s="56"/>
      <c r="M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c r="IJ202" s="56"/>
      <c r="IK202" s="56"/>
      <c r="IL202" s="56"/>
      <c r="IM202" s="56"/>
      <c r="IN202" s="56"/>
      <c r="IO202" s="56"/>
      <c r="IP202" s="56"/>
      <c r="IQ202" s="56"/>
      <c r="IR202" s="56"/>
      <c r="IS202" s="56"/>
      <c r="IT202" s="56"/>
      <c r="IU202" s="56"/>
      <c r="IV202" s="56"/>
      <c r="IW202" s="56"/>
      <c r="IX202" s="56"/>
    </row>
    <row r="203" spans="2:258">
      <c r="B203" s="56"/>
      <c r="C203" s="56"/>
      <c r="D203" s="56"/>
      <c r="E203" s="56"/>
      <c r="F203" s="56"/>
      <c r="G203" s="56"/>
      <c r="H203" s="56"/>
      <c r="I203" s="56"/>
      <c r="J203" s="56"/>
      <c r="K203" s="56"/>
      <c r="L203" s="56"/>
      <c r="M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c r="IK203" s="56"/>
      <c r="IL203" s="56"/>
      <c r="IM203" s="56"/>
      <c r="IN203" s="56"/>
      <c r="IO203" s="56"/>
      <c r="IP203" s="56"/>
      <c r="IQ203" s="56"/>
      <c r="IR203" s="56"/>
      <c r="IS203" s="56"/>
      <c r="IT203" s="56"/>
      <c r="IU203" s="56"/>
      <c r="IV203" s="56"/>
      <c r="IW203" s="56"/>
      <c r="IX203" s="56"/>
    </row>
    <row r="204" spans="2:258">
      <c r="B204" s="56"/>
      <c r="C204" s="56"/>
      <c r="D204" s="56"/>
      <c r="E204" s="56"/>
      <c r="F204" s="56"/>
      <c r="G204" s="56"/>
      <c r="H204" s="56"/>
      <c r="I204" s="56"/>
      <c r="J204" s="56"/>
      <c r="K204" s="56"/>
      <c r="L204" s="56"/>
      <c r="M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c r="IN204" s="56"/>
      <c r="IO204" s="56"/>
      <c r="IP204" s="56"/>
      <c r="IQ204" s="56"/>
      <c r="IR204" s="56"/>
      <c r="IS204" s="56"/>
      <c r="IT204" s="56"/>
      <c r="IU204" s="56"/>
      <c r="IV204" s="56"/>
      <c r="IW204" s="56"/>
      <c r="IX204" s="56"/>
    </row>
    <row r="205" spans="2:258">
      <c r="B205" s="56"/>
      <c r="C205" s="56"/>
      <c r="D205" s="56"/>
      <c r="E205" s="56"/>
      <c r="F205" s="56"/>
      <c r="G205" s="56"/>
      <c r="H205" s="56"/>
      <c r="I205" s="56"/>
      <c r="J205" s="56"/>
      <c r="K205" s="56"/>
      <c r="L205" s="56"/>
      <c r="M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c r="IN205" s="56"/>
      <c r="IO205" s="56"/>
      <c r="IP205" s="56"/>
      <c r="IQ205" s="56"/>
      <c r="IR205" s="56"/>
      <c r="IS205" s="56"/>
      <c r="IT205" s="56"/>
      <c r="IU205" s="56"/>
      <c r="IV205" s="56"/>
      <c r="IW205" s="56"/>
      <c r="IX205" s="56"/>
    </row>
    <row r="206" spans="2:258">
      <c r="B206" s="56"/>
      <c r="C206" s="56"/>
      <c r="D206" s="56"/>
      <c r="E206" s="56"/>
      <c r="F206" s="56"/>
      <c r="G206" s="56"/>
      <c r="H206" s="56"/>
      <c r="I206" s="56"/>
      <c r="J206" s="56"/>
      <c r="K206" s="56"/>
      <c r="L206" s="56"/>
      <c r="M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c r="IN206" s="56"/>
      <c r="IO206" s="56"/>
      <c r="IP206" s="56"/>
      <c r="IQ206" s="56"/>
      <c r="IR206" s="56"/>
      <c r="IS206" s="56"/>
      <c r="IT206" s="56"/>
      <c r="IU206" s="56"/>
      <c r="IV206" s="56"/>
      <c r="IW206" s="56"/>
      <c r="IX206" s="56"/>
    </row>
    <row r="207" spans="2:258">
      <c r="B207" s="56"/>
      <c r="C207" s="56"/>
      <c r="D207" s="56"/>
      <c r="E207" s="56"/>
      <c r="F207" s="56"/>
      <c r="G207" s="56"/>
      <c r="H207" s="56"/>
      <c r="I207" s="56"/>
      <c r="J207" s="56"/>
      <c r="K207" s="56"/>
      <c r="L207" s="56"/>
      <c r="M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c r="IO207" s="56"/>
      <c r="IP207" s="56"/>
      <c r="IQ207" s="56"/>
      <c r="IR207" s="56"/>
      <c r="IS207" s="56"/>
      <c r="IT207" s="56"/>
      <c r="IU207" s="56"/>
      <c r="IV207" s="56"/>
      <c r="IW207" s="56"/>
      <c r="IX207" s="56"/>
    </row>
    <row r="208" spans="2:258">
      <c r="B208" s="56"/>
      <c r="C208" s="56"/>
      <c r="D208" s="56"/>
      <c r="E208" s="56"/>
      <c r="F208" s="56"/>
      <c r="G208" s="56"/>
      <c r="H208" s="56"/>
      <c r="I208" s="56"/>
      <c r="J208" s="56"/>
      <c r="K208" s="56"/>
      <c r="L208" s="56"/>
      <c r="M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c r="IN208" s="56"/>
      <c r="IO208" s="56"/>
      <c r="IP208" s="56"/>
      <c r="IQ208" s="56"/>
      <c r="IR208" s="56"/>
      <c r="IS208" s="56"/>
      <c r="IT208" s="56"/>
      <c r="IU208" s="56"/>
      <c r="IV208" s="56"/>
      <c r="IW208" s="56"/>
      <c r="IX208" s="56"/>
    </row>
    <row r="209" spans="2:258">
      <c r="B209" s="56"/>
      <c r="C209" s="56"/>
      <c r="D209" s="56"/>
      <c r="E209" s="56"/>
      <c r="F209" s="56"/>
      <c r="G209" s="56"/>
      <c r="H209" s="56"/>
      <c r="I209" s="56"/>
      <c r="J209" s="56"/>
      <c r="K209" s="56"/>
      <c r="L209" s="56"/>
      <c r="M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c r="IN209" s="56"/>
      <c r="IO209" s="56"/>
      <c r="IP209" s="56"/>
      <c r="IQ209" s="56"/>
      <c r="IR209" s="56"/>
      <c r="IS209" s="56"/>
      <c r="IT209" s="56"/>
      <c r="IU209" s="56"/>
      <c r="IV209" s="56"/>
      <c r="IW209" s="56"/>
      <c r="IX209" s="56"/>
    </row>
    <row r="210" spans="2:258">
      <c r="B210" s="56"/>
      <c r="C210" s="56"/>
      <c r="D210" s="56"/>
      <c r="E210" s="56"/>
      <c r="F210" s="56"/>
      <c r="G210" s="56"/>
      <c r="H210" s="56"/>
      <c r="I210" s="56"/>
      <c r="J210" s="56"/>
      <c r="K210" s="56"/>
      <c r="L210" s="56"/>
      <c r="M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c r="IN210" s="56"/>
      <c r="IO210" s="56"/>
      <c r="IP210" s="56"/>
      <c r="IQ210" s="56"/>
      <c r="IR210" s="56"/>
      <c r="IS210" s="56"/>
      <c r="IT210" s="56"/>
      <c r="IU210" s="56"/>
      <c r="IV210" s="56"/>
      <c r="IW210" s="56"/>
      <c r="IX210" s="56"/>
    </row>
    <row r="211" spans="2:258">
      <c r="B211" s="56"/>
      <c r="C211" s="56"/>
      <c r="D211" s="56"/>
      <c r="E211" s="56"/>
      <c r="F211" s="56"/>
      <c r="G211" s="56"/>
      <c r="H211" s="56"/>
      <c r="I211" s="56"/>
      <c r="J211" s="56"/>
      <c r="K211" s="56"/>
      <c r="L211" s="56"/>
      <c r="M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c r="IN211" s="56"/>
      <c r="IO211" s="56"/>
      <c r="IP211" s="56"/>
      <c r="IQ211" s="56"/>
      <c r="IR211" s="56"/>
      <c r="IS211" s="56"/>
      <c r="IT211" s="56"/>
      <c r="IU211" s="56"/>
      <c r="IV211" s="56"/>
      <c r="IW211" s="56"/>
      <c r="IX211" s="56"/>
    </row>
    <row r="212" spans="2:258">
      <c r="B212" s="56"/>
      <c r="C212" s="56"/>
      <c r="D212" s="56"/>
      <c r="E212" s="56"/>
      <c r="F212" s="56"/>
      <c r="G212" s="56"/>
      <c r="H212" s="56"/>
      <c r="I212" s="56"/>
      <c r="J212" s="56"/>
      <c r="K212" s="56"/>
      <c r="L212" s="56"/>
      <c r="M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c r="IK212" s="56"/>
      <c r="IL212" s="56"/>
      <c r="IM212" s="56"/>
      <c r="IN212" s="56"/>
      <c r="IO212" s="56"/>
      <c r="IP212" s="56"/>
      <c r="IQ212" s="56"/>
      <c r="IR212" s="56"/>
      <c r="IS212" s="56"/>
      <c r="IT212" s="56"/>
      <c r="IU212" s="56"/>
      <c r="IV212" s="56"/>
      <c r="IW212" s="56"/>
      <c r="IX212" s="56"/>
    </row>
    <row r="213" spans="2:258">
      <c r="B213" s="56"/>
      <c r="C213" s="56"/>
      <c r="D213" s="56"/>
      <c r="E213" s="56"/>
      <c r="F213" s="56"/>
      <c r="G213" s="56"/>
      <c r="H213" s="56"/>
      <c r="I213" s="56"/>
      <c r="J213" s="56"/>
      <c r="K213" s="56"/>
      <c r="L213" s="56"/>
      <c r="M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c r="IN213" s="56"/>
      <c r="IO213" s="56"/>
      <c r="IP213" s="56"/>
      <c r="IQ213" s="56"/>
      <c r="IR213" s="56"/>
      <c r="IS213" s="56"/>
      <c r="IT213" s="56"/>
      <c r="IU213" s="56"/>
      <c r="IV213" s="56"/>
      <c r="IW213" s="56"/>
      <c r="IX213" s="56"/>
    </row>
    <row r="214" spans="2:258">
      <c r="B214" s="56"/>
      <c r="C214" s="56"/>
      <c r="D214" s="56"/>
      <c r="E214" s="56"/>
      <c r="F214" s="56"/>
      <c r="G214" s="56"/>
      <c r="H214" s="56"/>
      <c r="I214" s="56"/>
      <c r="J214" s="56"/>
      <c r="K214" s="56"/>
      <c r="L214" s="56"/>
      <c r="M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c r="IO214" s="56"/>
      <c r="IP214" s="56"/>
      <c r="IQ214" s="56"/>
      <c r="IR214" s="56"/>
      <c r="IS214" s="56"/>
      <c r="IT214" s="56"/>
      <c r="IU214" s="56"/>
      <c r="IV214" s="56"/>
      <c r="IW214" s="56"/>
      <c r="IX214" s="56"/>
    </row>
    <row r="215" spans="2:258">
      <c r="B215" s="56"/>
      <c r="C215" s="56"/>
      <c r="D215" s="56"/>
      <c r="E215" s="56"/>
      <c r="F215" s="56"/>
      <c r="G215" s="56"/>
      <c r="H215" s="56"/>
      <c r="I215" s="56"/>
      <c r="J215" s="56"/>
      <c r="K215" s="56"/>
      <c r="L215" s="56"/>
      <c r="M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c r="IN215" s="56"/>
      <c r="IO215" s="56"/>
      <c r="IP215" s="56"/>
      <c r="IQ215" s="56"/>
      <c r="IR215" s="56"/>
      <c r="IS215" s="56"/>
      <c r="IT215" s="56"/>
      <c r="IU215" s="56"/>
      <c r="IV215" s="56"/>
      <c r="IW215" s="56"/>
      <c r="IX215" s="56"/>
    </row>
    <row r="216" spans="2:258">
      <c r="B216" s="56"/>
      <c r="C216" s="56"/>
      <c r="D216" s="56"/>
      <c r="E216" s="56"/>
      <c r="F216" s="56"/>
      <c r="G216" s="56"/>
      <c r="H216" s="56"/>
      <c r="I216" s="56"/>
      <c r="J216" s="56"/>
      <c r="K216" s="56"/>
      <c r="L216" s="56"/>
      <c r="M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c r="IN216" s="56"/>
      <c r="IO216" s="56"/>
      <c r="IP216" s="56"/>
      <c r="IQ216" s="56"/>
      <c r="IR216" s="56"/>
      <c r="IS216" s="56"/>
      <c r="IT216" s="56"/>
      <c r="IU216" s="56"/>
      <c r="IV216" s="56"/>
      <c r="IW216" s="56"/>
      <c r="IX216" s="56"/>
    </row>
    <row r="217" spans="2:258">
      <c r="B217" s="56"/>
      <c r="C217" s="56"/>
      <c r="D217" s="56"/>
      <c r="E217" s="56"/>
      <c r="F217" s="56"/>
      <c r="G217" s="56"/>
      <c r="H217" s="56"/>
      <c r="I217" s="56"/>
      <c r="J217" s="56"/>
      <c r="K217" s="56"/>
      <c r="L217" s="56"/>
      <c r="M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c r="IN217" s="56"/>
      <c r="IO217" s="56"/>
      <c r="IP217" s="56"/>
      <c r="IQ217" s="56"/>
      <c r="IR217" s="56"/>
      <c r="IS217" s="56"/>
      <c r="IT217" s="56"/>
      <c r="IU217" s="56"/>
      <c r="IV217" s="56"/>
      <c r="IW217" s="56"/>
      <c r="IX217" s="56"/>
    </row>
    <row r="218" spans="2:258">
      <c r="B218" s="56"/>
      <c r="C218" s="56"/>
      <c r="D218" s="56"/>
      <c r="E218" s="56"/>
      <c r="F218" s="56"/>
      <c r="G218" s="56"/>
      <c r="H218" s="56"/>
      <c r="I218" s="56"/>
      <c r="J218" s="56"/>
      <c r="K218" s="56"/>
      <c r="L218" s="56"/>
      <c r="M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c r="IN218" s="56"/>
      <c r="IO218" s="56"/>
      <c r="IP218" s="56"/>
      <c r="IQ218" s="56"/>
      <c r="IR218" s="56"/>
      <c r="IS218" s="56"/>
      <c r="IT218" s="56"/>
      <c r="IU218" s="56"/>
      <c r="IV218" s="56"/>
      <c r="IW218" s="56"/>
      <c r="IX218" s="56"/>
    </row>
    <row r="219" spans="2:258">
      <c r="B219" s="56"/>
      <c r="C219" s="56"/>
      <c r="D219" s="56"/>
      <c r="E219" s="56"/>
      <c r="F219" s="56"/>
      <c r="G219" s="56"/>
      <c r="H219" s="56"/>
      <c r="I219" s="56"/>
      <c r="J219" s="56"/>
      <c r="K219" s="56"/>
      <c r="L219" s="56"/>
      <c r="M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c r="IN219" s="56"/>
      <c r="IO219" s="56"/>
      <c r="IP219" s="56"/>
      <c r="IQ219" s="56"/>
      <c r="IR219" s="56"/>
      <c r="IS219" s="56"/>
      <c r="IT219" s="56"/>
      <c r="IU219" s="56"/>
      <c r="IV219" s="56"/>
      <c r="IW219" s="56"/>
      <c r="IX219" s="56"/>
    </row>
    <row r="220" spans="2:258">
      <c r="B220" s="56"/>
      <c r="C220" s="56"/>
      <c r="D220" s="56"/>
      <c r="E220" s="56"/>
      <c r="F220" s="56"/>
      <c r="G220" s="56"/>
      <c r="H220" s="56"/>
      <c r="I220" s="56"/>
      <c r="J220" s="56"/>
      <c r="K220" s="56"/>
      <c r="L220" s="56"/>
      <c r="M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c r="IN220" s="56"/>
      <c r="IO220" s="56"/>
      <c r="IP220" s="56"/>
      <c r="IQ220" s="56"/>
      <c r="IR220" s="56"/>
      <c r="IS220" s="56"/>
      <c r="IT220" s="56"/>
      <c r="IU220" s="56"/>
      <c r="IV220" s="56"/>
      <c r="IW220" s="56"/>
      <c r="IX220" s="56"/>
    </row>
    <row r="221" spans="2:258">
      <c r="B221" s="56"/>
      <c r="C221" s="56"/>
      <c r="D221" s="56"/>
      <c r="E221" s="56"/>
      <c r="F221" s="56"/>
      <c r="G221" s="56"/>
      <c r="H221" s="56"/>
      <c r="I221" s="56"/>
      <c r="J221" s="56"/>
      <c r="K221" s="56"/>
      <c r="L221" s="56"/>
      <c r="M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c r="IO221" s="56"/>
      <c r="IP221" s="56"/>
      <c r="IQ221" s="56"/>
      <c r="IR221" s="56"/>
      <c r="IS221" s="56"/>
      <c r="IT221" s="56"/>
      <c r="IU221" s="56"/>
      <c r="IV221" s="56"/>
      <c r="IW221" s="56"/>
      <c r="IX221" s="56"/>
    </row>
    <row r="222" spans="2:258">
      <c r="B222" s="56"/>
      <c r="C222" s="56"/>
      <c r="D222" s="56"/>
      <c r="E222" s="56"/>
      <c r="F222" s="56"/>
      <c r="G222" s="56"/>
      <c r="H222" s="56"/>
      <c r="I222" s="56"/>
      <c r="J222" s="56"/>
      <c r="K222" s="56"/>
      <c r="L222" s="56"/>
      <c r="M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c r="IN222" s="56"/>
      <c r="IO222" s="56"/>
      <c r="IP222" s="56"/>
      <c r="IQ222" s="56"/>
      <c r="IR222" s="56"/>
      <c r="IS222" s="56"/>
      <c r="IT222" s="56"/>
      <c r="IU222" s="56"/>
      <c r="IV222" s="56"/>
      <c r="IW222" s="56"/>
      <c r="IX222" s="56"/>
    </row>
    <row r="223" spans="2:258">
      <c r="B223" s="56"/>
      <c r="C223" s="56"/>
      <c r="D223" s="56"/>
      <c r="E223" s="56"/>
      <c r="F223" s="56"/>
      <c r="G223" s="56"/>
      <c r="H223" s="56"/>
      <c r="I223" s="56"/>
      <c r="J223" s="56"/>
      <c r="K223" s="56"/>
      <c r="L223" s="56"/>
      <c r="M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56"/>
      <c r="IU223" s="56"/>
      <c r="IV223" s="56"/>
      <c r="IW223" s="56"/>
      <c r="IX223" s="56"/>
    </row>
    <row r="224" spans="2:258">
      <c r="B224" s="56"/>
      <c r="C224" s="56"/>
      <c r="D224" s="56"/>
      <c r="E224" s="56"/>
      <c r="F224" s="56"/>
      <c r="G224" s="56"/>
      <c r="H224" s="56"/>
      <c r="I224" s="56"/>
      <c r="J224" s="56"/>
      <c r="K224" s="56"/>
      <c r="L224" s="56"/>
      <c r="M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c r="IN224" s="56"/>
      <c r="IO224" s="56"/>
      <c r="IP224" s="56"/>
      <c r="IQ224" s="56"/>
      <c r="IR224" s="56"/>
      <c r="IS224" s="56"/>
      <c r="IT224" s="56"/>
      <c r="IU224" s="56"/>
      <c r="IV224" s="56"/>
      <c r="IW224" s="56"/>
      <c r="IX224" s="56"/>
    </row>
    <row r="225" spans="2:258">
      <c r="B225" s="56"/>
      <c r="C225" s="56"/>
      <c r="D225" s="56"/>
      <c r="E225" s="56"/>
      <c r="F225" s="56"/>
      <c r="G225" s="56"/>
      <c r="H225" s="56"/>
      <c r="I225" s="56"/>
      <c r="J225" s="56"/>
      <c r="K225" s="56"/>
      <c r="L225" s="56"/>
      <c r="M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c r="IN225" s="56"/>
      <c r="IO225" s="56"/>
      <c r="IP225" s="56"/>
      <c r="IQ225" s="56"/>
      <c r="IR225" s="56"/>
      <c r="IS225" s="56"/>
      <c r="IT225" s="56"/>
      <c r="IU225" s="56"/>
      <c r="IV225" s="56"/>
      <c r="IW225" s="56"/>
      <c r="IX225" s="56"/>
    </row>
    <row r="226" spans="2:258">
      <c r="B226" s="56"/>
      <c r="C226" s="56"/>
      <c r="D226" s="56"/>
      <c r="E226" s="56"/>
      <c r="F226" s="56"/>
      <c r="G226" s="56"/>
      <c r="H226" s="56"/>
      <c r="I226" s="56"/>
      <c r="J226" s="56"/>
      <c r="K226" s="56"/>
      <c r="L226" s="56"/>
      <c r="M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c r="IN226" s="56"/>
      <c r="IO226" s="56"/>
      <c r="IP226" s="56"/>
      <c r="IQ226" s="56"/>
      <c r="IR226" s="56"/>
      <c r="IS226" s="56"/>
      <c r="IT226" s="56"/>
      <c r="IU226" s="56"/>
      <c r="IV226" s="56"/>
      <c r="IW226" s="56"/>
      <c r="IX226" s="56"/>
    </row>
    <row r="227" spans="2:258">
      <c r="B227" s="56"/>
      <c r="C227" s="56"/>
      <c r="D227" s="56"/>
      <c r="E227" s="56"/>
      <c r="F227" s="56"/>
      <c r="G227" s="56"/>
      <c r="H227" s="56"/>
      <c r="I227" s="56"/>
      <c r="J227" s="56"/>
      <c r="K227" s="56"/>
      <c r="L227" s="56"/>
      <c r="M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c r="IN227" s="56"/>
      <c r="IO227" s="56"/>
      <c r="IP227" s="56"/>
      <c r="IQ227" s="56"/>
      <c r="IR227" s="56"/>
      <c r="IS227" s="56"/>
      <c r="IT227" s="56"/>
      <c r="IU227" s="56"/>
      <c r="IV227" s="56"/>
      <c r="IW227" s="56"/>
      <c r="IX227" s="56"/>
    </row>
    <row r="228" spans="2:258">
      <c r="B228" s="56"/>
      <c r="C228" s="56"/>
      <c r="D228" s="56"/>
      <c r="E228" s="56"/>
      <c r="F228" s="56"/>
      <c r="G228" s="56"/>
      <c r="H228" s="56"/>
      <c r="I228" s="56"/>
      <c r="J228" s="56"/>
      <c r="K228" s="56"/>
      <c r="L228" s="56"/>
      <c r="M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c r="IN228" s="56"/>
      <c r="IO228" s="56"/>
      <c r="IP228" s="56"/>
      <c r="IQ228" s="56"/>
      <c r="IR228" s="56"/>
      <c r="IS228" s="56"/>
      <c r="IT228" s="56"/>
      <c r="IU228" s="56"/>
      <c r="IV228" s="56"/>
      <c r="IW228" s="56"/>
      <c r="IX228" s="56"/>
    </row>
    <row r="229" spans="2:258">
      <c r="B229" s="56"/>
      <c r="C229" s="56"/>
      <c r="D229" s="56"/>
      <c r="E229" s="56"/>
      <c r="F229" s="56"/>
      <c r="G229" s="56"/>
      <c r="H229" s="56"/>
      <c r="I229" s="56"/>
      <c r="J229" s="56"/>
      <c r="K229" s="56"/>
      <c r="L229" s="56"/>
      <c r="M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c r="IN229" s="56"/>
      <c r="IO229" s="56"/>
      <c r="IP229" s="56"/>
      <c r="IQ229" s="56"/>
      <c r="IR229" s="56"/>
      <c r="IS229" s="56"/>
      <c r="IT229" s="56"/>
      <c r="IU229" s="56"/>
      <c r="IV229" s="56"/>
      <c r="IW229" s="56"/>
      <c r="IX229" s="56"/>
    </row>
    <row r="230" spans="2:258">
      <c r="B230" s="56"/>
      <c r="C230" s="56"/>
      <c r="D230" s="56"/>
      <c r="E230" s="56"/>
      <c r="F230" s="56"/>
      <c r="G230" s="56"/>
      <c r="H230" s="56"/>
      <c r="I230" s="56"/>
      <c r="J230" s="56"/>
      <c r="K230" s="56"/>
      <c r="L230" s="56"/>
      <c r="M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c r="IN230" s="56"/>
      <c r="IO230" s="56"/>
      <c r="IP230" s="56"/>
      <c r="IQ230" s="56"/>
      <c r="IR230" s="56"/>
      <c r="IS230" s="56"/>
      <c r="IT230" s="56"/>
      <c r="IU230" s="56"/>
      <c r="IV230" s="56"/>
      <c r="IW230" s="56"/>
      <c r="IX230" s="56"/>
    </row>
    <row r="231" spans="2:258">
      <c r="B231" s="56"/>
      <c r="C231" s="56"/>
      <c r="D231" s="56"/>
      <c r="E231" s="56"/>
      <c r="F231" s="56"/>
      <c r="G231" s="56"/>
      <c r="H231" s="56"/>
      <c r="I231" s="56"/>
      <c r="J231" s="56"/>
      <c r="K231" s="56"/>
      <c r="L231" s="56"/>
      <c r="M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56"/>
      <c r="IU231" s="56"/>
      <c r="IV231" s="56"/>
      <c r="IW231" s="56"/>
      <c r="IX231" s="56"/>
    </row>
    <row r="232" spans="2:258">
      <c r="B232" s="56"/>
      <c r="C232" s="56"/>
      <c r="D232" s="56"/>
      <c r="E232" s="56"/>
      <c r="F232" s="56"/>
      <c r="G232" s="56"/>
      <c r="H232" s="56"/>
      <c r="I232" s="56"/>
      <c r="J232" s="56"/>
      <c r="K232" s="56"/>
      <c r="L232" s="56"/>
      <c r="M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c r="IN232" s="56"/>
      <c r="IO232" s="56"/>
      <c r="IP232" s="56"/>
      <c r="IQ232" s="56"/>
      <c r="IR232" s="56"/>
      <c r="IS232" s="56"/>
      <c r="IT232" s="56"/>
      <c r="IU232" s="56"/>
      <c r="IV232" s="56"/>
      <c r="IW232" s="56"/>
      <c r="IX232" s="56"/>
    </row>
    <row r="233" spans="2:258">
      <c r="B233" s="56"/>
      <c r="C233" s="56"/>
      <c r="D233" s="56"/>
      <c r="E233" s="56"/>
      <c r="F233" s="56"/>
      <c r="G233" s="56"/>
      <c r="H233" s="56"/>
      <c r="I233" s="56"/>
      <c r="J233" s="56"/>
      <c r="K233" s="56"/>
      <c r="L233" s="56"/>
      <c r="M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c r="IN233" s="56"/>
      <c r="IO233" s="56"/>
      <c r="IP233" s="56"/>
      <c r="IQ233" s="56"/>
      <c r="IR233" s="56"/>
      <c r="IS233" s="56"/>
      <c r="IT233" s="56"/>
      <c r="IU233" s="56"/>
      <c r="IV233" s="56"/>
      <c r="IW233" s="56"/>
      <c r="IX233" s="56"/>
    </row>
    <row r="234" spans="2:258">
      <c r="B234" s="56"/>
      <c r="C234" s="56"/>
      <c r="D234" s="56"/>
      <c r="E234" s="56"/>
      <c r="F234" s="56"/>
      <c r="G234" s="56"/>
      <c r="H234" s="56"/>
      <c r="I234" s="56"/>
      <c r="J234" s="56"/>
      <c r="K234" s="56"/>
      <c r="L234" s="56"/>
      <c r="M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c r="IK234" s="56"/>
      <c r="IL234" s="56"/>
      <c r="IM234" s="56"/>
      <c r="IN234" s="56"/>
      <c r="IO234" s="56"/>
      <c r="IP234" s="56"/>
      <c r="IQ234" s="56"/>
      <c r="IR234" s="56"/>
      <c r="IS234" s="56"/>
      <c r="IT234" s="56"/>
      <c r="IU234" s="56"/>
      <c r="IV234" s="56"/>
      <c r="IW234" s="56"/>
      <c r="IX234" s="56"/>
    </row>
    <row r="235" spans="2:258">
      <c r="B235" s="56"/>
      <c r="C235" s="56"/>
      <c r="D235" s="56"/>
      <c r="E235" s="56"/>
      <c r="F235" s="56"/>
      <c r="G235" s="56"/>
      <c r="H235" s="56"/>
      <c r="I235" s="56"/>
      <c r="J235" s="56"/>
      <c r="K235" s="56"/>
      <c r="L235" s="56"/>
      <c r="M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c r="IN235" s="56"/>
      <c r="IO235" s="56"/>
      <c r="IP235" s="56"/>
      <c r="IQ235" s="56"/>
      <c r="IR235" s="56"/>
      <c r="IS235" s="56"/>
      <c r="IT235" s="56"/>
      <c r="IU235" s="56"/>
      <c r="IV235" s="56"/>
      <c r="IW235" s="56"/>
      <c r="IX235" s="56"/>
    </row>
    <row r="236" spans="2:258">
      <c r="B236" s="56"/>
      <c r="C236" s="56"/>
      <c r="D236" s="56"/>
      <c r="E236" s="56"/>
      <c r="F236" s="56"/>
      <c r="G236" s="56"/>
      <c r="H236" s="56"/>
      <c r="I236" s="56"/>
      <c r="J236" s="56"/>
      <c r="K236" s="56"/>
      <c r="L236" s="56"/>
      <c r="M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c r="IS236" s="56"/>
      <c r="IT236" s="56"/>
      <c r="IU236" s="56"/>
      <c r="IV236" s="56"/>
      <c r="IW236" s="56"/>
      <c r="IX236" s="56"/>
    </row>
    <row r="237" spans="2:258">
      <c r="B237" s="56"/>
      <c r="C237" s="56"/>
      <c r="D237" s="56"/>
      <c r="E237" s="56"/>
      <c r="F237" s="56"/>
      <c r="G237" s="56"/>
      <c r="H237" s="56"/>
      <c r="I237" s="56"/>
      <c r="J237" s="56"/>
      <c r="K237" s="56"/>
      <c r="L237" s="56"/>
      <c r="M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c r="IO237" s="56"/>
      <c r="IP237" s="56"/>
      <c r="IQ237" s="56"/>
      <c r="IR237" s="56"/>
      <c r="IS237" s="56"/>
      <c r="IT237" s="56"/>
      <c r="IU237" s="56"/>
      <c r="IV237" s="56"/>
      <c r="IW237" s="56"/>
      <c r="IX237" s="56"/>
    </row>
    <row r="238" spans="2:258">
      <c r="B238" s="56"/>
      <c r="C238" s="56"/>
      <c r="D238" s="56"/>
      <c r="E238" s="56"/>
      <c r="F238" s="56"/>
      <c r="G238" s="56"/>
      <c r="H238" s="56"/>
      <c r="I238" s="56"/>
      <c r="J238" s="56"/>
      <c r="K238" s="56"/>
      <c r="L238" s="56"/>
      <c r="M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c r="IO238" s="56"/>
      <c r="IP238" s="56"/>
      <c r="IQ238" s="56"/>
      <c r="IR238" s="56"/>
      <c r="IS238" s="56"/>
      <c r="IT238" s="56"/>
      <c r="IU238" s="56"/>
      <c r="IV238" s="56"/>
      <c r="IW238" s="56"/>
      <c r="IX238" s="56"/>
    </row>
    <row r="239" spans="2:258">
      <c r="B239" s="56"/>
      <c r="C239" s="56"/>
      <c r="D239" s="56"/>
      <c r="E239" s="56"/>
      <c r="F239" s="56"/>
      <c r="G239" s="56"/>
      <c r="H239" s="56"/>
      <c r="I239" s="56"/>
      <c r="J239" s="56"/>
      <c r="K239" s="56"/>
      <c r="L239" s="56"/>
      <c r="M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c r="IO239" s="56"/>
      <c r="IP239" s="56"/>
      <c r="IQ239" s="56"/>
      <c r="IR239" s="56"/>
      <c r="IS239" s="56"/>
      <c r="IT239" s="56"/>
      <c r="IU239" s="56"/>
      <c r="IV239" s="56"/>
      <c r="IW239" s="56"/>
      <c r="IX239" s="56"/>
    </row>
    <row r="240" spans="2:258">
      <c r="B240" s="56"/>
      <c r="C240" s="56"/>
      <c r="D240" s="56"/>
      <c r="E240" s="56"/>
      <c r="F240" s="56"/>
      <c r="G240" s="56"/>
      <c r="H240" s="56"/>
      <c r="I240" s="56"/>
      <c r="J240" s="56"/>
      <c r="K240" s="56"/>
      <c r="L240" s="56"/>
      <c r="M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c r="IO240" s="56"/>
      <c r="IP240" s="56"/>
      <c r="IQ240" s="56"/>
      <c r="IR240" s="56"/>
      <c r="IS240" s="56"/>
      <c r="IT240" s="56"/>
      <c r="IU240" s="56"/>
      <c r="IV240" s="56"/>
      <c r="IW240" s="56"/>
      <c r="IX240" s="56"/>
    </row>
    <row r="241" spans="2:258">
      <c r="B241" s="56"/>
      <c r="C241" s="56"/>
      <c r="D241" s="56"/>
      <c r="E241" s="56"/>
      <c r="F241" s="56"/>
      <c r="G241" s="56"/>
      <c r="H241" s="56"/>
      <c r="I241" s="56"/>
      <c r="J241" s="56"/>
      <c r="K241" s="56"/>
      <c r="L241" s="56"/>
      <c r="M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c r="IO241" s="56"/>
      <c r="IP241" s="56"/>
      <c r="IQ241" s="56"/>
      <c r="IR241" s="56"/>
      <c r="IS241" s="56"/>
      <c r="IT241" s="56"/>
      <c r="IU241" s="56"/>
      <c r="IV241" s="56"/>
      <c r="IW241" s="56"/>
      <c r="IX241" s="56"/>
    </row>
    <row r="242" spans="2:258">
      <c r="B242" s="56"/>
      <c r="C242" s="56"/>
      <c r="D242" s="56"/>
      <c r="E242" s="56"/>
      <c r="F242" s="56"/>
      <c r="G242" s="56"/>
      <c r="H242" s="56"/>
      <c r="I242" s="56"/>
      <c r="J242" s="56"/>
      <c r="K242" s="56"/>
      <c r="L242" s="56"/>
      <c r="M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56"/>
      <c r="IT242" s="56"/>
      <c r="IU242" s="56"/>
      <c r="IV242" s="56"/>
      <c r="IW242" s="56"/>
      <c r="IX242" s="56"/>
    </row>
    <row r="243" spans="2:258">
      <c r="B243" s="56"/>
      <c r="C243" s="56"/>
      <c r="D243" s="56"/>
      <c r="E243" s="56"/>
      <c r="F243" s="56"/>
      <c r="G243" s="56"/>
      <c r="H243" s="56"/>
      <c r="I243" s="56"/>
      <c r="J243" s="56"/>
      <c r="K243" s="56"/>
      <c r="L243" s="56"/>
      <c r="M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c r="IS243" s="56"/>
      <c r="IT243" s="56"/>
      <c r="IU243" s="56"/>
      <c r="IV243" s="56"/>
      <c r="IW243" s="56"/>
      <c r="IX243" s="56"/>
    </row>
    <row r="244" spans="2:258">
      <c r="B244" s="56"/>
      <c r="C244" s="56"/>
      <c r="D244" s="56"/>
      <c r="E244" s="56"/>
      <c r="F244" s="56"/>
      <c r="G244" s="56"/>
      <c r="H244" s="56"/>
      <c r="I244" s="56"/>
      <c r="J244" s="56"/>
      <c r="K244" s="56"/>
      <c r="L244" s="56"/>
      <c r="M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c r="IO244" s="56"/>
      <c r="IP244" s="56"/>
      <c r="IQ244" s="56"/>
      <c r="IR244" s="56"/>
      <c r="IS244" s="56"/>
      <c r="IT244" s="56"/>
      <c r="IU244" s="56"/>
      <c r="IV244" s="56"/>
      <c r="IW244" s="56"/>
      <c r="IX244" s="56"/>
    </row>
    <row r="245" spans="2:258">
      <c r="B245" s="56"/>
      <c r="C245" s="56"/>
      <c r="D245" s="56"/>
      <c r="E245" s="56"/>
      <c r="F245" s="56"/>
      <c r="G245" s="56"/>
      <c r="H245" s="56"/>
      <c r="I245" s="56"/>
      <c r="J245" s="56"/>
      <c r="K245" s="56"/>
      <c r="L245" s="56"/>
      <c r="M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c r="IV245" s="56"/>
      <c r="IW245" s="56"/>
      <c r="IX245" s="56"/>
    </row>
    <row r="246" spans="2:258">
      <c r="B246" s="56"/>
      <c r="C246" s="56"/>
      <c r="D246" s="56"/>
      <c r="E246" s="56"/>
      <c r="F246" s="56"/>
      <c r="G246" s="56"/>
      <c r="H246" s="56"/>
      <c r="I246" s="56"/>
      <c r="J246" s="56"/>
      <c r="K246" s="56"/>
      <c r="L246" s="56"/>
      <c r="M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c r="IO246" s="56"/>
      <c r="IP246" s="56"/>
      <c r="IQ246" s="56"/>
      <c r="IR246" s="56"/>
      <c r="IS246" s="56"/>
      <c r="IT246" s="56"/>
      <c r="IU246" s="56"/>
      <c r="IV246" s="56"/>
      <c r="IW246" s="56"/>
      <c r="IX246" s="56"/>
    </row>
    <row r="247" spans="2:258">
      <c r="B247" s="56"/>
      <c r="C247" s="56"/>
      <c r="D247" s="56"/>
      <c r="E247" s="56"/>
      <c r="F247" s="56"/>
      <c r="G247" s="56"/>
      <c r="H247" s="56"/>
      <c r="I247" s="56"/>
      <c r="J247" s="56"/>
      <c r="K247" s="56"/>
      <c r="L247" s="56"/>
      <c r="M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c r="IO247" s="56"/>
      <c r="IP247" s="56"/>
      <c r="IQ247" s="56"/>
      <c r="IR247" s="56"/>
      <c r="IS247" s="56"/>
      <c r="IT247" s="56"/>
      <c r="IU247" s="56"/>
      <c r="IV247" s="56"/>
      <c r="IW247" s="56"/>
      <c r="IX247" s="56"/>
    </row>
    <row r="248" spans="2:258">
      <c r="B248" s="56"/>
      <c r="C248" s="56"/>
      <c r="D248" s="56"/>
      <c r="E248" s="56"/>
      <c r="F248" s="56"/>
      <c r="G248" s="56"/>
      <c r="H248" s="56"/>
      <c r="I248" s="56"/>
      <c r="J248" s="56"/>
      <c r="K248" s="56"/>
      <c r="L248" s="56"/>
      <c r="M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c r="IN248" s="56"/>
      <c r="IO248" s="56"/>
      <c r="IP248" s="56"/>
      <c r="IQ248" s="56"/>
      <c r="IR248" s="56"/>
      <c r="IS248" s="56"/>
      <c r="IT248" s="56"/>
      <c r="IU248" s="56"/>
      <c r="IV248" s="56"/>
      <c r="IW248" s="56"/>
      <c r="IX248" s="56"/>
    </row>
    <row r="249" spans="2:258">
      <c r="B249" s="56"/>
      <c r="C249" s="56"/>
      <c r="D249" s="56"/>
      <c r="E249" s="56"/>
      <c r="F249" s="56"/>
      <c r="G249" s="56"/>
      <c r="H249" s="56"/>
      <c r="I249" s="56"/>
      <c r="J249" s="56"/>
      <c r="K249" s="56"/>
      <c r="L249" s="56"/>
      <c r="M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c r="IN249" s="56"/>
      <c r="IO249" s="56"/>
      <c r="IP249" s="56"/>
      <c r="IQ249" s="56"/>
      <c r="IR249" s="56"/>
      <c r="IS249" s="56"/>
      <c r="IT249" s="56"/>
      <c r="IU249" s="56"/>
      <c r="IV249" s="56"/>
      <c r="IW249" s="56"/>
      <c r="IX249" s="56"/>
    </row>
    <row r="250" spans="2:258">
      <c r="B250" s="56"/>
      <c r="C250" s="56"/>
      <c r="D250" s="56"/>
      <c r="E250" s="56"/>
      <c r="F250" s="56"/>
      <c r="G250" s="56"/>
      <c r="H250" s="56"/>
      <c r="I250" s="56"/>
      <c r="J250" s="56"/>
      <c r="K250" s="56"/>
      <c r="L250" s="56"/>
      <c r="M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c r="IN250" s="56"/>
      <c r="IO250" s="56"/>
      <c r="IP250" s="56"/>
      <c r="IQ250" s="56"/>
      <c r="IR250" s="56"/>
      <c r="IS250" s="56"/>
      <c r="IT250" s="56"/>
      <c r="IU250" s="56"/>
      <c r="IV250" s="56"/>
      <c r="IW250" s="56"/>
      <c r="IX250" s="56"/>
    </row>
    <row r="251" spans="2:258">
      <c r="B251" s="56"/>
      <c r="C251" s="56"/>
      <c r="D251" s="56"/>
      <c r="E251" s="56"/>
      <c r="F251" s="56"/>
      <c r="G251" s="56"/>
      <c r="H251" s="56"/>
      <c r="I251" s="56"/>
      <c r="J251" s="56"/>
      <c r="K251" s="56"/>
      <c r="L251" s="56"/>
      <c r="M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c r="IN251" s="56"/>
      <c r="IO251" s="56"/>
      <c r="IP251" s="56"/>
      <c r="IQ251" s="56"/>
      <c r="IR251" s="56"/>
      <c r="IS251" s="56"/>
      <c r="IT251" s="56"/>
      <c r="IU251" s="56"/>
      <c r="IV251" s="56"/>
      <c r="IW251" s="56"/>
      <c r="IX251" s="56"/>
    </row>
    <row r="252" spans="2:258">
      <c r="B252" s="56"/>
      <c r="C252" s="56"/>
      <c r="D252" s="56"/>
      <c r="E252" s="56"/>
      <c r="F252" s="56"/>
      <c r="G252" s="56"/>
      <c r="H252" s="56"/>
      <c r="I252" s="56"/>
      <c r="J252" s="56"/>
      <c r="K252" s="56"/>
      <c r="L252" s="56"/>
      <c r="M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c r="IN252" s="56"/>
      <c r="IO252" s="56"/>
      <c r="IP252" s="56"/>
      <c r="IQ252" s="56"/>
      <c r="IR252" s="56"/>
      <c r="IS252" s="56"/>
      <c r="IT252" s="56"/>
      <c r="IU252" s="56"/>
      <c r="IV252" s="56"/>
      <c r="IW252" s="56"/>
      <c r="IX252" s="56"/>
    </row>
    <row r="253" spans="2:258">
      <c r="B253" s="56"/>
      <c r="C253" s="56"/>
      <c r="D253" s="56"/>
      <c r="E253" s="56"/>
      <c r="F253" s="56"/>
      <c r="G253" s="56"/>
      <c r="H253" s="56"/>
      <c r="I253" s="56"/>
      <c r="J253" s="56"/>
      <c r="K253" s="56"/>
      <c r="L253" s="56"/>
      <c r="M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c r="IN253" s="56"/>
      <c r="IO253" s="56"/>
      <c r="IP253" s="56"/>
      <c r="IQ253" s="56"/>
      <c r="IR253" s="56"/>
      <c r="IS253" s="56"/>
      <c r="IT253" s="56"/>
      <c r="IU253" s="56"/>
      <c r="IV253" s="56"/>
      <c r="IW253" s="56"/>
      <c r="IX253" s="56"/>
    </row>
    <row r="254" spans="2:258">
      <c r="B254" s="56"/>
      <c r="C254" s="56"/>
      <c r="D254" s="56"/>
      <c r="E254" s="56"/>
      <c r="F254" s="56"/>
      <c r="G254" s="56"/>
      <c r="H254" s="56"/>
      <c r="I254" s="56"/>
      <c r="J254" s="56"/>
      <c r="K254" s="56"/>
      <c r="L254" s="56"/>
      <c r="M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c r="IK254" s="56"/>
      <c r="IL254" s="56"/>
      <c r="IM254" s="56"/>
      <c r="IN254" s="56"/>
      <c r="IO254" s="56"/>
      <c r="IP254" s="56"/>
      <c r="IQ254" s="56"/>
      <c r="IR254" s="56"/>
      <c r="IS254" s="56"/>
      <c r="IT254" s="56"/>
      <c r="IU254" s="56"/>
      <c r="IV254" s="56"/>
      <c r="IW254" s="56"/>
      <c r="IX254" s="56"/>
    </row>
    <row r="255" spans="2:258">
      <c r="B255" s="56"/>
      <c r="C255" s="56"/>
      <c r="D255" s="56"/>
      <c r="E255" s="56"/>
      <c r="F255" s="56"/>
      <c r="G255" s="56"/>
      <c r="H255" s="56"/>
      <c r="I255" s="56"/>
      <c r="J255" s="56"/>
      <c r="K255" s="56"/>
      <c r="L255" s="56"/>
      <c r="M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c r="IN255" s="56"/>
      <c r="IO255" s="56"/>
      <c r="IP255" s="56"/>
      <c r="IQ255" s="56"/>
      <c r="IR255" s="56"/>
      <c r="IS255" s="56"/>
      <c r="IT255" s="56"/>
      <c r="IU255" s="56"/>
      <c r="IV255" s="56"/>
      <c r="IW255" s="56"/>
      <c r="IX255" s="56"/>
    </row>
    <row r="256" spans="2:258">
      <c r="B256" s="56"/>
      <c r="C256" s="56"/>
      <c r="D256" s="56"/>
      <c r="E256" s="56"/>
      <c r="F256" s="56"/>
      <c r="G256" s="56"/>
      <c r="H256" s="56"/>
      <c r="I256" s="56"/>
      <c r="J256" s="56"/>
      <c r="K256" s="56"/>
      <c r="L256" s="56"/>
      <c r="M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c r="IK256" s="56"/>
      <c r="IL256" s="56"/>
      <c r="IM256" s="56"/>
      <c r="IN256" s="56"/>
      <c r="IO256" s="56"/>
      <c r="IP256" s="56"/>
      <c r="IQ256" s="56"/>
      <c r="IR256" s="56"/>
      <c r="IS256" s="56"/>
      <c r="IT256" s="56"/>
      <c r="IU256" s="56"/>
      <c r="IV256" s="56"/>
      <c r="IW256" s="56"/>
      <c r="IX256" s="56"/>
    </row>
    <row r="257" spans="2:258">
      <c r="B257" s="56"/>
      <c r="C257" s="56"/>
      <c r="D257" s="56"/>
      <c r="E257" s="56"/>
      <c r="F257" s="56"/>
      <c r="G257" s="56"/>
      <c r="H257" s="56"/>
      <c r="I257" s="56"/>
      <c r="J257" s="56"/>
      <c r="K257" s="56"/>
      <c r="L257" s="56"/>
      <c r="M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c r="IK257" s="56"/>
      <c r="IL257" s="56"/>
      <c r="IM257" s="56"/>
      <c r="IN257" s="56"/>
      <c r="IO257" s="56"/>
      <c r="IP257" s="56"/>
      <c r="IQ257" s="56"/>
      <c r="IR257" s="56"/>
      <c r="IS257" s="56"/>
      <c r="IT257" s="56"/>
      <c r="IU257" s="56"/>
      <c r="IV257" s="56"/>
      <c r="IW257" s="56"/>
      <c r="IX257" s="56"/>
    </row>
    <row r="258" spans="2:258">
      <c r="B258" s="56"/>
      <c r="C258" s="56"/>
      <c r="D258" s="56"/>
      <c r="E258" s="56"/>
      <c r="F258" s="56"/>
      <c r="G258" s="56"/>
      <c r="H258" s="56"/>
      <c r="I258" s="56"/>
      <c r="J258" s="56"/>
      <c r="K258" s="56"/>
      <c r="L258" s="56"/>
      <c r="M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c r="IJ258" s="56"/>
      <c r="IK258" s="56"/>
      <c r="IL258" s="56"/>
      <c r="IM258" s="56"/>
      <c r="IN258" s="56"/>
      <c r="IO258" s="56"/>
      <c r="IP258" s="56"/>
      <c r="IQ258" s="56"/>
      <c r="IR258" s="56"/>
      <c r="IS258" s="56"/>
      <c r="IT258" s="56"/>
      <c r="IU258" s="56"/>
      <c r="IV258" s="56"/>
      <c r="IW258" s="56"/>
      <c r="IX258" s="56"/>
    </row>
    <row r="259" spans="2:258">
      <c r="B259" s="56"/>
      <c r="C259" s="56"/>
      <c r="D259" s="56"/>
      <c r="E259" s="56"/>
      <c r="F259" s="56"/>
      <c r="G259" s="56"/>
      <c r="H259" s="56"/>
      <c r="I259" s="56"/>
      <c r="J259" s="56"/>
      <c r="K259" s="56"/>
      <c r="L259" s="56"/>
      <c r="M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c r="IK259" s="56"/>
      <c r="IL259" s="56"/>
      <c r="IM259" s="56"/>
      <c r="IN259" s="56"/>
      <c r="IO259" s="56"/>
      <c r="IP259" s="56"/>
      <c r="IQ259" s="56"/>
      <c r="IR259" s="56"/>
      <c r="IS259" s="56"/>
      <c r="IT259" s="56"/>
      <c r="IU259" s="56"/>
      <c r="IV259" s="56"/>
      <c r="IW259" s="56"/>
      <c r="IX259" s="56"/>
    </row>
    <row r="260" spans="2:258">
      <c r="B260" s="56"/>
      <c r="C260" s="56"/>
      <c r="D260" s="56"/>
      <c r="E260" s="56"/>
      <c r="F260" s="56"/>
      <c r="G260" s="56"/>
      <c r="H260" s="56"/>
      <c r="I260" s="56"/>
      <c r="J260" s="56"/>
      <c r="K260" s="56"/>
      <c r="L260" s="56"/>
      <c r="M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c r="IN260" s="56"/>
      <c r="IO260" s="56"/>
      <c r="IP260" s="56"/>
      <c r="IQ260" s="56"/>
      <c r="IR260" s="56"/>
      <c r="IS260" s="56"/>
      <c r="IT260" s="56"/>
      <c r="IU260" s="56"/>
      <c r="IV260" s="56"/>
      <c r="IW260" s="56"/>
      <c r="IX260" s="56"/>
    </row>
    <row r="261" spans="2:258">
      <c r="B261" s="56"/>
      <c r="C261" s="56"/>
      <c r="D261" s="56"/>
      <c r="E261" s="56"/>
      <c r="F261" s="56"/>
      <c r="G261" s="56"/>
      <c r="H261" s="56"/>
      <c r="I261" s="56"/>
      <c r="J261" s="56"/>
      <c r="K261" s="56"/>
      <c r="L261" s="56"/>
      <c r="M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c r="IN261" s="56"/>
      <c r="IO261" s="56"/>
      <c r="IP261" s="56"/>
      <c r="IQ261" s="56"/>
      <c r="IR261" s="56"/>
      <c r="IS261" s="56"/>
      <c r="IT261" s="56"/>
      <c r="IU261" s="56"/>
      <c r="IV261" s="56"/>
      <c r="IW261" s="56"/>
      <c r="IX261" s="56"/>
    </row>
    <row r="262" spans="2:258">
      <c r="B262" s="56"/>
      <c r="C262" s="56"/>
      <c r="D262" s="56"/>
      <c r="E262" s="56"/>
      <c r="F262" s="56"/>
      <c r="G262" s="56"/>
      <c r="H262" s="56"/>
      <c r="I262" s="56"/>
      <c r="J262" s="56"/>
      <c r="K262" s="56"/>
      <c r="L262" s="56"/>
      <c r="M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c r="IN262" s="56"/>
      <c r="IO262" s="56"/>
      <c r="IP262" s="56"/>
      <c r="IQ262" s="56"/>
      <c r="IR262" s="56"/>
      <c r="IS262" s="56"/>
      <c r="IT262" s="56"/>
      <c r="IU262" s="56"/>
      <c r="IV262" s="56"/>
      <c r="IW262" s="56"/>
      <c r="IX262" s="56"/>
    </row>
    <row r="263" spans="2:258">
      <c r="B263" s="56"/>
      <c r="C263" s="56"/>
      <c r="D263" s="56"/>
      <c r="E263" s="56"/>
      <c r="F263" s="56"/>
      <c r="G263" s="56"/>
      <c r="H263" s="56"/>
      <c r="I263" s="56"/>
      <c r="J263" s="56"/>
      <c r="K263" s="56"/>
      <c r="L263" s="56"/>
      <c r="M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c r="IN263" s="56"/>
      <c r="IO263" s="56"/>
      <c r="IP263" s="56"/>
      <c r="IQ263" s="56"/>
      <c r="IR263" s="56"/>
      <c r="IS263" s="56"/>
      <c r="IT263" s="56"/>
      <c r="IU263" s="56"/>
      <c r="IV263" s="56"/>
      <c r="IW263" s="56"/>
      <c r="IX263" s="56"/>
    </row>
    <row r="264" spans="2:258">
      <c r="B264" s="56"/>
      <c r="C264" s="56"/>
      <c r="D264" s="56"/>
      <c r="E264" s="56"/>
      <c r="F264" s="56"/>
      <c r="G264" s="56"/>
      <c r="H264" s="56"/>
      <c r="I264" s="56"/>
      <c r="J264" s="56"/>
      <c r="K264" s="56"/>
      <c r="L264" s="56"/>
      <c r="M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c r="IN264" s="56"/>
      <c r="IO264" s="56"/>
      <c r="IP264" s="56"/>
      <c r="IQ264" s="56"/>
      <c r="IR264" s="56"/>
      <c r="IS264" s="56"/>
      <c r="IT264" s="56"/>
      <c r="IU264" s="56"/>
      <c r="IV264" s="56"/>
      <c r="IW264" s="56"/>
      <c r="IX264" s="56"/>
    </row>
    <row r="265" spans="2:258">
      <c r="B265" s="56"/>
      <c r="C265" s="56"/>
      <c r="D265" s="56"/>
      <c r="E265" s="56"/>
      <c r="F265" s="56"/>
      <c r="G265" s="56"/>
      <c r="H265" s="56"/>
      <c r="I265" s="56"/>
      <c r="J265" s="56"/>
      <c r="K265" s="56"/>
      <c r="L265" s="56"/>
      <c r="M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c r="IN265" s="56"/>
      <c r="IO265" s="56"/>
      <c r="IP265" s="56"/>
      <c r="IQ265" s="56"/>
      <c r="IR265" s="56"/>
      <c r="IS265" s="56"/>
      <c r="IT265" s="56"/>
      <c r="IU265" s="56"/>
      <c r="IV265" s="56"/>
      <c r="IW265" s="56"/>
      <c r="IX265" s="56"/>
    </row>
    <row r="266" spans="2:258">
      <c r="B266" s="56"/>
      <c r="C266" s="56"/>
      <c r="D266" s="56"/>
      <c r="E266" s="56"/>
      <c r="F266" s="56"/>
      <c r="G266" s="56"/>
      <c r="H266" s="56"/>
      <c r="I266" s="56"/>
      <c r="J266" s="56"/>
      <c r="K266" s="56"/>
      <c r="L266" s="56"/>
      <c r="M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c r="IN266" s="56"/>
      <c r="IO266" s="56"/>
      <c r="IP266" s="56"/>
      <c r="IQ266" s="56"/>
      <c r="IR266" s="56"/>
      <c r="IS266" s="56"/>
      <c r="IT266" s="56"/>
      <c r="IU266" s="56"/>
      <c r="IV266" s="56"/>
      <c r="IW266" s="56"/>
      <c r="IX266" s="56"/>
    </row>
    <row r="267" spans="2:258">
      <c r="B267" s="56"/>
      <c r="C267" s="56"/>
      <c r="D267" s="56"/>
      <c r="E267" s="56"/>
      <c r="F267" s="56"/>
      <c r="G267" s="56"/>
      <c r="H267" s="56"/>
      <c r="I267" s="56"/>
      <c r="J267" s="56"/>
      <c r="K267" s="56"/>
      <c r="L267" s="56"/>
      <c r="M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c r="IN267" s="56"/>
      <c r="IO267" s="56"/>
      <c r="IP267" s="56"/>
      <c r="IQ267" s="56"/>
      <c r="IR267" s="56"/>
      <c r="IS267" s="56"/>
      <c r="IT267" s="56"/>
      <c r="IU267" s="56"/>
      <c r="IV267" s="56"/>
      <c r="IW267" s="56"/>
      <c r="IX267" s="56"/>
    </row>
    <row r="268" spans="2:258">
      <c r="B268" s="56"/>
      <c r="C268" s="56"/>
      <c r="D268" s="56"/>
      <c r="E268" s="56"/>
      <c r="F268" s="56"/>
      <c r="G268" s="56"/>
      <c r="H268" s="56"/>
      <c r="I268" s="56"/>
      <c r="J268" s="56"/>
      <c r="K268" s="56"/>
      <c r="L268" s="56"/>
      <c r="M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c r="IK268" s="56"/>
      <c r="IL268" s="56"/>
      <c r="IM268" s="56"/>
      <c r="IN268" s="56"/>
      <c r="IO268" s="56"/>
      <c r="IP268" s="56"/>
      <c r="IQ268" s="56"/>
      <c r="IR268" s="56"/>
      <c r="IS268" s="56"/>
      <c r="IT268" s="56"/>
      <c r="IU268" s="56"/>
      <c r="IV268" s="56"/>
      <c r="IW268" s="56"/>
      <c r="IX268" s="56"/>
    </row>
    <row r="269" spans="2:258">
      <c r="B269" s="56"/>
      <c r="C269" s="56"/>
      <c r="D269" s="56"/>
      <c r="E269" s="56"/>
      <c r="F269" s="56"/>
      <c r="G269" s="56"/>
      <c r="H269" s="56"/>
      <c r="I269" s="56"/>
      <c r="J269" s="56"/>
      <c r="K269" s="56"/>
      <c r="L269" s="56"/>
      <c r="M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c r="IN269" s="56"/>
      <c r="IO269" s="56"/>
      <c r="IP269" s="56"/>
      <c r="IQ269" s="56"/>
      <c r="IR269" s="56"/>
      <c r="IS269" s="56"/>
      <c r="IT269" s="56"/>
      <c r="IU269" s="56"/>
      <c r="IV269" s="56"/>
      <c r="IW269" s="56"/>
      <c r="IX269" s="56"/>
    </row>
    <row r="270" spans="2:258">
      <c r="B270" s="56"/>
      <c r="C270" s="56"/>
      <c r="D270" s="56"/>
      <c r="E270" s="56"/>
      <c r="F270" s="56"/>
      <c r="G270" s="56"/>
      <c r="H270" s="56"/>
      <c r="I270" s="56"/>
      <c r="J270" s="56"/>
      <c r="K270" s="56"/>
      <c r="L270" s="56"/>
      <c r="M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c r="IN270" s="56"/>
      <c r="IO270" s="56"/>
      <c r="IP270" s="56"/>
      <c r="IQ270" s="56"/>
      <c r="IR270" s="56"/>
      <c r="IS270" s="56"/>
      <c r="IT270" s="56"/>
      <c r="IU270" s="56"/>
      <c r="IV270" s="56"/>
      <c r="IW270" s="56"/>
      <c r="IX270" s="56"/>
    </row>
    <row r="271" spans="2:258">
      <c r="B271" s="56"/>
      <c r="C271" s="56"/>
      <c r="D271" s="56"/>
      <c r="E271" s="56"/>
      <c r="F271" s="56"/>
      <c r="G271" s="56"/>
      <c r="H271" s="56"/>
      <c r="I271" s="56"/>
      <c r="J271" s="56"/>
      <c r="K271" s="56"/>
      <c r="L271" s="56"/>
      <c r="M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c r="IN271" s="56"/>
      <c r="IO271" s="56"/>
      <c r="IP271" s="56"/>
      <c r="IQ271" s="56"/>
      <c r="IR271" s="56"/>
      <c r="IS271" s="56"/>
      <c r="IT271" s="56"/>
      <c r="IU271" s="56"/>
      <c r="IV271" s="56"/>
      <c r="IW271" s="56"/>
      <c r="IX271" s="56"/>
    </row>
    <row r="272" spans="2:258">
      <c r="B272" s="56"/>
      <c r="C272" s="56"/>
      <c r="D272" s="56"/>
      <c r="E272" s="56"/>
      <c r="F272" s="56"/>
      <c r="G272" s="56"/>
      <c r="H272" s="56"/>
      <c r="I272" s="56"/>
      <c r="J272" s="56"/>
      <c r="K272" s="56"/>
      <c r="L272" s="56"/>
      <c r="M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c r="IN272" s="56"/>
      <c r="IO272" s="56"/>
      <c r="IP272" s="56"/>
      <c r="IQ272" s="56"/>
      <c r="IR272" s="56"/>
      <c r="IS272" s="56"/>
      <c r="IT272" s="56"/>
      <c r="IU272" s="56"/>
      <c r="IV272" s="56"/>
      <c r="IW272" s="56"/>
      <c r="IX272" s="56"/>
    </row>
    <row r="273" spans="2:258">
      <c r="B273" s="56"/>
      <c r="C273" s="56"/>
      <c r="D273" s="56"/>
      <c r="E273" s="56"/>
      <c r="F273" s="56"/>
      <c r="G273" s="56"/>
      <c r="H273" s="56"/>
      <c r="I273" s="56"/>
      <c r="J273" s="56"/>
      <c r="K273" s="56"/>
      <c r="L273" s="56"/>
      <c r="M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c r="IK273" s="56"/>
      <c r="IL273" s="56"/>
      <c r="IM273" s="56"/>
      <c r="IN273" s="56"/>
      <c r="IO273" s="56"/>
      <c r="IP273" s="56"/>
      <c r="IQ273" s="56"/>
      <c r="IR273" s="56"/>
      <c r="IS273" s="56"/>
      <c r="IT273" s="56"/>
      <c r="IU273" s="56"/>
      <c r="IV273" s="56"/>
      <c r="IW273" s="56"/>
      <c r="IX273" s="56"/>
    </row>
    <row r="274" spans="2:258">
      <c r="B274" s="56"/>
      <c r="C274" s="56"/>
      <c r="D274" s="56"/>
      <c r="E274" s="56"/>
      <c r="F274" s="56"/>
      <c r="G274" s="56"/>
      <c r="H274" s="56"/>
      <c r="I274" s="56"/>
      <c r="J274" s="56"/>
      <c r="K274" s="56"/>
      <c r="L274" s="56"/>
      <c r="M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c r="IK274" s="56"/>
      <c r="IL274" s="56"/>
      <c r="IM274" s="56"/>
      <c r="IN274" s="56"/>
      <c r="IO274" s="56"/>
      <c r="IP274" s="56"/>
      <c r="IQ274" s="56"/>
      <c r="IR274" s="56"/>
      <c r="IS274" s="56"/>
      <c r="IT274" s="56"/>
      <c r="IU274" s="56"/>
      <c r="IV274" s="56"/>
      <c r="IW274" s="56"/>
      <c r="IX274" s="56"/>
    </row>
    <row r="275" spans="2:258">
      <c r="B275" s="56"/>
      <c r="C275" s="56"/>
      <c r="D275" s="56"/>
      <c r="E275" s="56"/>
      <c r="F275" s="56"/>
      <c r="G275" s="56"/>
      <c r="H275" s="56"/>
      <c r="I275" s="56"/>
      <c r="J275" s="56"/>
      <c r="K275" s="56"/>
      <c r="L275" s="56"/>
      <c r="M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c r="IK275" s="56"/>
      <c r="IL275" s="56"/>
      <c r="IM275" s="56"/>
      <c r="IN275" s="56"/>
      <c r="IO275" s="56"/>
      <c r="IP275" s="56"/>
      <c r="IQ275" s="56"/>
      <c r="IR275" s="56"/>
      <c r="IS275" s="56"/>
      <c r="IT275" s="56"/>
      <c r="IU275" s="56"/>
      <c r="IV275" s="56"/>
      <c r="IW275" s="56"/>
      <c r="IX275" s="56"/>
    </row>
    <row r="276" spans="2:258">
      <c r="B276" s="56"/>
      <c r="C276" s="56"/>
      <c r="D276" s="56"/>
      <c r="E276" s="56"/>
      <c r="F276" s="56"/>
      <c r="G276" s="56"/>
      <c r="H276" s="56"/>
      <c r="I276" s="56"/>
      <c r="J276" s="56"/>
      <c r="K276" s="56"/>
      <c r="L276" s="56"/>
      <c r="M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c r="IK276" s="56"/>
      <c r="IL276" s="56"/>
      <c r="IM276" s="56"/>
      <c r="IN276" s="56"/>
      <c r="IO276" s="56"/>
      <c r="IP276" s="56"/>
      <c r="IQ276" s="56"/>
      <c r="IR276" s="56"/>
      <c r="IS276" s="56"/>
      <c r="IT276" s="56"/>
      <c r="IU276" s="56"/>
      <c r="IV276" s="56"/>
      <c r="IW276" s="56"/>
      <c r="IX276" s="56"/>
    </row>
    <row r="277" spans="2:258">
      <c r="B277" s="56"/>
      <c r="C277" s="56"/>
      <c r="D277" s="56"/>
      <c r="E277" s="56"/>
      <c r="F277" s="56"/>
      <c r="G277" s="56"/>
      <c r="H277" s="56"/>
      <c r="I277" s="56"/>
      <c r="J277" s="56"/>
      <c r="K277" s="56"/>
      <c r="L277" s="56"/>
      <c r="M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c r="IK277" s="56"/>
      <c r="IL277" s="56"/>
      <c r="IM277" s="56"/>
      <c r="IN277" s="56"/>
      <c r="IO277" s="56"/>
      <c r="IP277" s="56"/>
      <c r="IQ277" s="56"/>
      <c r="IR277" s="56"/>
      <c r="IS277" s="56"/>
      <c r="IT277" s="56"/>
      <c r="IU277" s="56"/>
      <c r="IV277" s="56"/>
      <c r="IW277" s="56"/>
      <c r="IX277" s="56"/>
    </row>
    <row r="278" spans="2:258">
      <c r="B278" s="56"/>
      <c r="C278" s="56"/>
      <c r="D278" s="56"/>
      <c r="E278" s="56"/>
      <c r="F278" s="56"/>
      <c r="G278" s="56"/>
      <c r="H278" s="56"/>
      <c r="I278" s="56"/>
      <c r="J278" s="56"/>
      <c r="K278" s="56"/>
      <c r="L278" s="56"/>
      <c r="M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c r="IJ278" s="56"/>
      <c r="IK278" s="56"/>
      <c r="IL278" s="56"/>
      <c r="IM278" s="56"/>
      <c r="IN278" s="56"/>
      <c r="IO278" s="56"/>
      <c r="IP278" s="56"/>
      <c r="IQ278" s="56"/>
      <c r="IR278" s="56"/>
      <c r="IS278" s="56"/>
      <c r="IT278" s="56"/>
      <c r="IU278" s="56"/>
      <c r="IV278" s="56"/>
      <c r="IW278" s="56"/>
      <c r="IX278" s="56"/>
    </row>
    <row r="279" spans="2:258">
      <c r="B279" s="56"/>
      <c r="C279" s="56"/>
      <c r="D279" s="56"/>
      <c r="E279" s="56"/>
      <c r="F279" s="56"/>
      <c r="G279" s="56"/>
      <c r="H279" s="56"/>
      <c r="I279" s="56"/>
      <c r="J279" s="56"/>
      <c r="K279" s="56"/>
      <c r="L279" s="56"/>
      <c r="M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c r="IO279" s="56"/>
      <c r="IP279" s="56"/>
      <c r="IQ279" s="56"/>
      <c r="IR279" s="56"/>
      <c r="IS279" s="56"/>
      <c r="IT279" s="56"/>
      <c r="IU279" s="56"/>
      <c r="IV279" s="56"/>
      <c r="IW279" s="56"/>
      <c r="IX279" s="56"/>
    </row>
    <row r="280" spans="2:258">
      <c r="B280" s="56"/>
      <c r="C280" s="56"/>
      <c r="D280" s="56"/>
      <c r="E280" s="56"/>
      <c r="F280" s="56"/>
      <c r="G280" s="56"/>
      <c r="H280" s="56"/>
      <c r="I280" s="56"/>
      <c r="J280" s="56"/>
      <c r="K280" s="56"/>
      <c r="L280" s="56"/>
      <c r="M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c r="IN280" s="56"/>
      <c r="IO280" s="56"/>
      <c r="IP280" s="56"/>
      <c r="IQ280" s="56"/>
      <c r="IR280" s="56"/>
      <c r="IS280" s="56"/>
      <c r="IT280" s="56"/>
      <c r="IU280" s="56"/>
      <c r="IV280" s="56"/>
      <c r="IW280" s="56"/>
      <c r="IX280" s="56"/>
    </row>
    <row r="281" spans="2:258">
      <c r="B281" s="56"/>
      <c r="C281" s="56"/>
      <c r="D281" s="56"/>
      <c r="E281" s="56"/>
      <c r="F281" s="56"/>
      <c r="G281" s="56"/>
      <c r="H281" s="56"/>
      <c r="I281" s="56"/>
      <c r="J281" s="56"/>
      <c r="K281" s="56"/>
      <c r="L281" s="56"/>
      <c r="M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c r="IN281" s="56"/>
      <c r="IO281" s="56"/>
      <c r="IP281" s="56"/>
      <c r="IQ281" s="56"/>
      <c r="IR281" s="56"/>
      <c r="IS281" s="56"/>
      <c r="IT281" s="56"/>
      <c r="IU281" s="56"/>
      <c r="IV281" s="56"/>
      <c r="IW281" s="56"/>
      <c r="IX281" s="56"/>
    </row>
    <row r="282" spans="2:258">
      <c r="B282" s="56"/>
      <c r="C282" s="56"/>
      <c r="D282" s="56"/>
      <c r="E282" s="56"/>
      <c r="F282" s="56"/>
      <c r="G282" s="56"/>
      <c r="H282" s="56"/>
      <c r="I282" s="56"/>
      <c r="J282" s="56"/>
      <c r="K282" s="56"/>
      <c r="L282" s="56"/>
      <c r="M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c r="IN282" s="56"/>
      <c r="IO282" s="56"/>
      <c r="IP282" s="56"/>
      <c r="IQ282" s="56"/>
      <c r="IR282" s="56"/>
      <c r="IS282" s="56"/>
      <c r="IT282" s="56"/>
      <c r="IU282" s="56"/>
      <c r="IV282" s="56"/>
      <c r="IW282" s="56"/>
      <c r="IX282" s="56"/>
    </row>
    <row r="283" spans="2:258">
      <c r="B283" s="56"/>
      <c r="C283" s="56"/>
      <c r="D283" s="56"/>
      <c r="E283" s="56"/>
      <c r="F283" s="56"/>
      <c r="G283" s="56"/>
      <c r="H283" s="56"/>
      <c r="I283" s="56"/>
      <c r="J283" s="56"/>
      <c r="K283" s="56"/>
      <c r="L283" s="56"/>
      <c r="M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c r="IK283" s="56"/>
      <c r="IL283" s="56"/>
      <c r="IM283" s="56"/>
      <c r="IN283" s="56"/>
      <c r="IO283" s="56"/>
      <c r="IP283" s="56"/>
      <c r="IQ283" s="56"/>
      <c r="IR283" s="56"/>
      <c r="IS283" s="56"/>
      <c r="IT283" s="56"/>
      <c r="IU283" s="56"/>
      <c r="IV283" s="56"/>
      <c r="IW283" s="56"/>
      <c r="IX283" s="56"/>
    </row>
    <row r="284" spans="2:258">
      <c r="B284" s="56"/>
      <c r="C284" s="56"/>
      <c r="D284" s="56"/>
      <c r="E284" s="56"/>
      <c r="F284" s="56"/>
      <c r="G284" s="56"/>
      <c r="H284" s="56"/>
      <c r="I284" s="56"/>
      <c r="J284" s="56"/>
      <c r="K284" s="56"/>
      <c r="L284" s="56"/>
      <c r="M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c r="IK284" s="56"/>
      <c r="IL284" s="56"/>
      <c r="IM284" s="56"/>
      <c r="IN284" s="56"/>
      <c r="IO284" s="56"/>
      <c r="IP284" s="56"/>
      <c r="IQ284" s="56"/>
      <c r="IR284" s="56"/>
      <c r="IS284" s="56"/>
      <c r="IT284" s="56"/>
      <c r="IU284" s="56"/>
      <c r="IV284" s="56"/>
      <c r="IW284" s="56"/>
      <c r="IX284" s="56"/>
    </row>
    <row r="285" spans="2:258">
      <c r="B285" s="56"/>
      <c r="C285" s="56"/>
      <c r="D285" s="56"/>
      <c r="E285" s="56"/>
      <c r="F285" s="56"/>
      <c r="G285" s="56"/>
      <c r="H285" s="56"/>
      <c r="I285" s="56"/>
      <c r="J285" s="56"/>
      <c r="K285" s="56"/>
      <c r="L285" s="56"/>
      <c r="M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c r="IK285" s="56"/>
      <c r="IL285" s="56"/>
      <c r="IM285" s="56"/>
      <c r="IN285" s="56"/>
      <c r="IO285" s="56"/>
      <c r="IP285" s="56"/>
      <c r="IQ285" s="56"/>
      <c r="IR285" s="56"/>
      <c r="IS285" s="56"/>
      <c r="IT285" s="56"/>
      <c r="IU285" s="56"/>
      <c r="IV285" s="56"/>
      <c r="IW285" s="56"/>
      <c r="IX285" s="56"/>
    </row>
    <row r="286" spans="2:258">
      <c r="B286" s="56"/>
      <c r="C286" s="56"/>
      <c r="D286" s="56"/>
      <c r="E286" s="56"/>
      <c r="F286" s="56"/>
      <c r="G286" s="56"/>
      <c r="H286" s="56"/>
      <c r="I286" s="56"/>
      <c r="J286" s="56"/>
      <c r="K286" s="56"/>
      <c r="L286" s="56"/>
      <c r="M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c r="IK286" s="56"/>
      <c r="IL286" s="56"/>
      <c r="IM286" s="56"/>
      <c r="IN286" s="56"/>
      <c r="IO286" s="56"/>
      <c r="IP286" s="56"/>
      <c r="IQ286" s="56"/>
      <c r="IR286" s="56"/>
      <c r="IS286" s="56"/>
      <c r="IT286" s="56"/>
      <c r="IU286" s="56"/>
      <c r="IV286" s="56"/>
      <c r="IW286" s="56"/>
      <c r="IX286" s="56"/>
    </row>
    <row r="287" spans="2:258">
      <c r="B287" s="56"/>
      <c r="C287" s="56"/>
      <c r="D287" s="56"/>
      <c r="E287" s="56"/>
      <c r="F287" s="56"/>
      <c r="G287" s="56"/>
      <c r="H287" s="56"/>
      <c r="I287" s="56"/>
      <c r="J287" s="56"/>
      <c r="K287" s="56"/>
      <c r="L287" s="56"/>
      <c r="M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c r="IK287" s="56"/>
      <c r="IL287" s="56"/>
      <c r="IM287" s="56"/>
      <c r="IN287" s="56"/>
      <c r="IO287" s="56"/>
      <c r="IP287" s="56"/>
      <c r="IQ287" s="56"/>
      <c r="IR287" s="56"/>
      <c r="IS287" s="56"/>
      <c r="IT287" s="56"/>
      <c r="IU287" s="56"/>
      <c r="IV287" s="56"/>
      <c r="IW287" s="56"/>
      <c r="IX287" s="56"/>
    </row>
    <row r="288" spans="2:258">
      <c r="B288" s="56"/>
      <c r="C288" s="56"/>
      <c r="D288" s="56"/>
      <c r="E288" s="56"/>
      <c r="F288" s="56"/>
      <c r="G288" s="56"/>
      <c r="H288" s="56"/>
      <c r="I288" s="56"/>
      <c r="J288" s="56"/>
      <c r="K288" s="56"/>
      <c r="L288" s="56"/>
      <c r="M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c r="IN288" s="56"/>
      <c r="IO288" s="56"/>
      <c r="IP288" s="56"/>
      <c r="IQ288" s="56"/>
      <c r="IR288" s="56"/>
      <c r="IS288" s="56"/>
      <c r="IT288" s="56"/>
      <c r="IU288" s="56"/>
      <c r="IV288" s="56"/>
      <c r="IW288" s="56"/>
      <c r="IX288" s="56"/>
    </row>
    <row r="289" spans="2:258">
      <c r="B289" s="56"/>
      <c r="C289" s="56"/>
      <c r="D289" s="56"/>
      <c r="E289" s="56"/>
      <c r="F289" s="56"/>
      <c r="G289" s="56"/>
      <c r="H289" s="56"/>
      <c r="I289" s="56"/>
      <c r="J289" s="56"/>
      <c r="K289" s="56"/>
      <c r="L289" s="56"/>
      <c r="M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c r="IO289" s="56"/>
      <c r="IP289" s="56"/>
      <c r="IQ289" s="56"/>
      <c r="IR289" s="56"/>
      <c r="IS289" s="56"/>
      <c r="IT289" s="56"/>
      <c r="IU289" s="56"/>
      <c r="IV289" s="56"/>
      <c r="IW289" s="56"/>
      <c r="IX289" s="56"/>
    </row>
    <row r="290" spans="2:258">
      <c r="B290" s="56"/>
      <c r="C290" s="56"/>
      <c r="D290" s="56"/>
      <c r="E290" s="56"/>
      <c r="F290" s="56"/>
      <c r="G290" s="56"/>
      <c r="H290" s="56"/>
      <c r="I290" s="56"/>
      <c r="J290" s="56"/>
      <c r="K290" s="56"/>
      <c r="L290" s="56"/>
      <c r="M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c r="IK290" s="56"/>
      <c r="IL290" s="56"/>
      <c r="IM290" s="56"/>
      <c r="IN290" s="56"/>
      <c r="IO290" s="56"/>
      <c r="IP290" s="56"/>
      <c r="IQ290" s="56"/>
      <c r="IR290" s="56"/>
      <c r="IS290" s="56"/>
      <c r="IT290" s="56"/>
      <c r="IU290" s="56"/>
      <c r="IV290" s="56"/>
      <c r="IW290" s="56"/>
      <c r="IX290" s="56"/>
    </row>
    <row r="291" spans="2:258">
      <c r="B291" s="56"/>
      <c r="C291" s="56"/>
      <c r="D291" s="56"/>
      <c r="E291" s="56"/>
      <c r="F291" s="56"/>
      <c r="G291" s="56"/>
      <c r="H291" s="56"/>
      <c r="I291" s="56"/>
      <c r="J291" s="56"/>
      <c r="K291" s="56"/>
      <c r="L291" s="56"/>
      <c r="M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c r="IK291" s="56"/>
      <c r="IL291" s="56"/>
      <c r="IM291" s="56"/>
      <c r="IN291" s="56"/>
      <c r="IO291" s="56"/>
      <c r="IP291" s="56"/>
      <c r="IQ291" s="56"/>
      <c r="IR291" s="56"/>
      <c r="IS291" s="56"/>
      <c r="IT291" s="56"/>
      <c r="IU291" s="56"/>
      <c r="IV291" s="56"/>
      <c r="IW291" s="56"/>
      <c r="IX291" s="56"/>
    </row>
    <row r="292" spans="2:258">
      <c r="B292" s="56"/>
      <c r="C292" s="56"/>
      <c r="D292" s="56"/>
      <c r="E292" s="56"/>
      <c r="F292" s="56"/>
      <c r="G292" s="56"/>
      <c r="H292" s="56"/>
      <c r="I292" s="56"/>
      <c r="J292" s="56"/>
      <c r="K292" s="56"/>
      <c r="L292" s="56"/>
      <c r="M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c r="IK292" s="56"/>
      <c r="IL292" s="56"/>
      <c r="IM292" s="56"/>
      <c r="IN292" s="56"/>
      <c r="IO292" s="56"/>
      <c r="IP292" s="56"/>
      <c r="IQ292" s="56"/>
      <c r="IR292" s="56"/>
      <c r="IS292" s="56"/>
      <c r="IT292" s="56"/>
      <c r="IU292" s="56"/>
      <c r="IV292" s="56"/>
      <c r="IW292" s="56"/>
      <c r="IX292" s="56"/>
    </row>
    <row r="293" spans="2:258">
      <c r="B293" s="56"/>
      <c r="C293" s="56"/>
      <c r="D293" s="56"/>
      <c r="E293" s="56"/>
      <c r="F293" s="56"/>
      <c r="G293" s="56"/>
      <c r="H293" s="56"/>
      <c r="I293" s="56"/>
      <c r="J293" s="56"/>
      <c r="K293" s="56"/>
      <c r="L293" s="56"/>
      <c r="M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c r="IJ293" s="56"/>
      <c r="IK293" s="56"/>
      <c r="IL293" s="56"/>
      <c r="IM293" s="56"/>
      <c r="IN293" s="56"/>
      <c r="IO293" s="56"/>
      <c r="IP293" s="56"/>
      <c r="IQ293" s="56"/>
      <c r="IR293" s="56"/>
      <c r="IS293" s="56"/>
      <c r="IT293" s="56"/>
      <c r="IU293" s="56"/>
      <c r="IV293" s="56"/>
      <c r="IW293" s="56"/>
      <c r="IX293" s="56"/>
    </row>
    <row r="294" spans="2:258">
      <c r="B294" s="56"/>
      <c r="C294" s="56"/>
      <c r="D294" s="56"/>
      <c r="E294" s="56"/>
      <c r="F294" s="56"/>
      <c r="G294" s="56"/>
      <c r="H294" s="56"/>
      <c r="I294" s="56"/>
      <c r="J294" s="56"/>
      <c r="K294" s="56"/>
      <c r="L294" s="56"/>
      <c r="M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c r="IJ294" s="56"/>
      <c r="IK294" s="56"/>
      <c r="IL294" s="56"/>
      <c r="IM294" s="56"/>
      <c r="IN294" s="56"/>
      <c r="IO294" s="56"/>
      <c r="IP294" s="56"/>
      <c r="IQ294" s="56"/>
      <c r="IR294" s="56"/>
      <c r="IS294" s="56"/>
      <c r="IT294" s="56"/>
      <c r="IU294" s="56"/>
      <c r="IV294" s="56"/>
      <c r="IW294" s="56"/>
      <c r="IX294" s="56"/>
    </row>
    <row r="295" spans="2:258">
      <c r="B295" s="56"/>
      <c r="C295" s="56"/>
      <c r="D295" s="56"/>
      <c r="E295" s="56"/>
      <c r="F295" s="56"/>
      <c r="G295" s="56"/>
      <c r="H295" s="56"/>
      <c r="I295" s="56"/>
      <c r="J295" s="56"/>
      <c r="K295" s="56"/>
      <c r="L295" s="56"/>
      <c r="M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c r="IJ295" s="56"/>
      <c r="IK295" s="56"/>
      <c r="IL295" s="56"/>
      <c r="IM295" s="56"/>
      <c r="IN295" s="56"/>
      <c r="IO295" s="56"/>
      <c r="IP295" s="56"/>
      <c r="IQ295" s="56"/>
      <c r="IR295" s="56"/>
      <c r="IS295" s="56"/>
      <c r="IT295" s="56"/>
      <c r="IU295" s="56"/>
      <c r="IV295" s="56"/>
      <c r="IW295" s="56"/>
      <c r="IX295" s="56"/>
    </row>
    <row r="296" spans="2:258">
      <c r="B296" s="56"/>
      <c r="C296" s="56"/>
      <c r="D296" s="56"/>
      <c r="E296" s="56"/>
      <c r="F296" s="56"/>
      <c r="G296" s="56"/>
      <c r="H296" s="56"/>
      <c r="I296" s="56"/>
      <c r="J296" s="56"/>
      <c r="K296" s="56"/>
      <c r="L296" s="56"/>
      <c r="M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c r="IJ296" s="56"/>
      <c r="IK296" s="56"/>
      <c r="IL296" s="56"/>
      <c r="IM296" s="56"/>
      <c r="IN296" s="56"/>
      <c r="IO296" s="56"/>
      <c r="IP296" s="56"/>
      <c r="IQ296" s="56"/>
      <c r="IR296" s="56"/>
      <c r="IS296" s="56"/>
      <c r="IT296" s="56"/>
      <c r="IU296" s="56"/>
      <c r="IV296" s="56"/>
      <c r="IW296" s="56"/>
      <c r="IX296" s="56"/>
    </row>
    <row r="297" spans="2:258">
      <c r="B297" s="56"/>
      <c r="C297" s="56"/>
      <c r="D297" s="56"/>
      <c r="E297" s="56"/>
      <c r="F297" s="56"/>
      <c r="G297" s="56"/>
      <c r="H297" s="56"/>
      <c r="I297" s="56"/>
      <c r="J297" s="56"/>
      <c r="K297" s="56"/>
      <c r="L297" s="56"/>
      <c r="M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c r="IJ297" s="56"/>
      <c r="IK297" s="56"/>
      <c r="IL297" s="56"/>
      <c r="IM297" s="56"/>
      <c r="IN297" s="56"/>
      <c r="IO297" s="56"/>
      <c r="IP297" s="56"/>
      <c r="IQ297" s="56"/>
      <c r="IR297" s="56"/>
      <c r="IS297" s="56"/>
      <c r="IT297" s="56"/>
      <c r="IU297" s="56"/>
      <c r="IV297" s="56"/>
      <c r="IW297" s="56"/>
      <c r="IX297" s="56"/>
    </row>
    <row r="298" spans="2:258">
      <c r="B298" s="56"/>
      <c r="C298" s="56"/>
      <c r="D298" s="56"/>
      <c r="E298" s="56"/>
      <c r="F298" s="56"/>
      <c r="G298" s="56"/>
      <c r="H298" s="56"/>
      <c r="I298" s="56"/>
      <c r="J298" s="56"/>
      <c r="K298" s="56"/>
      <c r="L298" s="56"/>
      <c r="M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c r="IJ298" s="56"/>
      <c r="IK298" s="56"/>
      <c r="IL298" s="56"/>
      <c r="IM298" s="56"/>
      <c r="IN298" s="56"/>
      <c r="IO298" s="56"/>
      <c r="IP298" s="56"/>
      <c r="IQ298" s="56"/>
      <c r="IR298" s="56"/>
      <c r="IS298" s="56"/>
      <c r="IT298" s="56"/>
      <c r="IU298" s="56"/>
      <c r="IV298" s="56"/>
      <c r="IW298" s="56"/>
      <c r="IX298" s="56"/>
    </row>
    <row r="299" spans="2:258">
      <c r="B299" s="56"/>
      <c r="C299" s="56"/>
      <c r="D299" s="56"/>
      <c r="E299" s="56"/>
      <c r="F299" s="56"/>
      <c r="G299" s="56"/>
      <c r="H299" s="56"/>
      <c r="I299" s="56"/>
      <c r="J299" s="56"/>
      <c r="K299" s="56"/>
      <c r="L299" s="56"/>
      <c r="M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c r="IJ299" s="56"/>
      <c r="IK299" s="56"/>
      <c r="IL299" s="56"/>
      <c r="IM299" s="56"/>
      <c r="IN299" s="56"/>
      <c r="IO299" s="56"/>
      <c r="IP299" s="56"/>
      <c r="IQ299" s="56"/>
      <c r="IR299" s="56"/>
      <c r="IS299" s="56"/>
      <c r="IT299" s="56"/>
      <c r="IU299" s="56"/>
      <c r="IV299" s="56"/>
      <c r="IW299" s="56"/>
      <c r="IX299" s="56"/>
    </row>
    <row r="300" spans="2:258">
      <c r="B300" s="56"/>
      <c r="C300" s="56"/>
      <c r="D300" s="56"/>
      <c r="E300" s="56"/>
      <c r="F300" s="56"/>
      <c r="G300" s="56"/>
      <c r="H300" s="56"/>
      <c r="I300" s="56"/>
      <c r="J300" s="56"/>
      <c r="K300" s="56"/>
      <c r="L300" s="56"/>
      <c r="M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c r="IJ300" s="56"/>
      <c r="IK300" s="56"/>
      <c r="IL300" s="56"/>
      <c r="IM300" s="56"/>
      <c r="IN300" s="56"/>
      <c r="IO300" s="56"/>
      <c r="IP300" s="56"/>
      <c r="IQ300" s="56"/>
      <c r="IR300" s="56"/>
      <c r="IS300" s="56"/>
      <c r="IT300" s="56"/>
      <c r="IU300" s="56"/>
      <c r="IV300" s="56"/>
      <c r="IW300" s="56"/>
      <c r="IX300" s="56"/>
    </row>
    <row r="301" spans="2:258">
      <c r="B301" s="56"/>
      <c r="C301" s="56"/>
      <c r="D301" s="56"/>
      <c r="E301" s="56"/>
      <c r="F301" s="56"/>
      <c r="G301" s="56"/>
      <c r="H301" s="56"/>
      <c r="I301" s="56"/>
      <c r="J301" s="56"/>
      <c r="K301" s="56"/>
      <c r="L301" s="56"/>
      <c r="M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c r="IJ301" s="56"/>
      <c r="IK301" s="56"/>
      <c r="IL301" s="56"/>
      <c r="IM301" s="56"/>
      <c r="IN301" s="56"/>
      <c r="IO301" s="56"/>
      <c r="IP301" s="56"/>
      <c r="IQ301" s="56"/>
      <c r="IR301" s="56"/>
      <c r="IS301" s="56"/>
      <c r="IT301" s="56"/>
      <c r="IU301" s="56"/>
      <c r="IV301" s="56"/>
      <c r="IW301" s="56"/>
      <c r="IX301" s="56"/>
    </row>
    <row r="302" spans="2:258">
      <c r="B302" s="56"/>
      <c r="C302" s="56"/>
      <c r="D302" s="56"/>
      <c r="E302" s="56"/>
      <c r="F302" s="56"/>
      <c r="G302" s="56"/>
      <c r="H302" s="56"/>
      <c r="I302" s="56"/>
      <c r="J302" s="56"/>
      <c r="K302" s="56"/>
      <c r="L302" s="56"/>
      <c r="M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c r="IK302" s="56"/>
      <c r="IL302" s="56"/>
      <c r="IM302" s="56"/>
      <c r="IN302" s="56"/>
      <c r="IO302" s="56"/>
      <c r="IP302" s="56"/>
      <c r="IQ302" s="56"/>
      <c r="IR302" s="56"/>
      <c r="IS302" s="56"/>
      <c r="IT302" s="56"/>
      <c r="IU302" s="56"/>
      <c r="IV302" s="56"/>
      <c r="IW302" s="56"/>
      <c r="IX302" s="56"/>
    </row>
    <row r="303" spans="2:258">
      <c r="B303" s="56"/>
      <c r="C303" s="56"/>
      <c r="D303" s="56"/>
      <c r="E303" s="56"/>
      <c r="F303" s="56"/>
      <c r="G303" s="56"/>
      <c r="H303" s="56"/>
      <c r="I303" s="56"/>
      <c r="J303" s="56"/>
      <c r="K303" s="56"/>
      <c r="L303" s="56"/>
      <c r="M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c r="IK303" s="56"/>
      <c r="IL303" s="56"/>
      <c r="IM303" s="56"/>
      <c r="IN303" s="56"/>
      <c r="IO303" s="56"/>
      <c r="IP303" s="56"/>
      <c r="IQ303" s="56"/>
      <c r="IR303" s="56"/>
      <c r="IS303" s="56"/>
      <c r="IT303" s="56"/>
      <c r="IU303" s="56"/>
      <c r="IV303" s="56"/>
      <c r="IW303" s="56"/>
      <c r="IX303" s="56"/>
    </row>
    <row r="304" spans="2:258">
      <c r="B304" s="56"/>
      <c r="C304" s="56"/>
      <c r="D304" s="56"/>
      <c r="E304" s="56"/>
      <c r="F304" s="56"/>
      <c r="G304" s="56"/>
      <c r="H304" s="56"/>
      <c r="I304" s="56"/>
      <c r="J304" s="56"/>
      <c r="K304" s="56"/>
      <c r="L304" s="56"/>
      <c r="M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c r="IK304" s="56"/>
      <c r="IL304" s="56"/>
      <c r="IM304" s="56"/>
      <c r="IN304" s="56"/>
      <c r="IO304" s="56"/>
      <c r="IP304" s="56"/>
      <c r="IQ304" s="56"/>
      <c r="IR304" s="56"/>
      <c r="IS304" s="56"/>
      <c r="IT304" s="56"/>
      <c r="IU304" s="56"/>
      <c r="IV304" s="56"/>
      <c r="IW304" s="56"/>
      <c r="IX304" s="56"/>
    </row>
    <row r="305" spans="2:258">
      <c r="B305" s="56"/>
      <c r="C305" s="56"/>
      <c r="D305" s="56"/>
      <c r="E305" s="56"/>
      <c r="F305" s="56"/>
      <c r="G305" s="56"/>
      <c r="H305" s="56"/>
      <c r="I305" s="56"/>
      <c r="J305" s="56"/>
      <c r="K305" s="56"/>
      <c r="L305" s="56"/>
      <c r="M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c r="IK305" s="56"/>
      <c r="IL305" s="56"/>
      <c r="IM305" s="56"/>
      <c r="IN305" s="56"/>
      <c r="IO305" s="56"/>
      <c r="IP305" s="56"/>
      <c r="IQ305" s="56"/>
      <c r="IR305" s="56"/>
      <c r="IS305" s="56"/>
      <c r="IT305" s="56"/>
      <c r="IU305" s="56"/>
      <c r="IV305" s="56"/>
      <c r="IW305" s="56"/>
      <c r="IX305" s="56"/>
    </row>
    <row r="306" spans="2:258">
      <c r="B306" s="56"/>
      <c r="C306" s="56"/>
      <c r="D306" s="56"/>
      <c r="E306" s="56"/>
      <c r="F306" s="56"/>
      <c r="G306" s="56"/>
      <c r="H306" s="56"/>
      <c r="I306" s="56"/>
      <c r="J306" s="56"/>
      <c r="K306" s="56"/>
      <c r="L306" s="56"/>
      <c r="M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c r="IJ306" s="56"/>
      <c r="IK306" s="56"/>
      <c r="IL306" s="56"/>
      <c r="IM306" s="56"/>
      <c r="IN306" s="56"/>
      <c r="IO306" s="56"/>
      <c r="IP306" s="56"/>
      <c r="IQ306" s="56"/>
      <c r="IR306" s="56"/>
      <c r="IS306" s="56"/>
      <c r="IT306" s="56"/>
      <c r="IU306" s="56"/>
      <c r="IV306" s="56"/>
      <c r="IW306" s="56"/>
      <c r="IX306" s="56"/>
    </row>
    <row r="307" spans="2:258">
      <c r="B307" s="56"/>
      <c r="C307" s="56"/>
      <c r="D307" s="56"/>
      <c r="E307" s="56"/>
      <c r="F307" s="56"/>
      <c r="G307" s="56"/>
      <c r="H307" s="56"/>
      <c r="I307" s="56"/>
      <c r="J307" s="56"/>
      <c r="K307" s="56"/>
      <c r="L307" s="56"/>
      <c r="M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c r="IJ307" s="56"/>
      <c r="IK307" s="56"/>
      <c r="IL307" s="56"/>
      <c r="IM307" s="56"/>
      <c r="IN307" s="56"/>
      <c r="IO307" s="56"/>
      <c r="IP307" s="56"/>
      <c r="IQ307" s="56"/>
      <c r="IR307" s="56"/>
      <c r="IS307" s="56"/>
      <c r="IT307" s="56"/>
      <c r="IU307" s="56"/>
      <c r="IV307" s="56"/>
      <c r="IW307" s="56"/>
      <c r="IX307" s="56"/>
    </row>
    <row r="308" spans="2:258">
      <c r="B308" s="56"/>
      <c r="C308" s="56"/>
      <c r="D308" s="56"/>
      <c r="E308" s="56"/>
      <c r="F308" s="56"/>
      <c r="G308" s="56"/>
      <c r="H308" s="56"/>
      <c r="I308" s="56"/>
      <c r="J308" s="56"/>
      <c r="K308" s="56"/>
      <c r="L308" s="56"/>
      <c r="M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c r="HC308" s="56"/>
      <c r="HD308" s="56"/>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c r="ID308" s="56"/>
      <c r="IE308" s="56"/>
      <c r="IF308" s="56"/>
      <c r="IG308" s="56"/>
      <c r="IH308" s="56"/>
      <c r="II308" s="56"/>
      <c r="IJ308" s="56"/>
      <c r="IK308" s="56"/>
      <c r="IL308" s="56"/>
      <c r="IM308" s="56"/>
      <c r="IN308" s="56"/>
      <c r="IO308" s="56"/>
      <c r="IP308" s="56"/>
      <c r="IQ308" s="56"/>
      <c r="IR308" s="56"/>
      <c r="IS308" s="56"/>
      <c r="IT308" s="56"/>
      <c r="IU308" s="56"/>
      <c r="IV308" s="56"/>
      <c r="IW308" s="56"/>
      <c r="IX308" s="56"/>
    </row>
    <row r="309" spans="2:258">
      <c r="B309" s="56"/>
      <c r="C309" s="56"/>
      <c r="D309" s="56"/>
      <c r="E309" s="56"/>
      <c r="F309" s="56"/>
      <c r="G309" s="56"/>
      <c r="H309" s="56"/>
      <c r="I309" s="56"/>
      <c r="J309" s="56"/>
      <c r="K309" s="56"/>
      <c r="L309" s="56"/>
      <c r="M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c r="IE309" s="56"/>
      <c r="IF309" s="56"/>
      <c r="IG309" s="56"/>
      <c r="IH309" s="56"/>
      <c r="II309" s="56"/>
      <c r="IJ309" s="56"/>
      <c r="IK309" s="56"/>
      <c r="IL309" s="56"/>
      <c r="IM309" s="56"/>
      <c r="IN309" s="56"/>
      <c r="IO309" s="56"/>
      <c r="IP309" s="56"/>
      <c r="IQ309" s="56"/>
      <c r="IR309" s="56"/>
      <c r="IS309" s="56"/>
      <c r="IT309" s="56"/>
      <c r="IU309" s="56"/>
      <c r="IV309" s="56"/>
      <c r="IW309" s="56"/>
      <c r="IX309" s="56"/>
    </row>
    <row r="310" spans="2:258">
      <c r="B310" s="56"/>
      <c r="C310" s="56"/>
      <c r="D310" s="56"/>
      <c r="E310" s="56"/>
      <c r="F310" s="56"/>
      <c r="G310" s="56"/>
      <c r="H310" s="56"/>
      <c r="I310" s="56"/>
      <c r="J310" s="56"/>
      <c r="K310" s="56"/>
      <c r="L310" s="56"/>
      <c r="M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c r="IJ310" s="56"/>
      <c r="IK310" s="56"/>
      <c r="IL310" s="56"/>
      <c r="IM310" s="56"/>
      <c r="IN310" s="56"/>
      <c r="IO310" s="56"/>
      <c r="IP310" s="56"/>
      <c r="IQ310" s="56"/>
      <c r="IR310" s="56"/>
      <c r="IS310" s="56"/>
      <c r="IT310" s="56"/>
      <c r="IU310" s="56"/>
      <c r="IV310" s="56"/>
      <c r="IW310" s="56"/>
      <c r="IX310" s="56"/>
    </row>
    <row r="311" spans="2:258">
      <c r="B311" s="56"/>
      <c r="C311" s="56"/>
      <c r="D311" s="56"/>
      <c r="E311" s="56"/>
      <c r="F311" s="56"/>
      <c r="G311" s="56"/>
      <c r="H311" s="56"/>
      <c r="I311" s="56"/>
      <c r="J311" s="56"/>
      <c r="K311" s="56"/>
      <c r="L311" s="56"/>
      <c r="M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c r="IK311" s="56"/>
      <c r="IL311" s="56"/>
      <c r="IM311" s="56"/>
      <c r="IN311" s="56"/>
      <c r="IO311" s="56"/>
      <c r="IP311" s="56"/>
      <c r="IQ311" s="56"/>
      <c r="IR311" s="56"/>
      <c r="IS311" s="56"/>
      <c r="IT311" s="56"/>
      <c r="IU311" s="56"/>
      <c r="IV311" s="56"/>
      <c r="IW311" s="56"/>
      <c r="IX311" s="56"/>
    </row>
    <row r="312" spans="2:258">
      <c r="B312" s="56"/>
      <c r="C312" s="56"/>
      <c r="D312" s="56"/>
      <c r="E312" s="56"/>
      <c r="F312" s="56"/>
      <c r="G312" s="56"/>
      <c r="H312" s="56"/>
      <c r="I312" s="56"/>
      <c r="J312" s="56"/>
      <c r="K312" s="56"/>
      <c r="L312" s="56"/>
      <c r="M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c r="HC312" s="56"/>
      <c r="HD312" s="56"/>
      <c r="HE312" s="56"/>
      <c r="HF312" s="56"/>
      <c r="HG312" s="56"/>
      <c r="HH312" s="56"/>
      <c r="HI312" s="56"/>
      <c r="HJ312" s="56"/>
      <c r="HK312" s="56"/>
      <c r="HL312" s="56"/>
      <c r="HM312" s="56"/>
      <c r="HN312" s="56"/>
      <c r="HO312" s="56"/>
      <c r="HP312" s="56"/>
      <c r="HQ312" s="56"/>
      <c r="HR312" s="56"/>
      <c r="HS312" s="56"/>
      <c r="HT312" s="56"/>
      <c r="HU312" s="56"/>
      <c r="HV312" s="56"/>
      <c r="HW312" s="56"/>
      <c r="HX312" s="56"/>
      <c r="HY312" s="56"/>
      <c r="HZ312" s="56"/>
      <c r="IA312" s="56"/>
      <c r="IB312" s="56"/>
      <c r="IC312" s="56"/>
      <c r="ID312" s="56"/>
      <c r="IE312" s="56"/>
      <c r="IF312" s="56"/>
      <c r="IG312" s="56"/>
      <c r="IH312" s="56"/>
      <c r="II312" s="56"/>
      <c r="IJ312" s="56"/>
      <c r="IK312" s="56"/>
      <c r="IL312" s="56"/>
      <c r="IM312" s="56"/>
      <c r="IN312" s="56"/>
      <c r="IO312" s="56"/>
      <c r="IP312" s="56"/>
      <c r="IQ312" s="56"/>
      <c r="IR312" s="56"/>
      <c r="IS312" s="56"/>
      <c r="IT312" s="56"/>
      <c r="IU312" s="56"/>
      <c r="IV312" s="56"/>
      <c r="IW312" s="56"/>
      <c r="IX312" s="56"/>
    </row>
    <row r="313" spans="2:258">
      <c r="B313" s="56"/>
      <c r="C313" s="56"/>
      <c r="D313" s="56"/>
      <c r="E313" s="56"/>
      <c r="F313" s="56"/>
      <c r="G313" s="56"/>
      <c r="H313" s="56"/>
      <c r="I313" s="56"/>
      <c r="J313" s="56"/>
      <c r="K313" s="56"/>
      <c r="L313" s="56"/>
      <c r="M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c r="IJ313" s="56"/>
      <c r="IK313" s="56"/>
      <c r="IL313" s="56"/>
      <c r="IM313" s="56"/>
      <c r="IN313" s="56"/>
      <c r="IO313" s="56"/>
      <c r="IP313" s="56"/>
      <c r="IQ313" s="56"/>
      <c r="IR313" s="56"/>
      <c r="IS313" s="56"/>
      <c r="IT313" s="56"/>
      <c r="IU313" s="56"/>
      <c r="IV313" s="56"/>
      <c r="IW313" s="56"/>
      <c r="IX313" s="56"/>
    </row>
    <row r="314" spans="2:258">
      <c r="B314" s="56"/>
      <c r="C314" s="56"/>
      <c r="D314" s="56"/>
      <c r="E314" s="56"/>
      <c r="F314" s="56"/>
      <c r="G314" s="56"/>
      <c r="H314" s="56"/>
      <c r="I314" s="56"/>
      <c r="J314" s="56"/>
      <c r="K314" s="56"/>
      <c r="L314" s="56"/>
      <c r="M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c r="IJ314" s="56"/>
      <c r="IK314" s="56"/>
      <c r="IL314" s="56"/>
      <c r="IM314" s="56"/>
      <c r="IN314" s="56"/>
      <c r="IO314" s="56"/>
      <c r="IP314" s="56"/>
      <c r="IQ314" s="56"/>
      <c r="IR314" s="56"/>
      <c r="IS314" s="56"/>
      <c r="IT314" s="56"/>
      <c r="IU314" s="56"/>
      <c r="IV314" s="56"/>
      <c r="IW314" s="56"/>
      <c r="IX314" s="56"/>
    </row>
    <row r="315" spans="2:258">
      <c r="B315" s="56"/>
      <c r="C315" s="56"/>
      <c r="D315" s="56"/>
      <c r="E315" s="56"/>
      <c r="F315" s="56"/>
      <c r="G315" s="56"/>
      <c r="H315" s="56"/>
      <c r="I315" s="56"/>
      <c r="J315" s="56"/>
      <c r="K315" s="56"/>
      <c r="L315" s="56"/>
      <c r="M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c r="IJ315" s="56"/>
      <c r="IK315" s="56"/>
      <c r="IL315" s="56"/>
      <c r="IM315" s="56"/>
      <c r="IN315" s="56"/>
      <c r="IO315" s="56"/>
      <c r="IP315" s="56"/>
      <c r="IQ315" s="56"/>
      <c r="IR315" s="56"/>
      <c r="IS315" s="56"/>
      <c r="IT315" s="56"/>
      <c r="IU315" s="56"/>
      <c r="IV315" s="56"/>
      <c r="IW315" s="56"/>
      <c r="IX315" s="56"/>
    </row>
    <row r="316" spans="2:258">
      <c r="B316" s="56"/>
      <c r="C316" s="56"/>
      <c r="D316" s="56"/>
      <c r="E316" s="56"/>
      <c r="F316" s="56"/>
      <c r="G316" s="56"/>
      <c r="H316" s="56"/>
      <c r="I316" s="56"/>
      <c r="J316" s="56"/>
      <c r="K316" s="56"/>
      <c r="L316" s="56"/>
      <c r="M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56"/>
      <c r="IJ316" s="56"/>
      <c r="IK316" s="56"/>
      <c r="IL316" s="56"/>
      <c r="IM316" s="56"/>
      <c r="IN316" s="56"/>
      <c r="IO316" s="56"/>
      <c r="IP316" s="56"/>
      <c r="IQ316" s="56"/>
      <c r="IR316" s="56"/>
      <c r="IS316" s="56"/>
      <c r="IT316" s="56"/>
      <c r="IU316" s="56"/>
      <c r="IV316" s="56"/>
      <c r="IW316" s="56"/>
      <c r="IX316" s="56"/>
    </row>
    <row r="317" spans="2:258">
      <c r="B317" s="56"/>
      <c r="C317" s="56"/>
      <c r="D317" s="56"/>
      <c r="E317" s="56"/>
      <c r="F317" s="56"/>
      <c r="G317" s="56"/>
      <c r="H317" s="56"/>
      <c r="I317" s="56"/>
      <c r="J317" s="56"/>
      <c r="K317" s="56"/>
      <c r="L317" s="56"/>
      <c r="M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c r="IJ317" s="56"/>
      <c r="IK317" s="56"/>
      <c r="IL317" s="56"/>
      <c r="IM317" s="56"/>
      <c r="IN317" s="56"/>
      <c r="IO317" s="56"/>
      <c r="IP317" s="56"/>
      <c r="IQ317" s="56"/>
      <c r="IR317" s="56"/>
      <c r="IS317" s="56"/>
      <c r="IT317" s="56"/>
      <c r="IU317" s="56"/>
      <c r="IV317" s="56"/>
      <c r="IW317" s="56"/>
      <c r="IX317" s="56"/>
    </row>
    <row r="318" spans="2:258">
      <c r="B318" s="56"/>
      <c r="C318" s="56"/>
      <c r="D318" s="56"/>
      <c r="E318" s="56"/>
      <c r="F318" s="56"/>
      <c r="G318" s="56"/>
      <c r="H318" s="56"/>
      <c r="I318" s="56"/>
      <c r="J318" s="56"/>
      <c r="K318" s="56"/>
      <c r="L318" s="56"/>
      <c r="M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c r="IO318" s="56"/>
      <c r="IP318" s="56"/>
      <c r="IQ318" s="56"/>
      <c r="IR318" s="56"/>
      <c r="IS318" s="56"/>
      <c r="IT318" s="56"/>
      <c r="IU318" s="56"/>
      <c r="IV318" s="56"/>
      <c r="IW318" s="56"/>
      <c r="IX318" s="56"/>
    </row>
    <row r="319" spans="2:258">
      <c r="B319" s="56"/>
      <c r="C319" s="56"/>
      <c r="D319" s="56"/>
      <c r="E319" s="56"/>
      <c r="F319" s="56"/>
      <c r="G319" s="56"/>
      <c r="H319" s="56"/>
      <c r="I319" s="56"/>
      <c r="J319" s="56"/>
      <c r="K319" s="56"/>
      <c r="L319" s="56"/>
      <c r="M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c r="IO319" s="56"/>
      <c r="IP319" s="56"/>
      <c r="IQ319" s="56"/>
      <c r="IR319" s="56"/>
      <c r="IS319" s="56"/>
      <c r="IT319" s="56"/>
      <c r="IU319" s="56"/>
      <c r="IV319" s="56"/>
      <c r="IW319" s="56"/>
      <c r="IX319" s="56"/>
    </row>
    <row r="320" spans="2:258">
      <c r="B320" s="56"/>
      <c r="C320" s="56"/>
      <c r="D320" s="56"/>
      <c r="E320" s="56"/>
      <c r="F320" s="56"/>
      <c r="G320" s="56"/>
      <c r="H320" s="56"/>
      <c r="I320" s="56"/>
      <c r="J320" s="56"/>
      <c r="K320" s="56"/>
      <c r="L320" s="56"/>
      <c r="M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c r="HC320" s="56"/>
      <c r="HD320" s="56"/>
      <c r="HE320" s="56"/>
      <c r="HF320" s="56"/>
      <c r="HG320" s="56"/>
      <c r="HH320" s="56"/>
      <c r="HI320" s="56"/>
      <c r="HJ320" s="56"/>
      <c r="HK320" s="56"/>
      <c r="HL320" s="56"/>
      <c r="HM320" s="56"/>
      <c r="HN320" s="56"/>
      <c r="HO320" s="56"/>
      <c r="HP320" s="56"/>
      <c r="HQ320" s="56"/>
      <c r="HR320" s="56"/>
      <c r="HS320" s="56"/>
      <c r="HT320" s="56"/>
      <c r="HU320" s="56"/>
      <c r="HV320" s="56"/>
      <c r="HW320" s="56"/>
      <c r="HX320" s="56"/>
      <c r="HY320" s="56"/>
      <c r="HZ320" s="56"/>
      <c r="IA320" s="56"/>
      <c r="IB320" s="56"/>
      <c r="IC320" s="56"/>
      <c r="ID320" s="56"/>
      <c r="IE320" s="56"/>
      <c r="IF320" s="56"/>
      <c r="IG320" s="56"/>
      <c r="IH320" s="56"/>
      <c r="II320" s="56"/>
      <c r="IJ320" s="56"/>
      <c r="IK320" s="56"/>
      <c r="IL320" s="56"/>
      <c r="IM320" s="56"/>
      <c r="IN320" s="56"/>
      <c r="IO320" s="56"/>
      <c r="IP320" s="56"/>
      <c r="IQ320" s="56"/>
      <c r="IR320" s="56"/>
      <c r="IS320" s="56"/>
      <c r="IT320" s="56"/>
      <c r="IU320" s="56"/>
      <c r="IV320" s="56"/>
      <c r="IW320" s="56"/>
      <c r="IX320" s="56"/>
    </row>
    <row r="321" spans="2:258">
      <c r="B321" s="56"/>
      <c r="C321" s="56"/>
      <c r="D321" s="56"/>
      <c r="E321" s="56"/>
      <c r="F321" s="56"/>
      <c r="G321" s="56"/>
      <c r="H321" s="56"/>
      <c r="I321" s="56"/>
      <c r="J321" s="56"/>
      <c r="K321" s="56"/>
      <c r="L321" s="56"/>
      <c r="M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c r="IK321" s="56"/>
      <c r="IL321" s="56"/>
      <c r="IM321" s="56"/>
      <c r="IN321" s="56"/>
      <c r="IO321" s="56"/>
      <c r="IP321" s="56"/>
      <c r="IQ321" s="56"/>
      <c r="IR321" s="56"/>
      <c r="IS321" s="56"/>
      <c r="IT321" s="56"/>
      <c r="IU321" s="56"/>
      <c r="IV321" s="56"/>
      <c r="IW321" s="56"/>
      <c r="IX321" s="56"/>
    </row>
    <row r="322" spans="2:258">
      <c r="B322" s="56"/>
      <c r="C322" s="56"/>
      <c r="D322" s="56"/>
      <c r="E322" s="56"/>
      <c r="F322" s="56"/>
      <c r="G322" s="56"/>
      <c r="H322" s="56"/>
      <c r="I322" s="56"/>
      <c r="J322" s="56"/>
      <c r="K322" s="56"/>
      <c r="L322" s="56"/>
      <c r="M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c r="IK322" s="56"/>
      <c r="IL322" s="56"/>
      <c r="IM322" s="56"/>
      <c r="IN322" s="56"/>
      <c r="IO322" s="56"/>
      <c r="IP322" s="56"/>
      <c r="IQ322" s="56"/>
      <c r="IR322" s="56"/>
      <c r="IS322" s="56"/>
      <c r="IT322" s="56"/>
      <c r="IU322" s="56"/>
      <c r="IV322" s="56"/>
      <c r="IW322" s="56"/>
      <c r="IX322" s="56"/>
    </row>
    <row r="323" spans="2:258">
      <c r="B323" s="56"/>
      <c r="C323" s="56"/>
      <c r="D323" s="56"/>
      <c r="E323" s="56"/>
      <c r="F323" s="56"/>
      <c r="G323" s="56"/>
      <c r="H323" s="56"/>
      <c r="I323" s="56"/>
      <c r="J323" s="56"/>
      <c r="K323" s="56"/>
      <c r="L323" s="56"/>
      <c r="M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c r="IK323" s="56"/>
      <c r="IL323" s="56"/>
      <c r="IM323" s="56"/>
      <c r="IN323" s="56"/>
      <c r="IO323" s="56"/>
      <c r="IP323" s="56"/>
      <c r="IQ323" s="56"/>
      <c r="IR323" s="56"/>
      <c r="IS323" s="56"/>
      <c r="IT323" s="56"/>
      <c r="IU323" s="56"/>
      <c r="IV323" s="56"/>
      <c r="IW323" s="56"/>
      <c r="IX323" s="56"/>
    </row>
    <row r="324" spans="2:258">
      <c r="B324" s="56"/>
      <c r="C324" s="56"/>
      <c r="D324" s="56"/>
      <c r="E324" s="56"/>
      <c r="F324" s="56"/>
      <c r="G324" s="56"/>
      <c r="H324" s="56"/>
      <c r="I324" s="56"/>
      <c r="J324" s="56"/>
      <c r="K324" s="56"/>
      <c r="L324" s="56"/>
      <c r="M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c r="IK324" s="56"/>
      <c r="IL324" s="56"/>
      <c r="IM324" s="56"/>
      <c r="IN324" s="56"/>
      <c r="IO324" s="56"/>
      <c r="IP324" s="56"/>
      <c r="IQ324" s="56"/>
      <c r="IR324" s="56"/>
      <c r="IS324" s="56"/>
      <c r="IT324" s="56"/>
      <c r="IU324" s="56"/>
      <c r="IV324" s="56"/>
      <c r="IW324" s="56"/>
      <c r="IX324" s="56"/>
    </row>
    <row r="325" spans="2:258">
      <c r="B325" s="56"/>
      <c r="C325" s="56"/>
      <c r="D325" s="56"/>
      <c r="E325" s="56"/>
      <c r="F325" s="56"/>
      <c r="G325" s="56"/>
      <c r="H325" s="56"/>
      <c r="I325" s="56"/>
      <c r="J325" s="56"/>
      <c r="K325" s="56"/>
      <c r="L325" s="56"/>
      <c r="M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c r="IK325" s="56"/>
      <c r="IL325" s="56"/>
      <c r="IM325" s="56"/>
      <c r="IN325" s="56"/>
      <c r="IO325" s="56"/>
      <c r="IP325" s="56"/>
      <c r="IQ325" s="56"/>
      <c r="IR325" s="56"/>
      <c r="IS325" s="56"/>
      <c r="IT325" s="56"/>
      <c r="IU325" s="56"/>
      <c r="IV325" s="56"/>
      <c r="IW325" s="56"/>
      <c r="IX325" s="56"/>
    </row>
    <row r="326" spans="2:258">
      <c r="B326" s="56"/>
      <c r="C326" s="56"/>
      <c r="D326" s="56"/>
      <c r="E326" s="56"/>
      <c r="F326" s="56"/>
      <c r="G326" s="56"/>
      <c r="H326" s="56"/>
      <c r="I326" s="56"/>
      <c r="J326" s="56"/>
      <c r="K326" s="56"/>
      <c r="L326" s="56"/>
      <c r="M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c r="IK326" s="56"/>
      <c r="IL326" s="56"/>
      <c r="IM326" s="56"/>
      <c r="IN326" s="56"/>
      <c r="IO326" s="56"/>
      <c r="IP326" s="56"/>
      <c r="IQ326" s="56"/>
      <c r="IR326" s="56"/>
      <c r="IS326" s="56"/>
      <c r="IT326" s="56"/>
      <c r="IU326" s="56"/>
      <c r="IV326" s="56"/>
      <c r="IW326" s="56"/>
      <c r="IX326" s="56"/>
    </row>
    <row r="327" spans="2:258">
      <c r="B327" s="56"/>
      <c r="C327" s="56"/>
      <c r="D327" s="56"/>
      <c r="E327" s="56"/>
      <c r="F327" s="56"/>
      <c r="G327" s="56"/>
      <c r="H327" s="56"/>
      <c r="I327" s="56"/>
      <c r="J327" s="56"/>
      <c r="K327" s="56"/>
      <c r="L327" s="56"/>
      <c r="M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c r="IK327" s="56"/>
      <c r="IL327" s="56"/>
      <c r="IM327" s="56"/>
      <c r="IN327" s="56"/>
      <c r="IO327" s="56"/>
      <c r="IP327" s="56"/>
      <c r="IQ327" s="56"/>
      <c r="IR327" s="56"/>
      <c r="IS327" s="56"/>
      <c r="IT327" s="56"/>
      <c r="IU327" s="56"/>
      <c r="IV327" s="56"/>
      <c r="IW327" s="56"/>
      <c r="IX327" s="56"/>
    </row>
    <row r="328" spans="2:258">
      <c r="B328" s="56"/>
      <c r="C328" s="56"/>
      <c r="D328" s="56"/>
      <c r="E328" s="56"/>
      <c r="F328" s="56"/>
      <c r="G328" s="56"/>
      <c r="H328" s="56"/>
      <c r="I328" s="56"/>
      <c r="J328" s="56"/>
      <c r="K328" s="56"/>
      <c r="L328" s="56"/>
      <c r="M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c r="IJ328" s="56"/>
      <c r="IK328" s="56"/>
      <c r="IL328" s="56"/>
      <c r="IM328" s="56"/>
      <c r="IN328" s="56"/>
      <c r="IO328" s="56"/>
      <c r="IP328" s="56"/>
      <c r="IQ328" s="56"/>
      <c r="IR328" s="56"/>
      <c r="IS328" s="56"/>
      <c r="IT328" s="56"/>
      <c r="IU328" s="56"/>
      <c r="IV328" s="56"/>
      <c r="IW328" s="56"/>
      <c r="IX328" s="56"/>
    </row>
    <row r="329" spans="2:258">
      <c r="B329" s="56"/>
      <c r="C329" s="56"/>
      <c r="D329" s="56"/>
      <c r="E329" s="56"/>
      <c r="F329" s="56"/>
      <c r="G329" s="56"/>
      <c r="H329" s="56"/>
      <c r="I329" s="56"/>
      <c r="J329" s="56"/>
      <c r="K329" s="56"/>
      <c r="L329" s="56"/>
      <c r="M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c r="IK329" s="56"/>
      <c r="IL329" s="56"/>
      <c r="IM329" s="56"/>
      <c r="IN329" s="56"/>
      <c r="IO329" s="56"/>
      <c r="IP329" s="56"/>
      <c r="IQ329" s="56"/>
      <c r="IR329" s="56"/>
      <c r="IS329" s="56"/>
      <c r="IT329" s="56"/>
      <c r="IU329" s="56"/>
      <c r="IV329" s="56"/>
      <c r="IW329" s="56"/>
      <c r="IX329" s="56"/>
    </row>
    <row r="330" spans="2:258">
      <c r="B330" s="56"/>
      <c r="C330" s="56"/>
      <c r="D330" s="56"/>
      <c r="E330" s="56"/>
      <c r="F330" s="56"/>
      <c r="G330" s="56"/>
      <c r="H330" s="56"/>
      <c r="I330" s="56"/>
      <c r="J330" s="56"/>
      <c r="K330" s="56"/>
      <c r="L330" s="56"/>
      <c r="M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c r="IO330" s="56"/>
      <c r="IP330" s="56"/>
      <c r="IQ330" s="56"/>
      <c r="IR330" s="56"/>
      <c r="IS330" s="56"/>
      <c r="IT330" s="56"/>
      <c r="IU330" s="56"/>
      <c r="IV330" s="56"/>
      <c r="IW330" s="56"/>
      <c r="IX330" s="56"/>
    </row>
    <row r="331" spans="2:258">
      <c r="B331" s="56"/>
      <c r="C331" s="56"/>
      <c r="D331" s="56"/>
      <c r="E331" s="56"/>
      <c r="F331" s="56"/>
      <c r="G331" s="56"/>
      <c r="H331" s="56"/>
      <c r="I331" s="56"/>
      <c r="J331" s="56"/>
      <c r="K331" s="56"/>
      <c r="L331" s="56"/>
      <c r="M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c r="IJ331" s="56"/>
      <c r="IK331" s="56"/>
      <c r="IL331" s="56"/>
      <c r="IM331" s="56"/>
      <c r="IN331" s="56"/>
      <c r="IO331" s="56"/>
      <c r="IP331" s="56"/>
      <c r="IQ331" s="56"/>
      <c r="IR331" s="56"/>
      <c r="IS331" s="56"/>
      <c r="IT331" s="56"/>
      <c r="IU331" s="56"/>
      <c r="IV331" s="56"/>
      <c r="IW331" s="56"/>
      <c r="IX331" s="56"/>
    </row>
    <row r="332" spans="2:258">
      <c r="B332" s="56"/>
      <c r="C332" s="56"/>
      <c r="D332" s="56"/>
      <c r="E332" s="56"/>
      <c r="F332" s="56"/>
      <c r="G332" s="56"/>
      <c r="H332" s="56"/>
      <c r="I332" s="56"/>
      <c r="J332" s="56"/>
      <c r="K332" s="56"/>
      <c r="L332" s="56"/>
      <c r="M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c r="IK332" s="56"/>
      <c r="IL332" s="56"/>
      <c r="IM332" s="56"/>
      <c r="IN332" s="56"/>
      <c r="IO332" s="56"/>
      <c r="IP332" s="56"/>
      <c r="IQ332" s="56"/>
      <c r="IR332" s="56"/>
      <c r="IS332" s="56"/>
      <c r="IT332" s="56"/>
      <c r="IU332" s="56"/>
      <c r="IV332" s="56"/>
      <c r="IW332" s="56"/>
      <c r="IX332" s="56"/>
    </row>
    <row r="333" spans="2:258">
      <c r="B333" s="56"/>
      <c r="C333" s="56"/>
      <c r="D333" s="56"/>
      <c r="E333" s="56"/>
      <c r="F333" s="56"/>
      <c r="G333" s="56"/>
      <c r="H333" s="56"/>
      <c r="I333" s="56"/>
      <c r="J333" s="56"/>
      <c r="K333" s="56"/>
      <c r="L333" s="56"/>
      <c r="M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c r="IK333" s="56"/>
      <c r="IL333" s="56"/>
      <c r="IM333" s="56"/>
      <c r="IN333" s="56"/>
      <c r="IO333" s="56"/>
      <c r="IP333" s="56"/>
      <c r="IQ333" s="56"/>
      <c r="IR333" s="56"/>
      <c r="IS333" s="56"/>
      <c r="IT333" s="56"/>
      <c r="IU333" s="56"/>
      <c r="IV333" s="56"/>
      <c r="IW333" s="56"/>
      <c r="IX333" s="56"/>
    </row>
    <row r="334" spans="2:258">
      <c r="B334" s="56"/>
      <c r="C334" s="56"/>
      <c r="D334" s="56"/>
      <c r="E334" s="56"/>
      <c r="F334" s="56"/>
      <c r="G334" s="56"/>
      <c r="H334" s="56"/>
      <c r="I334" s="56"/>
      <c r="J334" s="56"/>
      <c r="K334" s="56"/>
      <c r="L334" s="56"/>
      <c r="M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c r="IK334" s="56"/>
      <c r="IL334" s="56"/>
      <c r="IM334" s="56"/>
      <c r="IN334" s="56"/>
      <c r="IO334" s="56"/>
      <c r="IP334" s="56"/>
      <c r="IQ334" s="56"/>
      <c r="IR334" s="56"/>
      <c r="IS334" s="56"/>
      <c r="IT334" s="56"/>
      <c r="IU334" s="56"/>
      <c r="IV334" s="56"/>
      <c r="IW334" s="56"/>
      <c r="IX334" s="56"/>
    </row>
    <row r="335" spans="2:258">
      <c r="B335" s="56"/>
      <c r="C335" s="56"/>
      <c r="D335" s="56"/>
      <c r="E335" s="56"/>
      <c r="F335" s="56"/>
      <c r="G335" s="56"/>
      <c r="H335" s="56"/>
      <c r="I335" s="56"/>
      <c r="J335" s="56"/>
      <c r="K335" s="56"/>
      <c r="L335" s="56"/>
      <c r="M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c r="IK335" s="56"/>
      <c r="IL335" s="56"/>
      <c r="IM335" s="56"/>
      <c r="IN335" s="56"/>
      <c r="IO335" s="56"/>
      <c r="IP335" s="56"/>
      <c r="IQ335" s="56"/>
      <c r="IR335" s="56"/>
      <c r="IS335" s="56"/>
      <c r="IT335" s="56"/>
      <c r="IU335" s="56"/>
      <c r="IV335" s="56"/>
      <c r="IW335" s="56"/>
      <c r="IX335" s="56"/>
    </row>
    <row r="336" spans="2:258">
      <c r="B336" s="56"/>
      <c r="C336" s="56"/>
      <c r="D336" s="56"/>
      <c r="E336" s="56"/>
      <c r="F336" s="56"/>
      <c r="G336" s="56"/>
      <c r="H336" s="56"/>
      <c r="I336" s="56"/>
      <c r="J336" s="56"/>
      <c r="K336" s="56"/>
      <c r="L336" s="56"/>
      <c r="M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c r="IJ336" s="56"/>
      <c r="IK336" s="56"/>
      <c r="IL336" s="56"/>
      <c r="IM336" s="56"/>
      <c r="IN336" s="56"/>
      <c r="IO336" s="56"/>
      <c r="IP336" s="56"/>
      <c r="IQ336" s="56"/>
      <c r="IR336" s="56"/>
      <c r="IS336" s="56"/>
      <c r="IT336" s="56"/>
      <c r="IU336" s="56"/>
      <c r="IV336" s="56"/>
      <c r="IW336" s="56"/>
      <c r="IX336" s="56"/>
    </row>
    <row r="337" spans="2:258">
      <c r="B337" s="56"/>
      <c r="C337" s="56"/>
      <c r="D337" s="56"/>
      <c r="E337" s="56"/>
      <c r="F337" s="56"/>
      <c r="G337" s="56"/>
      <c r="H337" s="56"/>
      <c r="I337" s="56"/>
      <c r="J337" s="56"/>
      <c r="K337" s="56"/>
      <c r="L337" s="56"/>
      <c r="M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c r="IJ337" s="56"/>
      <c r="IK337" s="56"/>
      <c r="IL337" s="56"/>
      <c r="IM337" s="56"/>
      <c r="IN337" s="56"/>
      <c r="IO337" s="56"/>
      <c r="IP337" s="56"/>
      <c r="IQ337" s="56"/>
      <c r="IR337" s="56"/>
      <c r="IS337" s="56"/>
      <c r="IT337" s="56"/>
      <c r="IU337" s="56"/>
      <c r="IV337" s="56"/>
      <c r="IW337" s="56"/>
      <c r="IX337" s="56"/>
    </row>
    <row r="338" spans="2:258">
      <c r="B338" s="56"/>
      <c r="C338" s="56"/>
      <c r="D338" s="56"/>
      <c r="E338" s="56"/>
      <c r="F338" s="56"/>
      <c r="G338" s="56"/>
      <c r="H338" s="56"/>
      <c r="I338" s="56"/>
      <c r="J338" s="56"/>
      <c r="K338" s="56"/>
      <c r="L338" s="56"/>
      <c r="M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56"/>
      <c r="IT338" s="56"/>
      <c r="IU338" s="56"/>
      <c r="IV338" s="56"/>
      <c r="IW338" s="56"/>
      <c r="IX338" s="56"/>
    </row>
    <row r="339" spans="2:258">
      <c r="B339" s="56"/>
      <c r="C339" s="56"/>
      <c r="D339" s="56"/>
      <c r="E339" s="56"/>
      <c r="F339" s="56"/>
      <c r="G339" s="56"/>
      <c r="H339" s="56"/>
      <c r="I339" s="56"/>
      <c r="J339" s="56"/>
      <c r="K339" s="56"/>
      <c r="L339" s="56"/>
      <c r="M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56"/>
      <c r="IU339" s="56"/>
      <c r="IV339" s="56"/>
      <c r="IW339" s="56"/>
      <c r="IX339" s="56"/>
    </row>
    <row r="340" spans="2:258">
      <c r="B340" s="56"/>
      <c r="C340" s="56"/>
      <c r="D340" s="56"/>
      <c r="E340" s="56"/>
      <c r="F340" s="56"/>
      <c r="G340" s="56"/>
      <c r="H340" s="56"/>
      <c r="I340" s="56"/>
      <c r="J340" s="56"/>
      <c r="K340" s="56"/>
      <c r="L340" s="56"/>
      <c r="M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c r="IK340" s="56"/>
      <c r="IL340" s="56"/>
      <c r="IM340" s="56"/>
      <c r="IN340" s="56"/>
      <c r="IO340" s="56"/>
      <c r="IP340" s="56"/>
      <c r="IQ340" s="56"/>
      <c r="IR340" s="56"/>
      <c r="IS340" s="56"/>
      <c r="IT340" s="56"/>
      <c r="IU340" s="56"/>
      <c r="IV340" s="56"/>
      <c r="IW340" s="56"/>
      <c r="IX340" s="56"/>
    </row>
    <row r="341" spans="2:258">
      <c r="B341" s="56"/>
      <c r="C341" s="56"/>
      <c r="D341" s="56"/>
      <c r="E341" s="56"/>
      <c r="F341" s="56"/>
      <c r="G341" s="56"/>
      <c r="H341" s="56"/>
      <c r="I341" s="56"/>
      <c r="J341" s="56"/>
      <c r="K341" s="56"/>
      <c r="L341" s="56"/>
      <c r="M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c r="IJ341" s="56"/>
      <c r="IK341" s="56"/>
      <c r="IL341" s="56"/>
      <c r="IM341" s="56"/>
      <c r="IN341" s="56"/>
      <c r="IO341" s="56"/>
      <c r="IP341" s="56"/>
      <c r="IQ341" s="56"/>
      <c r="IR341" s="56"/>
      <c r="IS341" s="56"/>
      <c r="IT341" s="56"/>
      <c r="IU341" s="56"/>
      <c r="IV341" s="56"/>
      <c r="IW341" s="56"/>
      <c r="IX341" s="56"/>
    </row>
    <row r="342" spans="2:258">
      <c r="B342" s="56"/>
      <c r="C342" s="56"/>
      <c r="D342" s="56"/>
      <c r="E342" s="56"/>
      <c r="F342" s="56"/>
      <c r="G342" s="56"/>
      <c r="H342" s="56"/>
      <c r="I342" s="56"/>
      <c r="J342" s="56"/>
      <c r="K342" s="56"/>
      <c r="L342" s="56"/>
      <c r="M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c r="IJ342" s="56"/>
      <c r="IK342" s="56"/>
      <c r="IL342" s="56"/>
      <c r="IM342" s="56"/>
      <c r="IN342" s="56"/>
      <c r="IO342" s="56"/>
      <c r="IP342" s="56"/>
      <c r="IQ342" s="56"/>
      <c r="IR342" s="56"/>
      <c r="IS342" s="56"/>
      <c r="IT342" s="56"/>
      <c r="IU342" s="56"/>
      <c r="IV342" s="56"/>
      <c r="IW342" s="56"/>
      <c r="IX342" s="56"/>
    </row>
    <row r="343" spans="2:258">
      <c r="B343" s="56"/>
      <c r="C343" s="56"/>
      <c r="D343" s="56"/>
      <c r="E343" s="56"/>
      <c r="F343" s="56"/>
      <c r="G343" s="56"/>
      <c r="H343" s="56"/>
      <c r="I343" s="56"/>
      <c r="J343" s="56"/>
      <c r="K343" s="56"/>
      <c r="L343" s="56"/>
      <c r="M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c r="IJ343" s="56"/>
      <c r="IK343" s="56"/>
      <c r="IL343" s="56"/>
      <c r="IM343" s="56"/>
      <c r="IN343" s="56"/>
      <c r="IO343" s="56"/>
      <c r="IP343" s="56"/>
      <c r="IQ343" s="56"/>
      <c r="IR343" s="56"/>
      <c r="IS343" s="56"/>
      <c r="IT343" s="56"/>
      <c r="IU343" s="56"/>
      <c r="IV343" s="56"/>
      <c r="IW343" s="56"/>
      <c r="IX343" s="56"/>
    </row>
    <row r="344" spans="2:258">
      <c r="B344" s="56"/>
      <c r="C344" s="56"/>
      <c r="D344" s="56"/>
      <c r="E344" s="56"/>
      <c r="F344" s="56"/>
      <c r="G344" s="56"/>
      <c r="H344" s="56"/>
      <c r="I344" s="56"/>
      <c r="J344" s="56"/>
      <c r="K344" s="56"/>
      <c r="L344" s="56"/>
      <c r="M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c r="IK344" s="56"/>
      <c r="IL344" s="56"/>
      <c r="IM344" s="56"/>
      <c r="IN344" s="56"/>
      <c r="IO344" s="56"/>
      <c r="IP344" s="56"/>
      <c r="IQ344" s="56"/>
      <c r="IR344" s="56"/>
      <c r="IS344" s="56"/>
      <c r="IT344" s="56"/>
      <c r="IU344" s="56"/>
      <c r="IV344" s="56"/>
      <c r="IW344" s="56"/>
      <c r="IX344" s="56"/>
    </row>
    <row r="345" spans="2:258">
      <c r="B345" s="56"/>
      <c r="C345" s="56"/>
      <c r="D345" s="56"/>
      <c r="E345" s="56"/>
      <c r="F345" s="56"/>
      <c r="G345" s="56"/>
      <c r="H345" s="56"/>
      <c r="I345" s="56"/>
      <c r="J345" s="56"/>
      <c r="K345" s="56"/>
      <c r="L345" s="56"/>
      <c r="M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c r="IO345" s="56"/>
      <c r="IP345" s="56"/>
      <c r="IQ345" s="56"/>
      <c r="IR345" s="56"/>
      <c r="IS345" s="56"/>
      <c r="IT345" s="56"/>
      <c r="IU345" s="56"/>
      <c r="IV345" s="56"/>
      <c r="IW345" s="56"/>
      <c r="IX345" s="56"/>
    </row>
    <row r="346" spans="2:258">
      <c r="B346" s="56"/>
      <c r="C346" s="56"/>
      <c r="D346" s="56"/>
      <c r="E346" s="56"/>
      <c r="F346" s="56"/>
      <c r="G346" s="56"/>
      <c r="H346" s="56"/>
      <c r="I346" s="56"/>
      <c r="J346" s="56"/>
      <c r="K346" s="56"/>
      <c r="L346" s="56"/>
      <c r="M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c r="IO346" s="56"/>
      <c r="IP346" s="56"/>
      <c r="IQ346" s="56"/>
      <c r="IR346" s="56"/>
      <c r="IS346" s="56"/>
      <c r="IT346" s="56"/>
      <c r="IU346" s="56"/>
      <c r="IV346" s="56"/>
      <c r="IW346" s="56"/>
      <c r="IX346" s="56"/>
    </row>
    <row r="347" spans="2:258">
      <c r="B347" s="56"/>
      <c r="C347" s="56"/>
      <c r="D347" s="56"/>
      <c r="E347" s="56"/>
      <c r="F347" s="56"/>
      <c r="G347" s="56"/>
      <c r="H347" s="56"/>
      <c r="I347" s="56"/>
      <c r="J347" s="56"/>
      <c r="K347" s="56"/>
      <c r="L347" s="56"/>
      <c r="M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c r="IO347" s="56"/>
      <c r="IP347" s="56"/>
      <c r="IQ347" s="56"/>
      <c r="IR347" s="56"/>
      <c r="IS347" s="56"/>
      <c r="IT347" s="56"/>
      <c r="IU347" s="56"/>
      <c r="IV347" s="56"/>
      <c r="IW347" s="56"/>
      <c r="IX347" s="56"/>
    </row>
    <row r="348" spans="2:258">
      <c r="B348" s="56"/>
      <c r="C348" s="56"/>
      <c r="D348" s="56"/>
      <c r="E348" s="56"/>
      <c r="F348" s="56"/>
      <c r="G348" s="56"/>
      <c r="H348" s="56"/>
      <c r="I348" s="56"/>
      <c r="J348" s="56"/>
      <c r="K348" s="56"/>
      <c r="L348" s="56"/>
      <c r="M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c r="IO348" s="56"/>
      <c r="IP348" s="56"/>
      <c r="IQ348" s="56"/>
      <c r="IR348" s="56"/>
      <c r="IS348" s="56"/>
      <c r="IT348" s="56"/>
      <c r="IU348" s="56"/>
      <c r="IV348" s="56"/>
      <c r="IW348" s="56"/>
      <c r="IX348" s="56"/>
    </row>
    <row r="349" spans="2:258">
      <c r="B349" s="56"/>
      <c r="C349" s="56"/>
      <c r="D349" s="56"/>
      <c r="E349" s="56"/>
      <c r="F349" s="56"/>
      <c r="G349" s="56"/>
      <c r="H349" s="56"/>
      <c r="I349" s="56"/>
      <c r="J349" s="56"/>
      <c r="K349" s="56"/>
      <c r="L349" s="56"/>
      <c r="M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row>
    <row r="350" spans="2:258">
      <c r="B350" s="56"/>
      <c r="C350" s="56"/>
      <c r="D350" s="56"/>
      <c r="E350" s="56"/>
      <c r="F350" s="56"/>
      <c r="G350" s="56"/>
      <c r="H350" s="56"/>
      <c r="I350" s="56"/>
      <c r="J350" s="56"/>
      <c r="K350" s="56"/>
      <c r="L350" s="56"/>
      <c r="M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row>
    <row r="351" spans="2:258">
      <c r="B351" s="56"/>
      <c r="C351" s="56"/>
      <c r="D351" s="56"/>
      <c r="E351" s="56"/>
      <c r="F351" s="56"/>
      <c r="G351" s="56"/>
      <c r="H351" s="56"/>
      <c r="I351" s="56"/>
      <c r="J351" s="56"/>
      <c r="K351" s="56"/>
      <c r="L351" s="56"/>
      <c r="M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c r="IO351" s="56"/>
      <c r="IP351" s="56"/>
      <c r="IQ351" s="56"/>
      <c r="IR351" s="56"/>
      <c r="IS351" s="56"/>
      <c r="IT351" s="56"/>
      <c r="IU351" s="56"/>
      <c r="IV351" s="56"/>
      <c r="IW351" s="56"/>
      <c r="IX351" s="56"/>
    </row>
    <row r="352" spans="2:258">
      <c r="B352" s="56"/>
      <c r="C352" s="56"/>
      <c r="D352" s="56"/>
      <c r="E352" s="56"/>
      <c r="F352" s="56"/>
      <c r="G352" s="56"/>
      <c r="H352" s="56"/>
      <c r="I352" s="56"/>
      <c r="J352" s="56"/>
      <c r="K352" s="56"/>
      <c r="L352" s="56"/>
      <c r="M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c r="IO352" s="56"/>
      <c r="IP352" s="56"/>
      <c r="IQ352" s="56"/>
      <c r="IR352" s="56"/>
      <c r="IS352" s="56"/>
      <c r="IT352" s="56"/>
      <c r="IU352" s="56"/>
      <c r="IV352" s="56"/>
      <c r="IW352" s="56"/>
      <c r="IX352" s="56"/>
    </row>
    <row r="353" spans="2:258">
      <c r="B353" s="56"/>
      <c r="C353" s="56"/>
      <c r="D353" s="56"/>
      <c r="E353" s="56"/>
      <c r="F353" s="56"/>
      <c r="G353" s="56"/>
      <c r="H353" s="56"/>
      <c r="I353" s="56"/>
      <c r="J353" s="56"/>
      <c r="K353" s="56"/>
      <c r="L353" s="56"/>
      <c r="M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row>
    <row r="354" spans="2:258">
      <c r="B354" s="56"/>
      <c r="C354" s="56"/>
      <c r="D354" s="56"/>
      <c r="E354" s="56"/>
      <c r="F354" s="56"/>
      <c r="G354" s="56"/>
      <c r="H354" s="56"/>
      <c r="I354" s="56"/>
      <c r="J354" s="56"/>
      <c r="K354" s="56"/>
      <c r="L354" s="56"/>
      <c r="M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row>
    <row r="355" spans="2:258">
      <c r="B355" s="56"/>
      <c r="C355" s="56"/>
      <c r="D355" s="56"/>
      <c r="E355" s="56"/>
      <c r="F355" s="56"/>
      <c r="G355" s="56"/>
      <c r="H355" s="56"/>
      <c r="I355" s="56"/>
      <c r="J355" s="56"/>
      <c r="K355" s="56"/>
      <c r="L355" s="56"/>
      <c r="M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row>
    <row r="356" spans="2:258">
      <c r="B356" s="56"/>
      <c r="C356" s="56"/>
      <c r="D356" s="56"/>
      <c r="E356" s="56"/>
      <c r="F356" s="56"/>
      <c r="G356" s="56"/>
      <c r="H356" s="56"/>
      <c r="I356" s="56"/>
      <c r="J356" s="56"/>
      <c r="K356" s="56"/>
      <c r="L356" s="56"/>
      <c r="M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c r="IO356" s="56"/>
      <c r="IP356" s="56"/>
      <c r="IQ356" s="56"/>
      <c r="IR356" s="56"/>
      <c r="IS356" s="56"/>
      <c r="IT356" s="56"/>
      <c r="IU356" s="56"/>
      <c r="IV356" s="56"/>
      <c r="IW356" s="56"/>
      <c r="IX356" s="56"/>
    </row>
    <row r="357" spans="2:258">
      <c r="B357" s="56"/>
      <c r="C357" s="56"/>
      <c r="D357" s="56"/>
      <c r="E357" s="56"/>
      <c r="F357" s="56"/>
      <c r="G357" s="56"/>
      <c r="H357" s="56"/>
      <c r="I357" s="56"/>
      <c r="J357" s="56"/>
      <c r="K357" s="56"/>
      <c r="L357" s="56"/>
      <c r="M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c r="IO357" s="56"/>
      <c r="IP357" s="56"/>
      <c r="IQ357" s="56"/>
      <c r="IR357" s="56"/>
      <c r="IS357" s="56"/>
      <c r="IT357" s="56"/>
      <c r="IU357" s="56"/>
      <c r="IV357" s="56"/>
      <c r="IW357" s="56"/>
      <c r="IX357" s="56"/>
    </row>
    <row r="358" spans="2:258">
      <c r="B358" s="56"/>
      <c r="C358" s="56"/>
      <c r="D358" s="56"/>
      <c r="E358" s="56"/>
      <c r="F358" s="56"/>
      <c r="G358" s="56"/>
      <c r="H358" s="56"/>
      <c r="I358" s="56"/>
      <c r="J358" s="56"/>
      <c r="K358" s="56"/>
      <c r="L358" s="56"/>
      <c r="M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row>
    <row r="359" spans="2:258">
      <c r="B359" s="56"/>
      <c r="C359" s="56"/>
      <c r="D359" s="56"/>
      <c r="E359" s="56"/>
      <c r="F359" s="56"/>
      <c r="G359" s="56"/>
      <c r="H359" s="56"/>
      <c r="I359" s="56"/>
      <c r="J359" s="56"/>
      <c r="K359" s="56"/>
      <c r="L359" s="56"/>
      <c r="M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row>
    <row r="360" spans="2:258">
      <c r="B360" s="56"/>
      <c r="C360" s="56"/>
      <c r="D360" s="56"/>
      <c r="E360" s="56"/>
      <c r="F360" s="56"/>
      <c r="G360" s="56"/>
      <c r="H360" s="56"/>
      <c r="I360" s="56"/>
      <c r="J360" s="56"/>
      <c r="K360" s="56"/>
      <c r="L360" s="56"/>
      <c r="M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c r="IO360" s="56"/>
      <c r="IP360" s="56"/>
      <c r="IQ360" s="56"/>
      <c r="IR360" s="56"/>
      <c r="IS360" s="56"/>
      <c r="IT360" s="56"/>
      <c r="IU360" s="56"/>
      <c r="IV360" s="56"/>
      <c r="IW360" s="56"/>
      <c r="IX360" s="56"/>
    </row>
    <row r="361" spans="2:258">
      <c r="B361" s="56"/>
      <c r="C361" s="56"/>
      <c r="D361" s="56"/>
      <c r="E361" s="56"/>
      <c r="F361" s="56"/>
      <c r="G361" s="56"/>
      <c r="H361" s="56"/>
      <c r="I361" s="56"/>
      <c r="J361" s="56"/>
      <c r="K361" s="56"/>
      <c r="L361" s="56"/>
      <c r="M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c r="IK361" s="56"/>
      <c r="IL361" s="56"/>
      <c r="IM361" s="56"/>
      <c r="IN361" s="56"/>
      <c r="IO361" s="56"/>
      <c r="IP361" s="56"/>
      <c r="IQ361" s="56"/>
      <c r="IR361" s="56"/>
      <c r="IS361" s="56"/>
      <c r="IT361" s="56"/>
      <c r="IU361" s="56"/>
      <c r="IV361" s="56"/>
      <c r="IW361" s="56"/>
      <c r="IX361" s="56"/>
    </row>
    <row r="362" spans="2:258">
      <c r="B362" s="56"/>
      <c r="C362" s="56"/>
      <c r="D362" s="56"/>
      <c r="E362" s="56"/>
      <c r="F362" s="56"/>
      <c r="G362" s="56"/>
      <c r="H362" s="56"/>
      <c r="I362" s="56"/>
      <c r="J362" s="56"/>
      <c r="K362" s="56"/>
      <c r="L362" s="56"/>
      <c r="M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c r="IO362" s="56"/>
      <c r="IP362" s="56"/>
      <c r="IQ362" s="56"/>
      <c r="IR362" s="56"/>
      <c r="IS362" s="56"/>
      <c r="IT362" s="56"/>
      <c r="IU362" s="56"/>
      <c r="IV362" s="56"/>
      <c r="IW362" s="56"/>
      <c r="IX362" s="56"/>
    </row>
    <row r="363" spans="2:258">
      <c r="B363" s="56"/>
      <c r="C363" s="56"/>
      <c r="D363" s="56"/>
      <c r="E363" s="56"/>
      <c r="F363" s="56"/>
      <c r="G363" s="56"/>
      <c r="H363" s="56"/>
      <c r="I363" s="56"/>
      <c r="J363" s="56"/>
      <c r="K363" s="56"/>
      <c r="L363" s="56"/>
      <c r="M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56"/>
      <c r="IU363" s="56"/>
      <c r="IV363" s="56"/>
      <c r="IW363" s="56"/>
      <c r="IX363" s="56"/>
    </row>
    <row r="364" spans="2:258">
      <c r="B364" s="56"/>
      <c r="C364" s="56"/>
      <c r="D364" s="56"/>
      <c r="E364" s="56"/>
      <c r="F364" s="56"/>
      <c r="G364" s="56"/>
      <c r="H364" s="56"/>
      <c r="I364" s="56"/>
      <c r="J364" s="56"/>
      <c r="K364" s="56"/>
      <c r="L364" s="56"/>
      <c r="M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c r="IJ364" s="56"/>
      <c r="IK364" s="56"/>
      <c r="IL364" s="56"/>
      <c r="IM364" s="56"/>
      <c r="IN364" s="56"/>
      <c r="IO364" s="56"/>
      <c r="IP364" s="56"/>
      <c r="IQ364" s="56"/>
      <c r="IR364" s="56"/>
      <c r="IS364" s="56"/>
      <c r="IT364" s="56"/>
      <c r="IU364" s="56"/>
      <c r="IV364" s="56"/>
      <c r="IW364" s="56"/>
      <c r="IX364" s="56"/>
    </row>
    <row r="365" spans="2:258">
      <c r="B365" s="56"/>
      <c r="C365" s="56"/>
      <c r="D365" s="56"/>
      <c r="E365" s="56"/>
      <c r="F365" s="56"/>
      <c r="G365" s="56"/>
      <c r="H365" s="56"/>
      <c r="I365" s="56"/>
      <c r="J365" s="56"/>
      <c r="K365" s="56"/>
      <c r="L365" s="56"/>
      <c r="M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c r="IK365" s="56"/>
      <c r="IL365" s="56"/>
      <c r="IM365" s="56"/>
      <c r="IN365" s="56"/>
      <c r="IO365" s="56"/>
      <c r="IP365" s="56"/>
      <c r="IQ365" s="56"/>
      <c r="IR365" s="56"/>
      <c r="IS365" s="56"/>
      <c r="IT365" s="56"/>
      <c r="IU365" s="56"/>
      <c r="IV365" s="56"/>
      <c r="IW365" s="56"/>
      <c r="IX365" s="56"/>
    </row>
    <row r="366" spans="2:258">
      <c r="B366" s="56"/>
      <c r="C366" s="56"/>
      <c r="D366" s="56"/>
      <c r="E366" s="56"/>
      <c r="F366" s="56"/>
      <c r="G366" s="56"/>
      <c r="H366" s="56"/>
      <c r="I366" s="56"/>
      <c r="J366" s="56"/>
      <c r="K366" s="56"/>
      <c r="L366" s="56"/>
      <c r="M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c r="IK366" s="56"/>
      <c r="IL366" s="56"/>
      <c r="IM366" s="56"/>
      <c r="IN366" s="56"/>
      <c r="IO366" s="56"/>
      <c r="IP366" s="56"/>
      <c r="IQ366" s="56"/>
      <c r="IR366" s="56"/>
      <c r="IS366" s="56"/>
      <c r="IT366" s="56"/>
      <c r="IU366" s="56"/>
      <c r="IV366" s="56"/>
      <c r="IW366" s="56"/>
      <c r="IX366" s="56"/>
    </row>
    <row r="367" spans="2:258">
      <c r="B367" s="56"/>
      <c r="C367" s="56"/>
      <c r="D367" s="56"/>
      <c r="E367" s="56"/>
      <c r="F367" s="56"/>
      <c r="G367" s="56"/>
      <c r="H367" s="56"/>
      <c r="I367" s="56"/>
      <c r="J367" s="56"/>
      <c r="K367" s="56"/>
      <c r="L367" s="56"/>
      <c r="M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c r="IK367" s="56"/>
      <c r="IL367" s="56"/>
      <c r="IM367" s="56"/>
      <c r="IN367" s="56"/>
      <c r="IO367" s="56"/>
      <c r="IP367" s="56"/>
      <c r="IQ367" s="56"/>
      <c r="IR367" s="56"/>
      <c r="IS367" s="56"/>
      <c r="IT367" s="56"/>
      <c r="IU367" s="56"/>
      <c r="IV367" s="56"/>
      <c r="IW367" s="56"/>
      <c r="IX367" s="56"/>
    </row>
    <row r="368" spans="2:258">
      <c r="B368" s="56"/>
      <c r="C368" s="56"/>
      <c r="D368" s="56"/>
      <c r="E368" s="56"/>
      <c r="F368" s="56"/>
      <c r="G368" s="56"/>
      <c r="H368" s="56"/>
      <c r="I368" s="56"/>
      <c r="J368" s="56"/>
      <c r="K368" s="56"/>
      <c r="L368" s="56"/>
      <c r="M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c r="IK368" s="56"/>
      <c r="IL368" s="56"/>
      <c r="IM368" s="56"/>
      <c r="IN368" s="56"/>
      <c r="IO368" s="56"/>
      <c r="IP368" s="56"/>
      <c r="IQ368" s="56"/>
      <c r="IR368" s="56"/>
      <c r="IS368" s="56"/>
      <c r="IT368" s="56"/>
      <c r="IU368" s="56"/>
      <c r="IV368" s="56"/>
      <c r="IW368" s="56"/>
      <c r="IX368" s="56"/>
    </row>
    <row r="369" spans="2:258">
      <c r="B369" s="56"/>
      <c r="C369" s="56"/>
      <c r="D369" s="56"/>
      <c r="E369" s="56"/>
      <c r="F369" s="56"/>
      <c r="G369" s="56"/>
      <c r="H369" s="56"/>
      <c r="I369" s="56"/>
      <c r="J369" s="56"/>
      <c r="K369" s="56"/>
      <c r="L369" s="56"/>
      <c r="M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c r="IK369" s="56"/>
      <c r="IL369" s="56"/>
      <c r="IM369" s="56"/>
      <c r="IN369" s="56"/>
      <c r="IO369" s="56"/>
      <c r="IP369" s="56"/>
      <c r="IQ369" s="56"/>
      <c r="IR369" s="56"/>
      <c r="IS369" s="56"/>
      <c r="IT369" s="56"/>
      <c r="IU369" s="56"/>
      <c r="IV369" s="56"/>
      <c r="IW369" s="56"/>
      <c r="IX369" s="56"/>
    </row>
    <row r="370" spans="2:258">
      <c r="B370" s="56"/>
      <c r="C370" s="56"/>
      <c r="D370" s="56"/>
      <c r="E370" s="56"/>
      <c r="F370" s="56"/>
      <c r="G370" s="56"/>
      <c r="H370" s="56"/>
      <c r="I370" s="56"/>
      <c r="J370" s="56"/>
      <c r="K370" s="56"/>
      <c r="L370" s="56"/>
      <c r="M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c r="IK370" s="56"/>
      <c r="IL370" s="56"/>
      <c r="IM370" s="56"/>
      <c r="IN370" s="56"/>
      <c r="IO370" s="56"/>
      <c r="IP370" s="56"/>
      <c r="IQ370" s="56"/>
      <c r="IR370" s="56"/>
      <c r="IS370" s="56"/>
      <c r="IT370" s="56"/>
      <c r="IU370" s="56"/>
      <c r="IV370" s="56"/>
      <c r="IW370" s="56"/>
      <c r="IX370" s="56"/>
    </row>
    <row r="371" spans="2:258">
      <c r="B371" s="56"/>
      <c r="C371" s="56"/>
      <c r="D371" s="56"/>
      <c r="E371" s="56"/>
      <c r="F371" s="56"/>
      <c r="G371" s="56"/>
      <c r="H371" s="56"/>
      <c r="I371" s="56"/>
      <c r="J371" s="56"/>
      <c r="K371" s="56"/>
      <c r="L371" s="56"/>
      <c r="M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c r="IK371" s="56"/>
      <c r="IL371" s="56"/>
      <c r="IM371" s="56"/>
      <c r="IN371" s="56"/>
      <c r="IO371" s="56"/>
      <c r="IP371" s="56"/>
      <c r="IQ371" s="56"/>
      <c r="IR371" s="56"/>
      <c r="IS371" s="56"/>
      <c r="IT371" s="56"/>
      <c r="IU371" s="56"/>
      <c r="IV371" s="56"/>
      <c r="IW371" s="56"/>
      <c r="IX371" s="56"/>
    </row>
    <row r="372" spans="2:258">
      <c r="B372" s="56"/>
      <c r="C372" s="56"/>
      <c r="D372" s="56"/>
      <c r="E372" s="56"/>
      <c r="F372" s="56"/>
      <c r="G372" s="56"/>
      <c r="H372" s="56"/>
      <c r="I372" s="56"/>
      <c r="J372" s="56"/>
      <c r="K372" s="56"/>
      <c r="L372" s="56"/>
      <c r="M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c r="HC372" s="56"/>
      <c r="HD372" s="56"/>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c r="IE372" s="56"/>
      <c r="IF372" s="56"/>
      <c r="IG372" s="56"/>
      <c r="IH372" s="56"/>
      <c r="II372" s="56"/>
      <c r="IJ372" s="56"/>
      <c r="IK372" s="56"/>
      <c r="IL372" s="56"/>
      <c r="IM372" s="56"/>
      <c r="IN372" s="56"/>
      <c r="IO372" s="56"/>
      <c r="IP372" s="56"/>
      <c r="IQ372" s="56"/>
      <c r="IR372" s="56"/>
      <c r="IS372" s="56"/>
      <c r="IT372" s="56"/>
      <c r="IU372" s="56"/>
      <c r="IV372" s="56"/>
      <c r="IW372" s="56"/>
      <c r="IX372" s="56"/>
    </row>
    <row r="373" spans="2:258">
      <c r="B373" s="56"/>
      <c r="C373" s="56"/>
      <c r="D373" s="56"/>
      <c r="E373" s="56"/>
      <c r="F373" s="56"/>
      <c r="G373" s="56"/>
      <c r="H373" s="56"/>
      <c r="I373" s="56"/>
      <c r="J373" s="56"/>
      <c r="K373" s="56"/>
      <c r="L373" s="56"/>
      <c r="M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c r="IK373" s="56"/>
      <c r="IL373" s="56"/>
      <c r="IM373" s="56"/>
      <c r="IN373" s="56"/>
      <c r="IO373" s="56"/>
      <c r="IP373" s="56"/>
      <c r="IQ373" s="56"/>
      <c r="IR373" s="56"/>
      <c r="IS373" s="56"/>
      <c r="IT373" s="56"/>
      <c r="IU373" s="56"/>
      <c r="IV373" s="56"/>
      <c r="IW373" s="56"/>
      <c r="IX373" s="56"/>
    </row>
    <row r="374" spans="2:258">
      <c r="B374" s="56"/>
      <c r="C374" s="56"/>
      <c r="D374" s="56"/>
      <c r="E374" s="56"/>
      <c r="F374" s="56"/>
      <c r="G374" s="56"/>
      <c r="H374" s="56"/>
      <c r="I374" s="56"/>
      <c r="J374" s="56"/>
      <c r="K374" s="56"/>
      <c r="L374" s="56"/>
      <c r="M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c r="IK374" s="56"/>
      <c r="IL374" s="56"/>
      <c r="IM374" s="56"/>
      <c r="IN374" s="56"/>
      <c r="IO374" s="56"/>
      <c r="IP374" s="56"/>
      <c r="IQ374" s="56"/>
      <c r="IR374" s="56"/>
      <c r="IS374" s="56"/>
      <c r="IT374" s="56"/>
      <c r="IU374" s="56"/>
      <c r="IV374" s="56"/>
      <c r="IW374" s="56"/>
      <c r="IX374" s="56"/>
    </row>
    <row r="375" spans="2:258">
      <c r="B375" s="56"/>
      <c r="C375" s="56"/>
      <c r="D375" s="56"/>
      <c r="E375" s="56"/>
      <c r="F375" s="56"/>
      <c r="G375" s="56"/>
      <c r="H375" s="56"/>
      <c r="I375" s="56"/>
      <c r="J375" s="56"/>
      <c r="K375" s="56"/>
      <c r="L375" s="56"/>
      <c r="M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c r="IJ375" s="56"/>
      <c r="IK375" s="56"/>
      <c r="IL375" s="56"/>
      <c r="IM375" s="56"/>
      <c r="IN375" s="56"/>
      <c r="IO375" s="56"/>
      <c r="IP375" s="56"/>
      <c r="IQ375" s="56"/>
      <c r="IR375" s="56"/>
      <c r="IS375" s="56"/>
      <c r="IT375" s="56"/>
      <c r="IU375" s="56"/>
      <c r="IV375" s="56"/>
      <c r="IW375" s="56"/>
      <c r="IX375" s="56"/>
    </row>
    <row r="376" spans="2:258">
      <c r="B376" s="56"/>
      <c r="C376" s="56"/>
      <c r="D376" s="56"/>
      <c r="E376" s="56"/>
      <c r="F376" s="56"/>
      <c r="G376" s="56"/>
      <c r="H376" s="56"/>
      <c r="I376" s="56"/>
      <c r="J376" s="56"/>
      <c r="K376" s="56"/>
      <c r="L376" s="56"/>
      <c r="M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c r="IK376" s="56"/>
      <c r="IL376" s="56"/>
      <c r="IM376" s="56"/>
      <c r="IN376" s="56"/>
      <c r="IO376" s="56"/>
      <c r="IP376" s="56"/>
      <c r="IQ376" s="56"/>
      <c r="IR376" s="56"/>
      <c r="IS376" s="56"/>
      <c r="IT376" s="56"/>
      <c r="IU376" s="56"/>
      <c r="IV376" s="56"/>
      <c r="IW376" s="56"/>
      <c r="IX376" s="56"/>
    </row>
    <row r="377" spans="2:258">
      <c r="B377" s="56"/>
      <c r="C377" s="56"/>
      <c r="D377" s="56"/>
      <c r="E377" s="56"/>
      <c r="F377" s="56"/>
      <c r="G377" s="56"/>
      <c r="H377" s="56"/>
      <c r="I377" s="56"/>
      <c r="J377" s="56"/>
      <c r="K377" s="56"/>
      <c r="L377" s="56"/>
      <c r="M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c r="IK377" s="56"/>
      <c r="IL377" s="56"/>
      <c r="IM377" s="56"/>
      <c r="IN377" s="56"/>
      <c r="IO377" s="56"/>
      <c r="IP377" s="56"/>
      <c r="IQ377" s="56"/>
      <c r="IR377" s="56"/>
      <c r="IS377" s="56"/>
      <c r="IT377" s="56"/>
      <c r="IU377" s="56"/>
      <c r="IV377" s="56"/>
      <c r="IW377" s="56"/>
      <c r="IX377" s="56"/>
    </row>
    <row r="378" spans="2:258">
      <c r="B378" s="56"/>
      <c r="C378" s="56"/>
      <c r="D378" s="56"/>
      <c r="E378" s="56"/>
      <c r="F378" s="56"/>
      <c r="G378" s="56"/>
      <c r="H378" s="56"/>
      <c r="I378" s="56"/>
      <c r="J378" s="56"/>
      <c r="K378" s="56"/>
      <c r="L378" s="56"/>
      <c r="M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c r="IK378" s="56"/>
      <c r="IL378" s="56"/>
      <c r="IM378" s="56"/>
      <c r="IN378" s="56"/>
      <c r="IO378" s="56"/>
      <c r="IP378" s="56"/>
      <c r="IQ378" s="56"/>
      <c r="IR378" s="56"/>
      <c r="IS378" s="56"/>
      <c r="IT378" s="56"/>
      <c r="IU378" s="56"/>
      <c r="IV378" s="56"/>
      <c r="IW378" s="56"/>
      <c r="IX378" s="56"/>
    </row>
    <row r="379" spans="2:258">
      <c r="B379" s="56"/>
      <c r="C379" s="56"/>
      <c r="D379" s="56"/>
      <c r="E379" s="56"/>
      <c r="F379" s="56"/>
      <c r="G379" s="56"/>
      <c r="H379" s="56"/>
      <c r="I379" s="56"/>
      <c r="J379" s="56"/>
      <c r="K379" s="56"/>
      <c r="L379" s="56"/>
      <c r="M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c r="HC379" s="56"/>
      <c r="HD379" s="56"/>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c r="IE379" s="56"/>
      <c r="IF379" s="56"/>
      <c r="IG379" s="56"/>
      <c r="IH379" s="56"/>
      <c r="II379" s="56"/>
      <c r="IJ379" s="56"/>
      <c r="IK379" s="56"/>
      <c r="IL379" s="56"/>
      <c r="IM379" s="56"/>
      <c r="IN379" s="56"/>
      <c r="IO379" s="56"/>
      <c r="IP379" s="56"/>
      <c r="IQ379" s="56"/>
      <c r="IR379" s="56"/>
      <c r="IS379" s="56"/>
      <c r="IT379" s="56"/>
      <c r="IU379" s="56"/>
      <c r="IV379" s="56"/>
      <c r="IW379" s="56"/>
      <c r="IX379" s="56"/>
    </row>
    <row r="380" spans="2:258">
      <c r="B380" s="56"/>
      <c r="C380" s="56"/>
      <c r="D380" s="56"/>
      <c r="E380" s="56"/>
      <c r="F380" s="56"/>
      <c r="G380" s="56"/>
      <c r="H380" s="56"/>
      <c r="I380" s="56"/>
      <c r="J380" s="56"/>
      <c r="K380" s="56"/>
      <c r="L380" s="56"/>
      <c r="M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c r="IJ380" s="56"/>
      <c r="IK380" s="56"/>
      <c r="IL380" s="56"/>
      <c r="IM380" s="56"/>
      <c r="IN380" s="56"/>
      <c r="IO380" s="56"/>
      <c r="IP380" s="56"/>
      <c r="IQ380" s="56"/>
      <c r="IR380" s="56"/>
      <c r="IS380" s="56"/>
      <c r="IT380" s="56"/>
      <c r="IU380" s="56"/>
      <c r="IV380" s="56"/>
      <c r="IW380" s="56"/>
      <c r="IX380" s="56"/>
    </row>
    <row r="381" spans="2:258">
      <c r="B381" s="56"/>
      <c r="C381" s="56"/>
      <c r="D381" s="56"/>
      <c r="E381" s="56"/>
      <c r="F381" s="56"/>
      <c r="G381" s="56"/>
      <c r="H381" s="56"/>
      <c r="I381" s="56"/>
      <c r="J381" s="56"/>
      <c r="K381" s="56"/>
      <c r="L381" s="56"/>
      <c r="M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c r="IK381" s="56"/>
      <c r="IL381" s="56"/>
      <c r="IM381" s="56"/>
      <c r="IN381" s="56"/>
      <c r="IO381" s="56"/>
      <c r="IP381" s="56"/>
      <c r="IQ381" s="56"/>
      <c r="IR381" s="56"/>
      <c r="IS381" s="56"/>
      <c r="IT381" s="56"/>
      <c r="IU381" s="56"/>
      <c r="IV381" s="56"/>
      <c r="IW381" s="56"/>
      <c r="IX381" s="56"/>
    </row>
    <row r="382" spans="2:258">
      <c r="B382" s="56"/>
      <c r="C382" s="56"/>
      <c r="D382" s="56"/>
      <c r="E382" s="56"/>
      <c r="F382" s="56"/>
      <c r="G382" s="56"/>
      <c r="H382" s="56"/>
      <c r="I382" s="56"/>
      <c r="J382" s="56"/>
      <c r="K382" s="56"/>
      <c r="L382" s="56"/>
      <c r="M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c r="IK382" s="56"/>
      <c r="IL382" s="56"/>
      <c r="IM382" s="56"/>
      <c r="IN382" s="56"/>
      <c r="IO382" s="56"/>
      <c r="IP382" s="56"/>
      <c r="IQ382" s="56"/>
      <c r="IR382" s="56"/>
      <c r="IS382" s="56"/>
      <c r="IT382" s="56"/>
      <c r="IU382" s="56"/>
      <c r="IV382" s="56"/>
      <c r="IW382" s="56"/>
      <c r="IX382" s="56"/>
    </row>
    <row r="383" spans="2:258">
      <c r="B383" s="56"/>
      <c r="C383" s="56"/>
      <c r="D383" s="56"/>
      <c r="E383" s="56"/>
      <c r="F383" s="56"/>
      <c r="G383" s="56"/>
      <c r="H383" s="56"/>
      <c r="I383" s="56"/>
      <c r="J383" s="56"/>
      <c r="K383" s="56"/>
      <c r="L383" s="56"/>
      <c r="M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c r="IK383" s="56"/>
      <c r="IL383" s="56"/>
      <c r="IM383" s="56"/>
      <c r="IN383" s="56"/>
      <c r="IO383" s="56"/>
      <c r="IP383" s="56"/>
      <c r="IQ383" s="56"/>
      <c r="IR383" s="56"/>
      <c r="IS383" s="56"/>
      <c r="IT383" s="56"/>
      <c r="IU383" s="56"/>
      <c r="IV383" s="56"/>
      <c r="IW383" s="56"/>
      <c r="IX383" s="56"/>
    </row>
    <row r="384" spans="2:258">
      <c r="B384" s="56"/>
      <c r="C384" s="56"/>
      <c r="D384" s="56"/>
      <c r="E384" s="56"/>
      <c r="F384" s="56"/>
      <c r="G384" s="56"/>
      <c r="H384" s="56"/>
      <c r="I384" s="56"/>
      <c r="J384" s="56"/>
      <c r="K384" s="56"/>
      <c r="L384" s="56"/>
      <c r="M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c r="IJ384" s="56"/>
      <c r="IK384" s="56"/>
      <c r="IL384" s="56"/>
      <c r="IM384" s="56"/>
      <c r="IN384" s="56"/>
      <c r="IO384" s="56"/>
      <c r="IP384" s="56"/>
      <c r="IQ384" s="56"/>
      <c r="IR384" s="56"/>
      <c r="IS384" s="56"/>
      <c r="IT384" s="56"/>
      <c r="IU384" s="56"/>
      <c r="IV384" s="56"/>
      <c r="IW384" s="56"/>
      <c r="IX384" s="56"/>
    </row>
    <row r="385" spans="2:258">
      <c r="B385" s="56"/>
      <c r="C385" s="56"/>
      <c r="D385" s="56"/>
      <c r="E385" s="56"/>
      <c r="F385" s="56"/>
      <c r="G385" s="56"/>
      <c r="H385" s="56"/>
      <c r="I385" s="56"/>
      <c r="J385" s="56"/>
      <c r="K385" s="56"/>
      <c r="L385" s="56"/>
      <c r="M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c r="IJ385" s="56"/>
      <c r="IK385" s="56"/>
      <c r="IL385" s="56"/>
      <c r="IM385" s="56"/>
      <c r="IN385" s="56"/>
      <c r="IO385" s="56"/>
      <c r="IP385" s="56"/>
      <c r="IQ385" s="56"/>
      <c r="IR385" s="56"/>
      <c r="IS385" s="56"/>
      <c r="IT385" s="56"/>
      <c r="IU385" s="56"/>
      <c r="IV385" s="56"/>
      <c r="IW385" s="56"/>
      <c r="IX385" s="56"/>
    </row>
    <row r="386" spans="2:258">
      <c r="B386" s="56"/>
      <c r="C386" s="56"/>
      <c r="D386" s="56"/>
      <c r="E386" s="56"/>
      <c r="F386" s="56"/>
      <c r="G386" s="56"/>
      <c r="H386" s="56"/>
      <c r="I386" s="56"/>
      <c r="J386" s="56"/>
      <c r="K386" s="56"/>
      <c r="L386" s="56"/>
      <c r="M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c r="IK386" s="56"/>
      <c r="IL386" s="56"/>
      <c r="IM386" s="56"/>
      <c r="IN386" s="56"/>
      <c r="IO386" s="56"/>
      <c r="IP386" s="56"/>
      <c r="IQ386" s="56"/>
      <c r="IR386" s="56"/>
      <c r="IS386" s="56"/>
      <c r="IT386" s="56"/>
      <c r="IU386" s="56"/>
      <c r="IV386" s="56"/>
      <c r="IW386" s="56"/>
      <c r="IX386" s="56"/>
    </row>
    <row r="387" spans="2:258">
      <c r="B387" s="56"/>
      <c r="C387" s="56"/>
      <c r="D387" s="56"/>
      <c r="E387" s="56"/>
      <c r="F387" s="56"/>
      <c r="G387" s="56"/>
      <c r="H387" s="56"/>
      <c r="I387" s="56"/>
      <c r="J387" s="56"/>
      <c r="K387" s="56"/>
      <c r="L387" s="56"/>
      <c r="M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c r="IK387" s="56"/>
      <c r="IL387" s="56"/>
      <c r="IM387" s="56"/>
      <c r="IN387" s="56"/>
      <c r="IO387" s="56"/>
      <c r="IP387" s="56"/>
      <c r="IQ387" s="56"/>
      <c r="IR387" s="56"/>
      <c r="IS387" s="56"/>
      <c r="IT387" s="56"/>
      <c r="IU387" s="56"/>
      <c r="IV387" s="56"/>
      <c r="IW387" s="56"/>
      <c r="IX387" s="56"/>
    </row>
    <row r="388" spans="2:258">
      <c r="B388" s="56"/>
      <c r="C388" s="56"/>
      <c r="D388" s="56"/>
      <c r="E388" s="56"/>
      <c r="F388" s="56"/>
      <c r="G388" s="56"/>
      <c r="H388" s="56"/>
      <c r="I388" s="56"/>
      <c r="J388" s="56"/>
      <c r="K388" s="56"/>
      <c r="L388" s="56"/>
      <c r="M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c r="IJ388" s="56"/>
      <c r="IK388" s="56"/>
      <c r="IL388" s="56"/>
      <c r="IM388" s="56"/>
      <c r="IN388" s="56"/>
      <c r="IO388" s="56"/>
      <c r="IP388" s="56"/>
      <c r="IQ388" s="56"/>
      <c r="IR388" s="56"/>
      <c r="IS388" s="56"/>
      <c r="IT388" s="56"/>
      <c r="IU388" s="56"/>
      <c r="IV388" s="56"/>
      <c r="IW388" s="56"/>
      <c r="IX388" s="56"/>
    </row>
    <row r="389" spans="2:258">
      <c r="B389" s="56"/>
      <c r="C389" s="56"/>
      <c r="D389" s="56"/>
      <c r="E389" s="56"/>
      <c r="F389" s="56"/>
      <c r="G389" s="56"/>
      <c r="H389" s="56"/>
      <c r="I389" s="56"/>
      <c r="J389" s="56"/>
      <c r="K389" s="56"/>
      <c r="L389" s="56"/>
      <c r="M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c r="IJ389" s="56"/>
      <c r="IK389" s="56"/>
      <c r="IL389" s="56"/>
      <c r="IM389" s="56"/>
      <c r="IN389" s="56"/>
      <c r="IO389" s="56"/>
      <c r="IP389" s="56"/>
      <c r="IQ389" s="56"/>
      <c r="IR389" s="56"/>
      <c r="IS389" s="56"/>
      <c r="IT389" s="56"/>
      <c r="IU389" s="56"/>
      <c r="IV389" s="56"/>
      <c r="IW389" s="56"/>
      <c r="IX389" s="56"/>
    </row>
    <row r="390" spans="2:258">
      <c r="B390" s="56"/>
      <c r="C390" s="56"/>
      <c r="D390" s="56"/>
      <c r="E390" s="56"/>
      <c r="F390" s="56"/>
      <c r="G390" s="56"/>
      <c r="H390" s="56"/>
      <c r="I390" s="56"/>
      <c r="J390" s="56"/>
      <c r="K390" s="56"/>
      <c r="L390" s="56"/>
      <c r="M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c r="IJ390" s="56"/>
      <c r="IK390" s="56"/>
      <c r="IL390" s="56"/>
      <c r="IM390" s="56"/>
      <c r="IN390" s="56"/>
      <c r="IO390" s="56"/>
      <c r="IP390" s="56"/>
      <c r="IQ390" s="56"/>
      <c r="IR390" s="56"/>
      <c r="IS390" s="56"/>
      <c r="IT390" s="56"/>
      <c r="IU390" s="56"/>
      <c r="IV390" s="56"/>
      <c r="IW390" s="56"/>
      <c r="IX390" s="56"/>
    </row>
    <row r="391" spans="2:258">
      <c r="B391" s="56"/>
      <c r="C391" s="56"/>
      <c r="D391" s="56"/>
      <c r="E391" s="56"/>
      <c r="F391" s="56"/>
      <c r="G391" s="56"/>
      <c r="H391" s="56"/>
      <c r="I391" s="56"/>
      <c r="J391" s="56"/>
      <c r="K391" s="56"/>
      <c r="L391" s="56"/>
      <c r="M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c r="IK391" s="56"/>
      <c r="IL391" s="56"/>
      <c r="IM391" s="56"/>
      <c r="IN391" s="56"/>
      <c r="IO391" s="56"/>
      <c r="IP391" s="56"/>
      <c r="IQ391" s="56"/>
      <c r="IR391" s="56"/>
      <c r="IS391" s="56"/>
      <c r="IT391" s="56"/>
      <c r="IU391" s="56"/>
      <c r="IV391" s="56"/>
      <c r="IW391" s="56"/>
      <c r="IX391" s="56"/>
    </row>
    <row r="392" spans="2:258">
      <c r="B392" s="56"/>
      <c r="C392" s="56"/>
      <c r="D392" s="56"/>
      <c r="E392" s="56"/>
      <c r="F392" s="56"/>
      <c r="G392" s="56"/>
      <c r="H392" s="56"/>
      <c r="I392" s="56"/>
      <c r="J392" s="56"/>
      <c r="K392" s="56"/>
      <c r="L392" s="56"/>
      <c r="M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c r="IJ392" s="56"/>
      <c r="IK392" s="56"/>
      <c r="IL392" s="56"/>
      <c r="IM392" s="56"/>
      <c r="IN392" s="56"/>
      <c r="IO392" s="56"/>
      <c r="IP392" s="56"/>
      <c r="IQ392" s="56"/>
      <c r="IR392" s="56"/>
      <c r="IS392" s="56"/>
      <c r="IT392" s="56"/>
      <c r="IU392" s="56"/>
      <c r="IV392" s="56"/>
      <c r="IW392" s="56"/>
      <c r="IX392" s="56"/>
    </row>
    <row r="393" spans="2:258">
      <c r="B393" s="56"/>
      <c r="C393" s="56"/>
      <c r="D393" s="56"/>
      <c r="E393" s="56"/>
      <c r="F393" s="56"/>
      <c r="G393" s="56"/>
      <c r="H393" s="56"/>
      <c r="I393" s="56"/>
      <c r="J393" s="56"/>
      <c r="K393" s="56"/>
      <c r="L393" s="56"/>
      <c r="M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c r="IK393" s="56"/>
      <c r="IL393" s="56"/>
      <c r="IM393" s="56"/>
      <c r="IN393" s="56"/>
      <c r="IO393" s="56"/>
      <c r="IP393" s="56"/>
      <c r="IQ393" s="56"/>
      <c r="IR393" s="56"/>
      <c r="IS393" s="56"/>
      <c r="IT393" s="56"/>
      <c r="IU393" s="56"/>
      <c r="IV393" s="56"/>
      <c r="IW393" s="56"/>
      <c r="IX393" s="56"/>
    </row>
    <row r="394" spans="2:258">
      <c r="B394" s="56"/>
      <c r="C394" s="56"/>
      <c r="D394" s="56"/>
      <c r="E394" s="56"/>
      <c r="F394" s="56"/>
      <c r="G394" s="56"/>
      <c r="H394" s="56"/>
      <c r="I394" s="56"/>
      <c r="J394" s="56"/>
      <c r="K394" s="56"/>
      <c r="L394" s="56"/>
      <c r="M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c r="IJ394" s="56"/>
      <c r="IK394" s="56"/>
      <c r="IL394" s="56"/>
      <c r="IM394" s="56"/>
      <c r="IN394" s="56"/>
      <c r="IO394" s="56"/>
      <c r="IP394" s="56"/>
      <c r="IQ394" s="56"/>
      <c r="IR394" s="56"/>
      <c r="IS394" s="56"/>
      <c r="IT394" s="56"/>
      <c r="IU394" s="56"/>
      <c r="IV394" s="56"/>
      <c r="IW394" s="56"/>
      <c r="IX394" s="56"/>
    </row>
    <row r="395" spans="2:258">
      <c r="B395" s="56"/>
      <c r="C395" s="56"/>
      <c r="D395" s="56"/>
      <c r="E395" s="56"/>
      <c r="F395" s="56"/>
      <c r="G395" s="56"/>
      <c r="H395" s="56"/>
      <c r="I395" s="56"/>
      <c r="J395" s="56"/>
      <c r="K395" s="56"/>
      <c r="L395" s="56"/>
      <c r="M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c r="IK395" s="56"/>
      <c r="IL395" s="56"/>
      <c r="IM395" s="56"/>
      <c r="IN395" s="56"/>
      <c r="IO395" s="56"/>
      <c r="IP395" s="56"/>
      <c r="IQ395" s="56"/>
      <c r="IR395" s="56"/>
      <c r="IS395" s="56"/>
      <c r="IT395" s="56"/>
      <c r="IU395" s="56"/>
      <c r="IV395" s="56"/>
      <c r="IW395" s="56"/>
      <c r="IX395" s="56"/>
    </row>
    <row r="396" spans="2:258">
      <c r="B396" s="56"/>
      <c r="C396" s="56"/>
      <c r="D396" s="56"/>
      <c r="E396" s="56"/>
      <c r="F396" s="56"/>
      <c r="G396" s="56"/>
      <c r="H396" s="56"/>
      <c r="I396" s="56"/>
      <c r="J396" s="56"/>
      <c r="K396" s="56"/>
      <c r="L396" s="56"/>
      <c r="M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c r="IK396" s="56"/>
      <c r="IL396" s="56"/>
      <c r="IM396" s="56"/>
      <c r="IN396" s="56"/>
      <c r="IO396" s="56"/>
      <c r="IP396" s="56"/>
      <c r="IQ396" s="56"/>
      <c r="IR396" s="56"/>
      <c r="IS396" s="56"/>
      <c r="IT396" s="56"/>
      <c r="IU396" s="56"/>
      <c r="IV396" s="56"/>
      <c r="IW396" s="56"/>
      <c r="IX396" s="56"/>
    </row>
    <row r="397" spans="2:258">
      <c r="B397" s="56"/>
      <c r="C397" s="56"/>
      <c r="D397" s="56"/>
      <c r="E397" s="56"/>
      <c r="F397" s="56"/>
      <c r="G397" s="56"/>
      <c r="H397" s="56"/>
      <c r="I397" s="56"/>
      <c r="J397" s="56"/>
      <c r="K397" s="56"/>
      <c r="L397" s="56"/>
      <c r="M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c r="HC397" s="56"/>
      <c r="HD397" s="56"/>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c r="IE397" s="56"/>
      <c r="IF397" s="56"/>
      <c r="IG397" s="56"/>
      <c r="IH397" s="56"/>
      <c r="II397" s="56"/>
      <c r="IJ397" s="56"/>
      <c r="IK397" s="56"/>
      <c r="IL397" s="56"/>
      <c r="IM397" s="56"/>
      <c r="IN397" s="56"/>
      <c r="IO397" s="56"/>
      <c r="IP397" s="56"/>
      <c r="IQ397" s="56"/>
      <c r="IR397" s="56"/>
      <c r="IS397" s="56"/>
      <c r="IT397" s="56"/>
      <c r="IU397" s="56"/>
      <c r="IV397" s="56"/>
      <c r="IW397" s="56"/>
      <c r="IX397" s="56"/>
    </row>
    <row r="398" spans="2:258">
      <c r="B398" s="56"/>
      <c r="C398" s="56"/>
      <c r="D398" s="56"/>
      <c r="E398" s="56"/>
      <c r="F398" s="56"/>
      <c r="G398" s="56"/>
      <c r="H398" s="56"/>
      <c r="I398" s="56"/>
      <c r="J398" s="56"/>
      <c r="K398" s="56"/>
      <c r="L398" s="56"/>
      <c r="M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c r="IJ398" s="56"/>
      <c r="IK398" s="56"/>
      <c r="IL398" s="56"/>
      <c r="IM398" s="56"/>
      <c r="IN398" s="56"/>
      <c r="IO398" s="56"/>
      <c r="IP398" s="56"/>
      <c r="IQ398" s="56"/>
      <c r="IR398" s="56"/>
      <c r="IS398" s="56"/>
      <c r="IT398" s="56"/>
      <c r="IU398" s="56"/>
      <c r="IV398" s="56"/>
      <c r="IW398" s="56"/>
      <c r="IX398" s="56"/>
    </row>
    <row r="399" spans="2:258">
      <c r="B399" s="56"/>
      <c r="C399" s="56"/>
      <c r="D399" s="56"/>
      <c r="E399" s="56"/>
      <c r="F399" s="56"/>
      <c r="G399" s="56"/>
      <c r="H399" s="56"/>
      <c r="I399" s="56"/>
      <c r="J399" s="56"/>
      <c r="K399" s="56"/>
      <c r="L399" s="56"/>
      <c r="M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c r="IK399" s="56"/>
      <c r="IL399" s="56"/>
      <c r="IM399" s="56"/>
      <c r="IN399" s="56"/>
      <c r="IO399" s="56"/>
      <c r="IP399" s="56"/>
      <c r="IQ399" s="56"/>
      <c r="IR399" s="56"/>
      <c r="IS399" s="56"/>
      <c r="IT399" s="56"/>
      <c r="IU399" s="56"/>
      <c r="IV399" s="56"/>
      <c r="IW399" s="56"/>
      <c r="IX399" s="56"/>
    </row>
    <row r="400" spans="2:258">
      <c r="B400" s="56"/>
      <c r="C400" s="56"/>
      <c r="D400" s="56"/>
      <c r="E400" s="56"/>
      <c r="F400" s="56"/>
      <c r="G400" s="56"/>
      <c r="H400" s="56"/>
      <c r="I400" s="56"/>
      <c r="J400" s="56"/>
      <c r="K400" s="56"/>
      <c r="L400" s="56"/>
      <c r="M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c r="IK400" s="56"/>
      <c r="IL400" s="56"/>
      <c r="IM400" s="56"/>
      <c r="IN400" s="56"/>
      <c r="IO400" s="56"/>
      <c r="IP400" s="56"/>
      <c r="IQ400" s="56"/>
      <c r="IR400" s="56"/>
      <c r="IS400" s="56"/>
      <c r="IT400" s="56"/>
      <c r="IU400" s="56"/>
      <c r="IV400" s="56"/>
      <c r="IW400" s="56"/>
      <c r="IX400" s="56"/>
    </row>
    <row r="401" spans="2:258">
      <c r="B401" s="56"/>
      <c r="C401" s="56"/>
      <c r="D401" s="56"/>
      <c r="E401" s="56"/>
      <c r="F401" s="56"/>
      <c r="G401" s="56"/>
      <c r="H401" s="56"/>
      <c r="I401" s="56"/>
      <c r="J401" s="56"/>
      <c r="K401" s="56"/>
      <c r="L401" s="56"/>
      <c r="M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c r="IJ401" s="56"/>
      <c r="IK401" s="56"/>
      <c r="IL401" s="56"/>
      <c r="IM401" s="56"/>
      <c r="IN401" s="56"/>
      <c r="IO401" s="56"/>
      <c r="IP401" s="56"/>
      <c r="IQ401" s="56"/>
      <c r="IR401" s="56"/>
      <c r="IS401" s="56"/>
      <c r="IT401" s="56"/>
      <c r="IU401" s="56"/>
      <c r="IV401" s="56"/>
      <c r="IW401" s="56"/>
      <c r="IX401" s="56"/>
    </row>
    <row r="402" spans="2:258">
      <c r="B402" s="56"/>
      <c r="C402" s="56"/>
      <c r="D402" s="56"/>
      <c r="E402" s="56"/>
      <c r="F402" s="56"/>
      <c r="G402" s="56"/>
      <c r="H402" s="56"/>
      <c r="I402" s="56"/>
      <c r="J402" s="56"/>
      <c r="K402" s="56"/>
      <c r="L402" s="56"/>
      <c r="M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c r="HC402" s="56"/>
      <c r="HD402" s="56"/>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c r="IE402" s="56"/>
      <c r="IF402" s="56"/>
      <c r="IG402" s="56"/>
      <c r="IH402" s="56"/>
      <c r="II402" s="56"/>
      <c r="IJ402" s="56"/>
      <c r="IK402" s="56"/>
      <c r="IL402" s="56"/>
      <c r="IM402" s="56"/>
      <c r="IN402" s="56"/>
      <c r="IO402" s="56"/>
      <c r="IP402" s="56"/>
      <c r="IQ402" s="56"/>
      <c r="IR402" s="56"/>
      <c r="IS402" s="56"/>
      <c r="IT402" s="56"/>
      <c r="IU402" s="56"/>
      <c r="IV402" s="56"/>
      <c r="IW402" s="56"/>
      <c r="IX402" s="56"/>
    </row>
    <row r="403" spans="2:258">
      <c r="B403" s="56"/>
      <c r="C403" s="56"/>
      <c r="D403" s="56"/>
      <c r="E403" s="56"/>
      <c r="F403" s="56"/>
      <c r="G403" s="56"/>
      <c r="H403" s="56"/>
      <c r="I403" s="56"/>
      <c r="J403" s="56"/>
      <c r="K403" s="56"/>
      <c r="L403" s="56"/>
      <c r="M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c r="HC403" s="56"/>
      <c r="HD403" s="56"/>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c r="IE403" s="56"/>
      <c r="IF403" s="56"/>
      <c r="IG403" s="56"/>
      <c r="IH403" s="56"/>
      <c r="II403" s="56"/>
      <c r="IJ403" s="56"/>
      <c r="IK403" s="56"/>
      <c r="IL403" s="56"/>
      <c r="IM403" s="56"/>
      <c r="IN403" s="56"/>
      <c r="IO403" s="56"/>
      <c r="IP403" s="56"/>
      <c r="IQ403" s="56"/>
      <c r="IR403" s="56"/>
      <c r="IS403" s="56"/>
      <c r="IT403" s="56"/>
      <c r="IU403" s="56"/>
      <c r="IV403" s="56"/>
      <c r="IW403" s="56"/>
      <c r="IX403" s="56"/>
    </row>
    <row r="404" spans="2:258">
      <c r="B404" s="56"/>
      <c r="C404" s="56"/>
      <c r="D404" s="56"/>
      <c r="E404" s="56"/>
      <c r="F404" s="56"/>
      <c r="G404" s="56"/>
      <c r="H404" s="56"/>
      <c r="I404" s="56"/>
      <c r="J404" s="56"/>
      <c r="K404" s="56"/>
      <c r="L404" s="56"/>
      <c r="M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c r="IK404" s="56"/>
      <c r="IL404" s="56"/>
      <c r="IM404" s="56"/>
      <c r="IN404" s="56"/>
      <c r="IO404" s="56"/>
      <c r="IP404" s="56"/>
      <c r="IQ404" s="56"/>
      <c r="IR404" s="56"/>
      <c r="IS404" s="56"/>
      <c r="IT404" s="56"/>
      <c r="IU404" s="56"/>
      <c r="IV404" s="56"/>
      <c r="IW404" s="56"/>
      <c r="IX404" s="56"/>
    </row>
    <row r="405" spans="2:258">
      <c r="B405" s="56"/>
      <c r="C405" s="56"/>
      <c r="D405" s="56"/>
      <c r="E405" s="56"/>
      <c r="F405" s="56"/>
      <c r="G405" s="56"/>
      <c r="H405" s="56"/>
      <c r="I405" s="56"/>
      <c r="J405" s="56"/>
      <c r="K405" s="56"/>
      <c r="L405" s="56"/>
      <c r="M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c r="IK405" s="56"/>
      <c r="IL405" s="56"/>
      <c r="IM405" s="56"/>
      <c r="IN405" s="56"/>
      <c r="IO405" s="56"/>
      <c r="IP405" s="56"/>
      <c r="IQ405" s="56"/>
      <c r="IR405" s="56"/>
      <c r="IS405" s="56"/>
      <c r="IT405" s="56"/>
      <c r="IU405" s="56"/>
      <c r="IV405" s="56"/>
      <c r="IW405" s="56"/>
      <c r="IX405" s="56"/>
    </row>
    <row r="406" spans="2:258">
      <c r="B406" s="56"/>
      <c r="C406" s="56"/>
      <c r="D406" s="56"/>
      <c r="E406" s="56"/>
      <c r="F406" s="56"/>
      <c r="G406" s="56"/>
      <c r="H406" s="56"/>
      <c r="I406" s="56"/>
      <c r="J406" s="56"/>
      <c r="K406" s="56"/>
      <c r="L406" s="56"/>
      <c r="M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c r="IK406" s="56"/>
      <c r="IL406" s="56"/>
      <c r="IM406" s="56"/>
      <c r="IN406" s="56"/>
      <c r="IO406" s="56"/>
      <c r="IP406" s="56"/>
      <c r="IQ406" s="56"/>
      <c r="IR406" s="56"/>
      <c r="IS406" s="56"/>
      <c r="IT406" s="56"/>
      <c r="IU406" s="56"/>
      <c r="IV406" s="56"/>
      <c r="IW406" s="56"/>
      <c r="IX406" s="56"/>
    </row>
    <row r="407" spans="2:258">
      <c r="B407" s="56"/>
      <c r="C407" s="56"/>
      <c r="D407" s="56"/>
      <c r="E407" s="56"/>
      <c r="F407" s="56"/>
      <c r="G407" s="56"/>
      <c r="H407" s="56"/>
      <c r="I407" s="56"/>
      <c r="J407" s="56"/>
      <c r="K407" s="56"/>
      <c r="L407" s="56"/>
      <c r="M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c r="IK407" s="56"/>
      <c r="IL407" s="56"/>
      <c r="IM407" s="56"/>
      <c r="IN407" s="56"/>
      <c r="IO407" s="56"/>
      <c r="IP407" s="56"/>
      <c r="IQ407" s="56"/>
      <c r="IR407" s="56"/>
      <c r="IS407" s="56"/>
      <c r="IT407" s="56"/>
      <c r="IU407" s="56"/>
      <c r="IV407" s="56"/>
      <c r="IW407" s="56"/>
      <c r="IX407" s="56"/>
    </row>
    <row r="408" spans="2:258">
      <c r="B408" s="56"/>
      <c r="C408" s="56"/>
      <c r="D408" s="56"/>
      <c r="E408" s="56"/>
      <c r="F408" s="56"/>
      <c r="G408" s="56"/>
      <c r="H408" s="56"/>
      <c r="I408" s="56"/>
      <c r="J408" s="56"/>
      <c r="K408" s="56"/>
      <c r="L408" s="56"/>
      <c r="M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c r="IK408" s="56"/>
      <c r="IL408" s="56"/>
      <c r="IM408" s="56"/>
      <c r="IN408" s="56"/>
      <c r="IO408" s="56"/>
      <c r="IP408" s="56"/>
      <c r="IQ408" s="56"/>
      <c r="IR408" s="56"/>
      <c r="IS408" s="56"/>
      <c r="IT408" s="56"/>
      <c r="IU408" s="56"/>
      <c r="IV408" s="56"/>
      <c r="IW408" s="56"/>
      <c r="IX408" s="56"/>
    </row>
    <row r="409" spans="2:258">
      <c r="B409" s="56"/>
      <c r="C409" s="56"/>
      <c r="D409" s="56"/>
      <c r="E409" s="56"/>
      <c r="F409" s="56"/>
      <c r="G409" s="56"/>
      <c r="H409" s="56"/>
      <c r="I409" s="56"/>
      <c r="J409" s="56"/>
      <c r="K409" s="56"/>
      <c r="L409" s="56"/>
      <c r="M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c r="IK409" s="56"/>
      <c r="IL409" s="56"/>
      <c r="IM409" s="56"/>
      <c r="IN409" s="56"/>
      <c r="IO409" s="56"/>
      <c r="IP409" s="56"/>
      <c r="IQ409" s="56"/>
      <c r="IR409" s="56"/>
      <c r="IS409" s="56"/>
      <c r="IT409" s="56"/>
      <c r="IU409" s="56"/>
      <c r="IV409" s="56"/>
      <c r="IW409" s="56"/>
      <c r="IX409" s="56"/>
    </row>
    <row r="410" spans="2:258">
      <c r="B410" s="56"/>
      <c r="C410" s="56"/>
      <c r="D410" s="56"/>
      <c r="E410" s="56"/>
      <c r="F410" s="56"/>
      <c r="G410" s="56"/>
      <c r="H410" s="56"/>
      <c r="I410" s="56"/>
      <c r="J410" s="56"/>
      <c r="K410" s="56"/>
      <c r="L410" s="56"/>
      <c r="M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c r="IK410" s="56"/>
      <c r="IL410" s="56"/>
      <c r="IM410" s="56"/>
      <c r="IN410" s="56"/>
      <c r="IO410" s="56"/>
      <c r="IP410" s="56"/>
      <c r="IQ410" s="56"/>
      <c r="IR410" s="56"/>
      <c r="IS410" s="56"/>
      <c r="IT410" s="56"/>
      <c r="IU410" s="56"/>
      <c r="IV410" s="56"/>
      <c r="IW410" s="56"/>
      <c r="IX410" s="56"/>
    </row>
    <row r="411" spans="2:258">
      <c r="B411" s="56"/>
      <c r="C411" s="56"/>
      <c r="D411" s="56"/>
      <c r="E411" s="56"/>
      <c r="F411" s="56"/>
      <c r="G411" s="56"/>
      <c r="H411" s="56"/>
      <c r="I411" s="56"/>
      <c r="J411" s="56"/>
      <c r="K411" s="56"/>
      <c r="L411" s="56"/>
      <c r="M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c r="IK411" s="56"/>
      <c r="IL411" s="56"/>
      <c r="IM411" s="56"/>
      <c r="IN411" s="56"/>
      <c r="IO411" s="56"/>
      <c r="IP411" s="56"/>
      <c r="IQ411" s="56"/>
      <c r="IR411" s="56"/>
      <c r="IS411" s="56"/>
      <c r="IT411" s="56"/>
      <c r="IU411" s="56"/>
      <c r="IV411" s="56"/>
      <c r="IW411" s="56"/>
      <c r="IX411" s="56"/>
    </row>
    <row r="412" spans="2:258">
      <c r="B412" s="56"/>
      <c r="C412" s="56"/>
      <c r="D412" s="56"/>
      <c r="E412" s="56"/>
      <c r="F412" s="56"/>
      <c r="G412" s="56"/>
      <c r="H412" s="56"/>
      <c r="I412" s="56"/>
      <c r="J412" s="56"/>
      <c r="K412" s="56"/>
      <c r="L412" s="56"/>
      <c r="M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c r="IK412" s="56"/>
      <c r="IL412" s="56"/>
      <c r="IM412" s="56"/>
      <c r="IN412" s="56"/>
      <c r="IO412" s="56"/>
      <c r="IP412" s="56"/>
      <c r="IQ412" s="56"/>
      <c r="IR412" s="56"/>
      <c r="IS412" s="56"/>
      <c r="IT412" s="56"/>
      <c r="IU412" s="56"/>
      <c r="IV412" s="56"/>
      <c r="IW412" s="56"/>
      <c r="IX412" s="56"/>
    </row>
    <row r="413" spans="2:258">
      <c r="B413" s="56"/>
      <c r="C413" s="56"/>
      <c r="D413" s="56"/>
      <c r="E413" s="56"/>
      <c r="F413" s="56"/>
      <c r="G413" s="56"/>
      <c r="H413" s="56"/>
      <c r="I413" s="56"/>
      <c r="J413" s="56"/>
      <c r="K413" s="56"/>
      <c r="L413" s="56"/>
      <c r="M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c r="IK413" s="56"/>
      <c r="IL413" s="56"/>
      <c r="IM413" s="56"/>
      <c r="IN413" s="56"/>
      <c r="IO413" s="56"/>
      <c r="IP413" s="56"/>
      <c r="IQ413" s="56"/>
      <c r="IR413" s="56"/>
      <c r="IS413" s="56"/>
      <c r="IT413" s="56"/>
      <c r="IU413" s="56"/>
      <c r="IV413" s="56"/>
      <c r="IW413" s="56"/>
      <c r="IX413" s="56"/>
    </row>
    <row r="414" spans="2:258">
      <c r="B414" s="56"/>
      <c r="C414" s="56"/>
      <c r="D414" s="56"/>
      <c r="E414" s="56"/>
      <c r="F414" s="56"/>
      <c r="G414" s="56"/>
      <c r="H414" s="56"/>
      <c r="I414" s="56"/>
      <c r="J414" s="56"/>
      <c r="K414" s="56"/>
      <c r="L414" s="56"/>
      <c r="M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c r="IJ414" s="56"/>
      <c r="IK414" s="56"/>
      <c r="IL414" s="56"/>
      <c r="IM414" s="56"/>
      <c r="IN414" s="56"/>
      <c r="IO414" s="56"/>
      <c r="IP414" s="56"/>
      <c r="IQ414" s="56"/>
      <c r="IR414" s="56"/>
      <c r="IS414" s="56"/>
      <c r="IT414" s="56"/>
      <c r="IU414" s="56"/>
      <c r="IV414" s="56"/>
      <c r="IW414" s="56"/>
      <c r="IX414" s="56"/>
    </row>
    <row r="415" spans="2:258">
      <c r="B415" s="56"/>
      <c r="C415" s="56"/>
      <c r="D415" s="56"/>
      <c r="E415" s="56"/>
      <c r="F415" s="56"/>
      <c r="G415" s="56"/>
      <c r="H415" s="56"/>
      <c r="I415" s="56"/>
      <c r="J415" s="56"/>
      <c r="K415" s="56"/>
      <c r="L415" s="56"/>
      <c r="M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c r="IK415" s="56"/>
      <c r="IL415" s="56"/>
      <c r="IM415" s="56"/>
      <c r="IN415" s="56"/>
      <c r="IO415" s="56"/>
      <c r="IP415" s="56"/>
      <c r="IQ415" s="56"/>
      <c r="IR415" s="56"/>
      <c r="IS415" s="56"/>
      <c r="IT415" s="56"/>
      <c r="IU415" s="56"/>
      <c r="IV415" s="56"/>
      <c r="IW415" s="56"/>
      <c r="IX415" s="56"/>
    </row>
    <row r="416" spans="2:258">
      <c r="B416" s="56"/>
      <c r="C416" s="56"/>
      <c r="D416" s="56"/>
      <c r="E416" s="56"/>
      <c r="F416" s="56"/>
      <c r="G416" s="56"/>
      <c r="H416" s="56"/>
      <c r="I416" s="56"/>
      <c r="J416" s="56"/>
      <c r="K416" s="56"/>
      <c r="L416" s="56"/>
      <c r="M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c r="IK416" s="56"/>
      <c r="IL416" s="56"/>
      <c r="IM416" s="56"/>
      <c r="IN416" s="56"/>
      <c r="IO416" s="56"/>
      <c r="IP416" s="56"/>
      <c r="IQ416" s="56"/>
      <c r="IR416" s="56"/>
      <c r="IS416" s="56"/>
      <c r="IT416" s="56"/>
      <c r="IU416" s="56"/>
      <c r="IV416" s="56"/>
      <c r="IW416" s="56"/>
      <c r="IX416" s="56"/>
    </row>
    <row r="417" spans="2:258">
      <c r="B417" s="56"/>
      <c r="C417" s="56"/>
      <c r="D417" s="56"/>
      <c r="E417" s="56"/>
      <c r="F417" s="56"/>
      <c r="G417" s="56"/>
      <c r="H417" s="56"/>
      <c r="I417" s="56"/>
      <c r="J417" s="56"/>
      <c r="K417" s="56"/>
      <c r="L417" s="56"/>
      <c r="M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c r="IK417" s="56"/>
      <c r="IL417" s="56"/>
      <c r="IM417" s="56"/>
      <c r="IN417" s="56"/>
      <c r="IO417" s="56"/>
      <c r="IP417" s="56"/>
      <c r="IQ417" s="56"/>
      <c r="IR417" s="56"/>
      <c r="IS417" s="56"/>
      <c r="IT417" s="56"/>
      <c r="IU417" s="56"/>
      <c r="IV417" s="56"/>
      <c r="IW417" s="56"/>
      <c r="IX417" s="56"/>
    </row>
    <row r="418" spans="2:258">
      <c r="B418" s="56"/>
      <c r="C418" s="56"/>
      <c r="D418" s="56"/>
      <c r="E418" s="56"/>
      <c r="F418" s="56"/>
      <c r="G418" s="56"/>
      <c r="H418" s="56"/>
      <c r="I418" s="56"/>
      <c r="J418" s="56"/>
      <c r="K418" s="56"/>
      <c r="L418" s="56"/>
      <c r="M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c r="HC418" s="56"/>
      <c r="HD418" s="56"/>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c r="IE418" s="56"/>
      <c r="IF418" s="56"/>
      <c r="IG418" s="56"/>
      <c r="IH418" s="56"/>
      <c r="II418" s="56"/>
      <c r="IJ418" s="56"/>
      <c r="IK418" s="56"/>
      <c r="IL418" s="56"/>
      <c r="IM418" s="56"/>
      <c r="IN418" s="56"/>
      <c r="IO418" s="56"/>
      <c r="IP418" s="56"/>
      <c r="IQ418" s="56"/>
      <c r="IR418" s="56"/>
      <c r="IS418" s="56"/>
      <c r="IT418" s="56"/>
      <c r="IU418" s="56"/>
      <c r="IV418" s="56"/>
      <c r="IW418" s="56"/>
      <c r="IX418" s="56"/>
    </row>
    <row r="419" spans="2:258">
      <c r="B419" s="56"/>
      <c r="C419" s="56"/>
      <c r="D419" s="56"/>
      <c r="E419" s="56"/>
      <c r="F419" s="56"/>
      <c r="G419" s="56"/>
      <c r="H419" s="56"/>
      <c r="I419" s="56"/>
      <c r="J419" s="56"/>
      <c r="K419" s="56"/>
      <c r="L419" s="56"/>
      <c r="M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c r="IK419" s="56"/>
      <c r="IL419" s="56"/>
      <c r="IM419" s="56"/>
      <c r="IN419" s="56"/>
      <c r="IO419" s="56"/>
      <c r="IP419" s="56"/>
      <c r="IQ419" s="56"/>
      <c r="IR419" s="56"/>
      <c r="IS419" s="56"/>
      <c r="IT419" s="56"/>
      <c r="IU419" s="56"/>
      <c r="IV419" s="56"/>
      <c r="IW419" s="56"/>
      <c r="IX419" s="56"/>
    </row>
    <row r="420" spans="2:258">
      <c r="B420" s="56"/>
      <c r="C420" s="56"/>
      <c r="D420" s="56"/>
      <c r="E420" s="56"/>
      <c r="F420" s="56"/>
      <c r="G420" s="56"/>
      <c r="H420" s="56"/>
      <c r="I420" s="56"/>
      <c r="J420" s="56"/>
      <c r="K420" s="56"/>
      <c r="L420" s="56"/>
      <c r="M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c r="IJ420" s="56"/>
      <c r="IK420" s="56"/>
      <c r="IL420" s="56"/>
      <c r="IM420" s="56"/>
      <c r="IN420" s="56"/>
      <c r="IO420" s="56"/>
      <c r="IP420" s="56"/>
      <c r="IQ420" s="56"/>
      <c r="IR420" s="56"/>
      <c r="IS420" s="56"/>
      <c r="IT420" s="56"/>
      <c r="IU420" s="56"/>
      <c r="IV420" s="56"/>
      <c r="IW420" s="56"/>
      <c r="IX420" s="56"/>
    </row>
    <row r="421" spans="2:258">
      <c r="B421" s="56"/>
      <c r="C421" s="56"/>
      <c r="D421" s="56"/>
      <c r="E421" s="56"/>
      <c r="F421" s="56"/>
      <c r="G421" s="56"/>
      <c r="H421" s="56"/>
      <c r="I421" s="56"/>
      <c r="J421" s="56"/>
      <c r="K421" s="56"/>
      <c r="L421" s="56"/>
      <c r="M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c r="IO421" s="56"/>
      <c r="IP421" s="56"/>
      <c r="IQ421" s="56"/>
      <c r="IR421" s="56"/>
      <c r="IS421" s="56"/>
      <c r="IT421" s="56"/>
      <c r="IU421" s="56"/>
      <c r="IV421" s="56"/>
      <c r="IW421" s="56"/>
      <c r="IX421" s="56"/>
    </row>
    <row r="422" spans="2:258">
      <c r="B422" s="56"/>
      <c r="C422" s="56"/>
      <c r="D422" s="56"/>
      <c r="E422" s="56"/>
      <c r="F422" s="56"/>
      <c r="G422" s="56"/>
      <c r="H422" s="56"/>
      <c r="I422" s="56"/>
      <c r="J422" s="56"/>
      <c r="K422" s="56"/>
      <c r="L422" s="56"/>
      <c r="M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c r="IK422" s="56"/>
      <c r="IL422" s="56"/>
      <c r="IM422" s="56"/>
      <c r="IN422" s="56"/>
      <c r="IO422" s="56"/>
      <c r="IP422" s="56"/>
      <c r="IQ422" s="56"/>
      <c r="IR422" s="56"/>
      <c r="IS422" s="56"/>
      <c r="IT422" s="56"/>
      <c r="IU422" s="56"/>
      <c r="IV422" s="56"/>
      <c r="IW422" s="56"/>
      <c r="IX422" s="56"/>
    </row>
    <row r="423" spans="2:258">
      <c r="B423" s="56"/>
      <c r="C423" s="56"/>
      <c r="D423" s="56"/>
      <c r="E423" s="56"/>
      <c r="F423" s="56"/>
      <c r="G423" s="56"/>
      <c r="H423" s="56"/>
      <c r="I423" s="56"/>
      <c r="J423" s="56"/>
      <c r="K423" s="56"/>
      <c r="L423" s="56"/>
      <c r="M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c r="IK423" s="56"/>
      <c r="IL423" s="56"/>
      <c r="IM423" s="56"/>
      <c r="IN423" s="56"/>
      <c r="IO423" s="56"/>
      <c r="IP423" s="56"/>
      <c r="IQ423" s="56"/>
      <c r="IR423" s="56"/>
      <c r="IS423" s="56"/>
      <c r="IT423" s="56"/>
      <c r="IU423" s="56"/>
      <c r="IV423" s="56"/>
      <c r="IW423" s="56"/>
      <c r="IX423" s="56"/>
    </row>
    <row r="424" spans="2:258">
      <c r="B424" s="56"/>
      <c r="C424" s="56"/>
      <c r="D424" s="56"/>
      <c r="E424" s="56"/>
      <c r="F424" s="56"/>
      <c r="G424" s="56"/>
      <c r="H424" s="56"/>
      <c r="I424" s="56"/>
      <c r="J424" s="56"/>
      <c r="K424" s="56"/>
      <c r="L424" s="56"/>
      <c r="M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c r="HC424" s="56"/>
      <c r="HD424" s="56"/>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c r="IE424" s="56"/>
      <c r="IF424" s="56"/>
      <c r="IG424" s="56"/>
      <c r="IH424" s="56"/>
      <c r="II424" s="56"/>
      <c r="IJ424" s="56"/>
      <c r="IK424" s="56"/>
      <c r="IL424" s="56"/>
      <c r="IM424" s="56"/>
      <c r="IN424" s="56"/>
      <c r="IO424" s="56"/>
      <c r="IP424" s="56"/>
      <c r="IQ424" s="56"/>
      <c r="IR424" s="56"/>
      <c r="IS424" s="56"/>
      <c r="IT424" s="56"/>
      <c r="IU424" s="56"/>
      <c r="IV424" s="56"/>
      <c r="IW424" s="56"/>
      <c r="IX424" s="56"/>
    </row>
    <row r="425" spans="2:258">
      <c r="B425" s="56"/>
      <c r="C425" s="56"/>
      <c r="D425" s="56"/>
      <c r="E425" s="56"/>
      <c r="F425" s="56"/>
      <c r="G425" s="56"/>
      <c r="H425" s="56"/>
      <c r="I425" s="56"/>
      <c r="J425" s="56"/>
      <c r="K425" s="56"/>
      <c r="L425" s="56"/>
      <c r="M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c r="HC425" s="56"/>
      <c r="HD425" s="56"/>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c r="IE425" s="56"/>
      <c r="IF425" s="56"/>
      <c r="IG425" s="56"/>
      <c r="IH425" s="56"/>
      <c r="II425" s="56"/>
      <c r="IJ425" s="56"/>
      <c r="IK425" s="56"/>
      <c r="IL425" s="56"/>
      <c r="IM425" s="56"/>
      <c r="IN425" s="56"/>
      <c r="IO425" s="56"/>
      <c r="IP425" s="56"/>
      <c r="IQ425" s="56"/>
      <c r="IR425" s="56"/>
      <c r="IS425" s="56"/>
      <c r="IT425" s="56"/>
      <c r="IU425" s="56"/>
      <c r="IV425" s="56"/>
      <c r="IW425" s="56"/>
      <c r="IX425" s="56"/>
    </row>
    <row r="426" spans="2:258">
      <c r="B426" s="56"/>
      <c r="C426" s="56"/>
      <c r="D426" s="56"/>
      <c r="E426" s="56"/>
      <c r="F426" s="56"/>
      <c r="G426" s="56"/>
      <c r="H426" s="56"/>
      <c r="I426" s="56"/>
      <c r="J426" s="56"/>
      <c r="K426" s="56"/>
      <c r="L426" s="56"/>
      <c r="M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c r="HC426" s="56"/>
      <c r="HD426" s="56"/>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c r="IE426" s="56"/>
      <c r="IF426" s="56"/>
      <c r="IG426" s="56"/>
      <c r="IH426" s="56"/>
      <c r="II426" s="56"/>
      <c r="IJ426" s="56"/>
      <c r="IK426" s="56"/>
      <c r="IL426" s="56"/>
      <c r="IM426" s="56"/>
      <c r="IN426" s="56"/>
      <c r="IO426" s="56"/>
      <c r="IP426" s="56"/>
      <c r="IQ426" s="56"/>
      <c r="IR426" s="56"/>
      <c r="IS426" s="56"/>
      <c r="IT426" s="56"/>
      <c r="IU426" s="56"/>
      <c r="IV426" s="56"/>
      <c r="IW426" s="56"/>
      <c r="IX426" s="56"/>
    </row>
    <row r="427" spans="2:258">
      <c r="B427" s="56"/>
      <c r="C427" s="56"/>
      <c r="D427" s="56"/>
      <c r="E427" s="56"/>
      <c r="F427" s="56"/>
      <c r="G427" s="56"/>
      <c r="H427" s="56"/>
      <c r="I427" s="56"/>
      <c r="J427" s="56"/>
      <c r="K427" s="56"/>
      <c r="L427" s="56"/>
      <c r="M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c r="HC427" s="56"/>
      <c r="HD427" s="56"/>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c r="IE427" s="56"/>
      <c r="IF427" s="56"/>
      <c r="IG427" s="56"/>
      <c r="IH427" s="56"/>
      <c r="II427" s="56"/>
      <c r="IJ427" s="56"/>
      <c r="IK427" s="56"/>
      <c r="IL427" s="56"/>
      <c r="IM427" s="56"/>
      <c r="IN427" s="56"/>
      <c r="IO427" s="56"/>
      <c r="IP427" s="56"/>
      <c r="IQ427" s="56"/>
      <c r="IR427" s="56"/>
      <c r="IS427" s="56"/>
      <c r="IT427" s="56"/>
      <c r="IU427" s="56"/>
      <c r="IV427" s="56"/>
      <c r="IW427" s="56"/>
      <c r="IX427" s="56"/>
    </row>
    <row r="428" spans="2:258">
      <c r="B428" s="56"/>
      <c r="C428" s="56"/>
      <c r="D428" s="56"/>
      <c r="E428" s="56"/>
      <c r="F428" s="56"/>
      <c r="G428" s="56"/>
      <c r="H428" s="56"/>
      <c r="I428" s="56"/>
      <c r="J428" s="56"/>
      <c r="K428" s="56"/>
      <c r="L428" s="56"/>
      <c r="M428" s="56"/>
      <c r="CK428" s="56"/>
      <c r="CL428" s="56"/>
      <c r="CM428" s="56"/>
      <c r="CN428" s="56"/>
      <c r="CO428" s="56"/>
      <c r="CP428" s="56"/>
      <c r="CQ428" s="56"/>
      <c r="CR428" s="56"/>
      <c r="CS428" s="56"/>
      <c r="CT428" s="56"/>
      <c r="CU428" s="56"/>
      <c r="CV428" s="56"/>
      <c r="CW428" s="56"/>
      <c r="CX428" s="56"/>
      <c r="CY428" s="56"/>
      <c r="CZ428" s="56"/>
      <c r="DA428" s="56"/>
      <c r="DB428" s="56"/>
      <c r="DC428" s="56"/>
      <c r="DD428" s="56"/>
      <c r="DE428" s="56"/>
      <c r="DF428" s="56"/>
      <c r="DG428" s="56"/>
      <c r="DH428" s="56"/>
      <c r="DI428" s="56"/>
      <c r="DJ428" s="56"/>
      <c r="DK428" s="56"/>
      <c r="DL428" s="56"/>
      <c r="DM428" s="56"/>
      <c r="DN428" s="56"/>
      <c r="DO428" s="56"/>
      <c r="DP428" s="56"/>
      <c r="DQ428" s="56"/>
      <c r="DR428" s="56"/>
      <c r="DS428" s="56"/>
      <c r="DT428" s="56"/>
      <c r="DU428" s="56"/>
      <c r="DV428" s="56"/>
      <c r="DW428" s="56"/>
      <c r="DX428" s="56"/>
      <c r="DY428" s="56"/>
      <c r="DZ428" s="56"/>
      <c r="EA428" s="56"/>
      <c r="EB428" s="56"/>
      <c r="EC428" s="56"/>
      <c r="ED428" s="56"/>
      <c r="EE428" s="56"/>
      <c r="EF428" s="56"/>
      <c r="EG428" s="56"/>
      <c r="EH428" s="56"/>
      <c r="EI428" s="56"/>
      <c r="EJ428" s="56"/>
      <c r="EK428" s="56"/>
      <c r="EL428" s="56"/>
      <c r="EM428" s="56"/>
      <c r="EN428" s="56"/>
      <c r="EO428" s="56"/>
      <c r="EP428" s="56"/>
      <c r="EQ428" s="56"/>
      <c r="ER428" s="56"/>
      <c r="ES428" s="56"/>
      <c r="ET428" s="56"/>
      <c r="EU428" s="56"/>
      <c r="EV428" s="56"/>
      <c r="EW428" s="56"/>
      <c r="EX428" s="56"/>
      <c r="EY428" s="56"/>
      <c r="EZ428" s="56"/>
      <c r="FA428" s="56"/>
      <c r="FB428" s="56"/>
      <c r="FC428" s="56"/>
      <c r="FD428" s="56"/>
      <c r="FE428" s="56"/>
      <c r="FF428" s="56"/>
      <c r="FG428" s="56"/>
      <c r="FH428" s="56"/>
      <c r="FI428" s="56"/>
      <c r="FJ428" s="56"/>
      <c r="FK428" s="56"/>
      <c r="FL428" s="56"/>
      <c r="FM428" s="56"/>
      <c r="FN428" s="56"/>
      <c r="FO428" s="56"/>
      <c r="FP428" s="56"/>
      <c r="FQ428" s="56"/>
      <c r="FR428" s="56"/>
      <c r="FS428" s="56"/>
      <c r="FT428" s="56"/>
      <c r="FU428" s="56"/>
      <c r="FV428" s="56"/>
      <c r="FW428" s="56"/>
      <c r="FX428" s="56"/>
      <c r="FY428" s="56"/>
      <c r="FZ428" s="56"/>
      <c r="GA428" s="56"/>
      <c r="GB428" s="56"/>
      <c r="GC428" s="56"/>
      <c r="GD428" s="56"/>
      <c r="GE428" s="56"/>
      <c r="GF428" s="56"/>
      <c r="GG428" s="56"/>
      <c r="GH428" s="56"/>
      <c r="GI428" s="56"/>
      <c r="GJ428" s="56"/>
      <c r="GK428" s="56"/>
      <c r="GL428" s="56"/>
      <c r="GM428" s="56"/>
      <c r="GN428" s="56"/>
      <c r="GO428" s="56"/>
      <c r="GP428" s="56"/>
      <c r="GQ428" s="56"/>
      <c r="GR428" s="56"/>
      <c r="GS428" s="56"/>
      <c r="GT428" s="56"/>
      <c r="GU428" s="56"/>
      <c r="GV428" s="56"/>
      <c r="GW428" s="56"/>
      <c r="GX428" s="56"/>
      <c r="GY428" s="56"/>
      <c r="GZ428" s="56"/>
      <c r="HA428" s="56"/>
      <c r="HB428" s="56"/>
      <c r="HC428" s="56"/>
      <c r="HD428" s="56"/>
      <c r="HE428" s="56"/>
      <c r="HF428" s="56"/>
      <c r="HG428" s="56"/>
      <c r="HH428" s="56"/>
      <c r="HI428" s="56"/>
      <c r="HJ428" s="56"/>
      <c r="HK428" s="56"/>
      <c r="HL428" s="56"/>
      <c r="HM428" s="56"/>
      <c r="HN428" s="56"/>
      <c r="HO428" s="56"/>
      <c r="HP428" s="56"/>
      <c r="HQ428" s="56"/>
      <c r="HR428" s="56"/>
      <c r="HS428" s="56"/>
      <c r="HT428" s="56"/>
      <c r="HU428" s="56"/>
      <c r="HV428" s="56"/>
      <c r="HW428" s="56"/>
      <c r="HX428" s="56"/>
      <c r="HY428" s="56"/>
      <c r="HZ428" s="56"/>
      <c r="IA428" s="56"/>
      <c r="IB428" s="56"/>
      <c r="IC428" s="56"/>
      <c r="ID428" s="56"/>
      <c r="IE428" s="56"/>
      <c r="IF428" s="56"/>
      <c r="IG428" s="56"/>
      <c r="IH428" s="56"/>
      <c r="II428" s="56"/>
      <c r="IJ428" s="56"/>
      <c r="IK428" s="56"/>
      <c r="IL428" s="56"/>
      <c r="IM428" s="56"/>
      <c r="IN428" s="56"/>
      <c r="IO428" s="56"/>
      <c r="IP428" s="56"/>
      <c r="IQ428" s="56"/>
      <c r="IR428" s="56"/>
      <c r="IS428" s="56"/>
      <c r="IT428" s="56"/>
      <c r="IU428" s="56"/>
      <c r="IV428" s="56"/>
      <c r="IW428" s="56"/>
      <c r="IX428" s="56"/>
    </row>
    <row r="429" spans="2:258">
      <c r="B429" s="56"/>
      <c r="C429" s="56"/>
      <c r="D429" s="56"/>
      <c r="E429" s="56"/>
      <c r="F429" s="56"/>
      <c r="G429" s="56"/>
      <c r="H429" s="56"/>
      <c r="I429" s="56"/>
      <c r="J429" s="56"/>
      <c r="K429" s="56"/>
      <c r="L429" s="56"/>
      <c r="M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c r="HC429" s="56"/>
      <c r="HD429" s="56"/>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c r="IE429" s="56"/>
      <c r="IF429" s="56"/>
      <c r="IG429" s="56"/>
      <c r="IH429" s="56"/>
      <c r="II429" s="56"/>
      <c r="IJ429" s="56"/>
      <c r="IK429" s="56"/>
      <c r="IL429" s="56"/>
      <c r="IM429" s="56"/>
      <c r="IN429" s="56"/>
      <c r="IO429" s="56"/>
      <c r="IP429" s="56"/>
      <c r="IQ429" s="56"/>
      <c r="IR429" s="56"/>
      <c r="IS429" s="56"/>
      <c r="IT429" s="56"/>
      <c r="IU429" s="56"/>
      <c r="IV429" s="56"/>
      <c r="IW429" s="56"/>
      <c r="IX429" s="56"/>
    </row>
    <row r="430" spans="2:258">
      <c r="B430" s="56"/>
      <c r="C430" s="56"/>
      <c r="D430" s="56"/>
      <c r="E430" s="56"/>
      <c r="F430" s="56"/>
      <c r="G430" s="56"/>
      <c r="H430" s="56"/>
      <c r="I430" s="56"/>
      <c r="J430" s="56"/>
      <c r="K430" s="56"/>
      <c r="L430" s="56"/>
      <c r="M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c r="HC430" s="56"/>
      <c r="HD430" s="56"/>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c r="IE430" s="56"/>
      <c r="IF430" s="56"/>
      <c r="IG430" s="56"/>
      <c r="IH430" s="56"/>
      <c r="II430" s="56"/>
      <c r="IJ430" s="56"/>
      <c r="IK430" s="56"/>
      <c r="IL430" s="56"/>
      <c r="IM430" s="56"/>
      <c r="IN430" s="56"/>
      <c r="IO430" s="56"/>
      <c r="IP430" s="56"/>
      <c r="IQ430" s="56"/>
      <c r="IR430" s="56"/>
      <c r="IS430" s="56"/>
      <c r="IT430" s="56"/>
      <c r="IU430" s="56"/>
      <c r="IV430" s="56"/>
      <c r="IW430" s="56"/>
      <c r="IX430" s="56"/>
    </row>
    <row r="431" spans="2:258">
      <c r="B431" s="56"/>
      <c r="C431" s="56"/>
      <c r="D431" s="56"/>
      <c r="E431" s="56"/>
      <c r="F431" s="56"/>
      <c r="G431" s="56"/>
      <c r="H431" s="56"/>
      <c r="I431" s="56"/>
      <c r="J431" s="56"/>
      <c r="K431" s="56"/>
      <c r="L431" s="56"/>
      <c r="M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c r="HC431" s="56"/>
      <c r="HD431" s="56"/>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c r="IE431" s="56"/>
      <c r="IF431" s="56"/>
      <c r="IG431" s="56"/>
      <c r="IH431" s="56"/>
      <c r="II431" s="56"/>
      <c r="IJ431" s="56"/>
      <c r="IK431" s="56"/>
      <c r="IL431" s="56"/>
      <c r="IM431" s="56"/>
      <c r="IN431" s="56"/>
      <c r="IO431" s="56"/>
      <c r="IP431" s="56"/>
      <c r="IQ431" s="56"/>
      <c r="IR431" s="56"/>
      <c r="IS431" s="56"/>
      <c r="IT431" s="56"/>
      <c r="IU431" s="56"/>
      <c r="IV431" s="56"/>
      <c r="IW431" s="56"/>
      <c r="IX431" s="56"/>
    </row>
    <row r="432" spans="2:258">
      <c r="B432" s="56"/>
      <c r="C432" s="56"/>
      <c r="D432" s="56"/>
      <c r="E432" s="56"/>
      <c r="F432" s="56"/>
      <c r="G432" s="56"/>
      <c r="H432" s="56"/>
      <c r="I432" s="56"/>
      <c r="J432" s="56"/>
      <c r="K432" s="56"/>
      <c r="L432" s="56"/>
      <c r="M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c r="HC432" s="56"/>
      <c r="HD432" s="56"/>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c r="IE432" s="56"/>
      <c r="IF432" s="56"/>
      <c r="IG432" s="56"/>
      <c r="IH432" s="56"/>
      <c r="II432" s="56"/>
      <c r="IJ432" s="56"/>
      <c r="IK432" s="56"/>
      <c r="IL432" s="56"/>
      <c r="IM432" s="56"/>
      <c r="IN432" s="56"/>
      <c r="IO432" s="56"/>
      <c r="IP432" s="56"/>
      <c r="IQ432" s="56"/>
      <c r="IR432" s="56"/>
      <c r="IS432" s="56"/>
      <c r="IT432" s="56"/>
      <c r="IU432" s="56"/>
      <c r="IV432" s="56"/>
      <c r="IW432" s="56"/>
      <c r="IX432" s="56"/>
    </row>
    <row r="433" spans="2:258">
      <c r="B433" s="56"/>
      <c r="C433" s="56"/>
      <c r="D433" s="56"/>
      <c r="E433" s="56"/>
      <c r="F433" s="56"/>
      <c r="G433" s="56"/>
      <c r="H433" s="56"/>
      <c r="I433" s="56"/>
      <c r="J433" s="56"/>
      <c r="K433" s="56"/>
      <c r="L433" s="56"/>
      <c r="M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c r="IK433" s="56"/>
      <c r="IL433" s="56"/>
      <c r="IM433" s="56"/>
      <c r="IN433" s="56"/>
      <c r="IO433" s="56"/>
      <c r="IP433" s="56"/>
      <c r="IQ433" s="56"/>
      <c r="IR433" s="56"/>
      <c r="IS433" s="56"/>
      <c r="IT433" s="56"/>
      <c r="IU433" s="56"/>
      <c r="IV433" s="56"/>
      <c r="IW433" s="56"/>
      <c r="IX433" s="56"/>
    </row>
    <row r="434" spans="2:258">
      <c r="B434" s="56"/>
      <c r="C434" s="56"/>
      <c r="D434" s="56"/>
      <c r="E434" s="56"/>
      <c r="F434" s="56"/>
      <c r="G434" s="56"/>
      <c r="H434" s="56"/>
      <c r="I434" s="56"/>
      <c r="J434" s="56"/>
      <c r="K434" s="56"/>
      <c r="L434" s="56"/>
      <c r="M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c r="IK434" s="56"/>
      <c r="IL434" s="56"/>
      <c r="IM434" s="56"/>
      <c r="IN434" s="56"/>
      <c r="IO434" s="56"/>
      <c r="IP434" s="56"/>
      <c r="IQ434" s="56"/>
      <c r="IR434" s="56"/>
      <c r="IS434" s="56"/>
      <c r="IT434" s="56"/>
      <c r="IU434" s="56"/>
      <c r="IV434" s="56"/>
      <c r="IW434" s="56"/>
      <c r="IX434" s="56"/>
    </row>
    <row r="435" spans="2:258">
      <c r="B435" s="56"/>
      <c r="C435" s="56"/>
      <c r="D435" s="56"/>
      <c r="E435" s="56"/>
      <c r="F435" s="56"/>
      <c r="G435" s="56"/>
      <c r="H435" s="56"/>
      <c r="I435" s="56"/>
      <c r="J435" s="56"/>
      <c r="K435" s="56"/>
      <c r="L435" s="56"/>
      <c r="M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c r="IK435" s="56"/>
      <c r="IL435" s="56"/>
      <c r="IM435" s="56"/>
      <c r="IN435" s="56"/>
      <c r="IO435" s="56"/>
      <c r="IP435" s="56"/>
      <c r="IQ435" s="56"/>
      <c r="IR435" s="56"/>
      <c r="IS435" s="56"/>
      <c r="IT435" s="56"/>
      <c r="IU435" s="56"/>
      <c r="IV435" s="56"/>
      <c r="IW435" s="56"/>
      <c r="IX435" s="56"/>
    </row>
    <row r="436" spans="2:258">
      <c r="B436" s="56"/>
      <c r="C436" s="56"/>
      <c r="D436" s="56"/>
      <c r="E436" s="56"/>
      <c r="F436" s="56"/>
      <c r="G436" s="56"/>
      <c r="H436" s="56"/>
      <c r="I436" s="56"/>
      <c r="J436" s="56"/>
      <c r="K436" s="56"/>
      <c r="L436" s="56"/>
      <c r="M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c r="IK436" s="56"/>
      <c r="IL436" s="56"/>
      <c r="IM436" s="56"/>
      <c r="IN436" s="56"/>
      <c r="IO436" s="56"/>
      <c r="IP436" s="56"/>
      <c r="IQ436" s="56"/>
      <c r="IR436" s="56"/>
      <c r="IS436" s="56"/>
      <c r="IT436" s="56"/>
      <c r="IU436" s="56"/>
      <c r="IV436" s="56"/>
      <c r="IW436" s="56"/>
      <c r="IX436" s="56"/>
    </row>
    <row r="437" spans="2:258">
      <c r="B437" s="56"/>
      <c r="C437" s="56"/>
      <c r="D437" s="56"/>
      <c r="E437" s="56"/>
      <c r="F437" s="56"/>
      <c r="G437" s="56"/>
      <c r="H437" s="56"/>
      <c r="I437" s="56"/>
      <c r="J437" s="56"/>
      <c r="K437" s="56"/>
      <c r="L437" s="56"/>
      <c r="M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c r="IK437" s="56"/>
      <c r="IL437" s="56"/>
      <c r="IM437" s="56"/>
      <c r="IN437" s="56"/>
      <c r="IO437" s="56"/>
      <c r="IP437" s="56"/>
      <c r="IQ437" s="56"/>
      <c r="IR437" s="56"/>
      <c r="IS437" s="56"/>
      <c r="IT437" s="56"/>
      <c r="IU437" s="56"/>
      <c r="IV437" s="56"/>
      <c r="IW437" s="56"/>
      <c r="IX437" s="56"/>
    </row>
    <row r="438" spans="2:258">
      <c r="B438" s="56"/>
      <c r="C438" s="56"/>
      <c r="D438" s="56"/>
      <c r="E438" s="56"/>
      <c r="F438" s="56"/>
      <c r="G438" s="56"/>
      <c r="H438" s="56"/>
      <c r="I438" s="56"/>
      <c r="J438" s="56"/>
      <c r="K438" s="56"/>
      <c r="L438" s="56"/>
      <c r="M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c r="IK438" s="56"/>
      <c r="IL438" s="56"/>
      <c r="IM438" s="56"/>
      <c r="IN438" s="56"/>
      <c r="IO438" s="56"/>
      <c r="IP438" s="56"/>
      <c r="IQ438" s="56"/>
      <c r="IR438" s="56"/>
      <c r="IS438" s="56"/>
      <c r="IT438" s="56"/>
      <c r="IU438" s="56"/>
      <c r="IV438" s="56"/>
      <c r="IW438" s="56"/>
      <c r="IX438" s="56"/>
    </row>
    <row r="439" spans="2:258">
      <c r="B439" s="56"/>
      <c r="C439" s="56"/>
      <c r="D439" s="56"/>
      <c r="E439" s="56"/>
      <c r="F439" s="56"/>
      <c r="G439" s="56"/>
      <c r="H439" s="56"/>
      <c r="I439" s="56"/>
      <c r="J439" s="56"/>
      <c r="K439" s="56"/>
      <c r="L439" s="56"/>
      <c r="M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c r="IK439" s="56"/>
      <c r="IL439" s="56"/>
      <c r="IM439" s="56"/>
      <c r="IN439" s="56"/>
      <c r="IO439" s="56"/>
      <c r="IP439" s="56"/>
      <c r="IQ439" s="56"/>
      <c r="IR439" s="56"/>
      <c r="IS439" s="56"/>
      <c r="IT439" s="56"/>
      <c r="IU439" s="56"/>
      <c r="IV439" s="56"/>
      <c r="IW439" s="56"/>
      <c r="IX439" s="56"/>
    </row>
    <row r="440" spans="2:258">
      <c r="B440" s="56"/>
      <c r="C440" s="56"/>
      <c r="D440" s="56"/>
      <c r="E440" s="56"/>
      <c r="F440" s="56"/>
      <c r="G440" s="56"/>
      <c r="H440" s="56"/>
      <c r="I440" s="56"/>
      <c r="J440" s="56"/>
      <c r="K440" s="56"/>
      <c r="L440" s="56"/>
      <c r="M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c r="IK440" s="56"/>
      <c r="IL440" s="56"/>
      <c r="IM440" s="56"/>
      <c r="IN440" s="56"/>
      <c r="IO440" s="56"/>
      <c r="IP440" s="56"/>
      <c r="IQ440" s="56"/>
      <c r="IR440" s="56"/>
      <c r="IS440" s="56"/>
      <c r="IT440" s="56"/>
      <c r="IU440" s="56"/>
      <c r="IV440" s="56"/>
      <c r="IW440" s="56"/>
      <c r="IX440" s="56"/>
    </row>
    <row r="441" spans="2:258">
      <c r="B441" s="56"/>
      <c r="C441" s="56"/>
      <c r="D441" s="56"/>
      <c r="E441" s="56"/>
      <c r="F441" s="56"/>
      <c r="G441" s="56"/>
      <c r="H441" s="56"/>
      <c r="I441" s="56"/>
      <c r="J441" s="56"/>
      <c r="K441" s="56"/>
      <c r="L441" s="56"/>
      <c r="M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c r="IJ441" s="56"/>
      <c r="IK441" s="56"/>
      <c r="IL441" s="56"/>
      <c r="IM441" s="56"/>
      <c r="IN441" s="56"/>
      <c r="IO441" s="56"/>
      <c r="IP441" s="56"/>
      <c r="IQ441" s="56"/>
      <c r="IR441" s="56"/>
      <c r="IS441" s="56"/>
      <c r="IT441" s="56"/>
      <c r="IU441" s="56"/>
      <c r="IV441" s="56"/>
      <c r="IW441" s="56"/>
      <c r="IX441" s="56"/>
    </row>
    <row r="442" spans="2:258">
      <c r="B442" s="56"/>
      <c r="C442" s="56"/>
      <c r="D442" s="56"/>
      <c r="E442" s="56"/>
      <c r="F442" s="56"/>
      <c r="G442" s="56"/>
      <c r="H442" s="56"/>
      <c r="I442" s="56"/>
      <c r="J442" s="56"/>
      <c r="K442" s="56"/>
      <c r="L442" s="56"/>
      <c r="M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c r="IJ442" s="56"/>
      <c r="IK442" s="56"/>
      <c r="IL442" s="56"/>
      <c r="IM442" s="56"/>
      <c r="IN442" s="56"/>
      <c r="IO442" s="56"/>
      <c r="IP442" s="56"/>
      <c r="IQ442" s="56"/>
      <c r="IR442" s="56"/>
      <c r="IS442" s="56"/>
      <c r="IT442" s="56"/>
      <c r="IU442" s="56"/>
      <c r="IV442" s="56"/>
      <c r="IW442" s="56"/>
      <c r="IX442" s="56"/>
    </row>
    <row r="443" spans="2:258">
      <c r="B443" s="56"/>
      <c r="C443" s="56"/>
      <c r="D443" s="56"/>
      <c r="E443" s="56"/>
      <c r="F443" s="56"/>
      <c r="G443" s="56"/>
      <c r="H443" s="56"/>
      <c r="I443" s="56"/>
      <c r="J443" s="56"/>
      <c r="K443" s="56"/>
      <c r="L443" s="56"/>
      <c r="M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c r="IK443" s="56"/>
      <c r="IL443" s="56"/>
      <c r="IM443" s="56"/>
      <c r="IN443" s="56"/>
      <c r="IO443" s="56"/>
      <c r="IP443" s="56"/>
      <c r="IQ443" s="56"/>
      <c r="IR443" s="56"/>
      <c r="IS443" s="56"/>
      <c r="IT443" s="56"/>
      <c r="IU443" s="56"/>
      <c r="IV443" s="56"/>
      <c r="IW443" s="56"/>
      <c r="IX443" s="56"/>
    </row>
    <row r="444" spans="2:258">
      <c r="B444" s="56"/>
      <c r="C444" s="56"/>
      <c r="D444" s="56"/>
      <c r="E444" s="56"/>
      <c r="F444" s="56"/>
      <c r="G444" s="56"/>
      <c r="H444" s="56"/>
      <c r="I444" s="56"/>
      <c r="J444" s="56"/>
      <c r="K444" s="56"/>
      <c r="L444" s="56"/>
      <c r="M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c r="IK444" s="56"/>
      <c r="IL444" s="56"/>
      <c r="IM444" s="56"/>
      <c r="IN444" s="56"/>
      <c r="IO444" s="56"/>
      <c r="IP444" s="56"/>
      <c r="IQ444" s="56"/>
      <c r="IR444" s="56"/>
      <c r="IS444" s="56"/>
      <c r="IT444" s="56"/>
      <c r="IU444" s="56"/>
      <c r="IV444" s="56"/>
      <c r="IW444" s="56"/>
      <c r="IX444" s="56"/>
    </row>
    <row r="445" spans="2:258">
      <c r="B445" s="56"/>
      <c r="C445" s="56"/>
      <c r="D445" s="56"/>
      <c r="E445" s="56"/>
      <c r="F445" s="56"/>
      <c r="G445" s="56"/>
      <c r="H445" s="56"/>
      <c r="I445" s="56"/>
      <c r="J445" s="56"/>
      <c r="K445" s="56"/>
      <c r="L445" s="56"/>
      <c r="M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c r="IK445" s="56"/>
      <c r="IL445" s="56"/>
      <c r="IM445" s="56"/>
      <c r="IN445" s="56"/>
      <c r="IO445" s="56"/>
      <c r="IP445" s="56"/>
      <c r="IQ445" s="56"/>
      <c r="IR445" s="56"/>
      <c r="IS445" s="56"/>
      <c r="IT445" s="56"/>
      <c r="IU445" s="56"/>
      <c r="IV445" s="56"/>
      <c r="IW445" s="56"/>
      <c r="IX445" s="56"/>
    </row>
    <row r="446" spans="2:258">
      <c r="B446" s="56"/>
      <c r="C446" s="56"/>
      <c r="D446" s="56"/>
      <c r="E446" s="56"/>
      <c r="F446" s="56"/>
      <c r="G446" s="56"/>
      <c r="H446" s="56"/>
      <c r="I446" s="56"/>
      <c r="J446" s="56"/>
      <c r="K446" s="56"/>
      <c r="L446" s="56"/>
      <c r="M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c r="IK446" s="56"/>
      <c r="IL446" s="56"/>
      <c r="IM446" s="56"/>
      <c r="IN446" s="56"/>
      <c r="IO446" s="56"/>
      <c r="IP446" s="56"/>
      <c r="IQ446" s="56"/>
      <c r="IR446" s="56"/>
      <c r="IS446" s="56"/>
      <c r="IT446" s="56"/>
      <c r="IU446" s="56"/>
      <c r="IV446" s="56"/>
      <c r="IW446" s="56"/>
      <c r="IX446" s="56"/>
    </row>
    <row r="447" spans="2:258">
      <c r="B447" s="56"/>
      <c r="C447" s="56"/>
      <c r="D447" s="56"/>
      <c r="E447" s="56"/>
      <c r="F447" s="56"/>
      <c r="G447" s="56"/>
      <c r="H447" s="56"/>
      <c r="I447" s="56"/>
      <c r="J447" s="56"/>
      <c r="K447" s="56"/>
      <c r="L447" s="56"/>
      <c r="M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c r="IK447" s="56"/>
      <c r="IL447" s="56"/>
      <c r="IM447" s="56"/>
      <c r="IN447" s="56"/>
      <c r="IO447" s="56"/>
      <c r="IP447" s="56"/>
      <c r="IQ447" s="56"/>
      <c r="IR447" s="56"/>
      <c r="IS447" s="56"/>
      <c r="IT447" s="56"/>
      <c r="IU447" s="56"/>
      <c r="IV447" s="56"/>
      <c r="IW447" s="56"/>
      <c r="IX447" s="56"/>
    </row>
    <row r="448" spans="2:258">
      <c r="B448" s="56"/>
      <c r="C448" s="56"/>
      <c r="D448" s="56"/>
      <c r="E448" s="56"/>
      <c r="F448" s="56"/>
      <c r="G448" s="56"/>
      <c r="H448" s="56"/>
      <c r="I448" s="56"/>
      <c r="J448" s="56"/>
      <c r="K448" s="56"/>
      <c r="L448" s="56"/>
      <c r="M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c r="IJ448" s="56"/>
      <c r="IK448" s="56"/>
      <c r="IL448" s="56"/>
      <c r="IM448" s="56"/>
      <c r="IN448" s="56"/>
      <c r="IO448" s="56"/>
      <c r="IP448" s="56"/>
      <c r="IQ448" s="56"/>
      <c r="IR448" s="56"/>
      <c r="IS448" s="56"/>
      <c r="IT448" s="56"/>
      <c r="IU448" s="56"/>
      <c r="IV448" s="56"/>
      <c r="IW448" s="56"/>
      <c r="IX448" s="56"/>
    </row>
    <row r="449" spans="2:258">
      <c r="B449" s="56"/>
      <c r="C449" s="56"/>
      <c r="D449" s="56"/>
      <c r="E449" s="56"/>
      <c r="F449" s="56"/>
      <c r="G449" s="56"/>
      <c r="H449" s="56"/>
      <c r="I449" s="56"/>
      <c r="J449" s="56"/>
      <c r="K449" s="56"/>
      <c r="L449" s="56"/>
      <c r="M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56"/>
      <c r="HA449" s="56"/>
      <c r="HB449" s="56"/>
      <c r="HC449" s="56"/>
      <c r="HD449" s="56"/>
      <c r="HE449" s="56"/>
      <c r="HF449" s="56"/>
      <c r="HG449" s="56"/>
      <c r="HH449" s="56"/>
      <c r="HI449" s="56"/>
      <c r="HJ449" s="56"/>
      <c r="HK449" s="56"/>
      <c r="HL449" s="56"/>
      <c r="HM449" s="56"/>
      <c r="HN449" s="56"/>
      <c r="HO449" s="56"/>
      <c r="HP449" s="56"/>
      <c r="HQ449" s="56"/>
      <c r="HR449" s="56"/>
      <c r="HS449" s="56"/>
      <c r="HT449" s="56"/>
      <c r="HU449" s="56"/>
      <c r="HV449" s="56"/>
      <c r="HW449" s="56"/>
      <c r="HX449" s="56"/>
      <c r="HY449" s="56"/>
      <c r="HZ449" s="56"/>
      <c r="IA449" s="56"/>
      <c r="IB449" s="56"/>
      <c r="IC449" s="56"/>
      <c r="ID449" s="56"/>
      <c r="IE449" s="56"/>
      <c r="IF449" s="56"/>
      <c r="IG449" s="56"/>
      <c r="IH449" s="56"/>
      <c r="II449" s="56"/>
      <c r="IJ449" s="56"/>
      <c r="IK449" s="56"/>
      <c r="IL449" s="56"/>
      <c r="IM449" s="56"/>
      <c r="IN449" s="56"/>
      <c r="IO449" s="56"/>
      <c r="IP449" s="56"/>
      <c r="IQ449" s="56"/>
      <c r="IR449" s="56"/>
      <c r="IS449" s="56"/>
      <c r="IT449" s="56"/>
      <c r="IU449" s="56"/>
      <c r="IV449" s="56"/>
      <c r="IW449" s="56"/>
      <c r="IX449" s="56"/>
    </row>
    <row r="450" spans="2:258">
      <c r="B450" s="56"/>
      <c r="C450" s="56"/>
      <c r="D450" s="56"/>
      <c r="E450" s="56"/>
      <c r="F450" s="56"/>
      <c r="G450" s="56"/>
      <c r="H450" s="56"/>
      <c r="I450" s="56"/>
      <c r="J450" s="56"/>
      <c r="K450" s="56"/>
      <c r="L450" s="56"/>
      <c r="M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56"/>
      <c r="HA450" s="56"/>
      <c r="HB450" s="56"/>
      <c r="HC450" s="56"/>
      <c r="HD450" s="56"/>
      <c r="HE450" s="56"/>
      <c r="HF450" s="56"/>
      <c r="HG450" s="56"/>
      <c r="HH450" s="56"/>
      <c r="HI450" s="56"/>
      <c r="HJ450" s="56"/>
      <c r="HK450" s="56"/>
      <c r="HL450" s="56"/>
      <c r="HM450" s="56"/>
      <c r="HN450" s="56"/>
      <c r="HO450" s="56"/>
      <c r="HP450" s="56"/>
      <c r="HQ450" s="56"/>
      <c r="HR450" s="56"/>
      <c r="HS450" s="56"/>
      <c r="HT450" s="56"/>
      <c r="HU450" s="56"/>
      <c r="HV450" s="56"/>
      <c r="HW450" s="56"/>
      <c r="HX450" s="56"/>
      <c r="HY450" s="56"/>
      <c r="HZ450" s="56"/>
      <c r="IA450" s="56"/>
      <c r="IB450" s="56"/>
      <c r="IC450" s="56"/>
      <c r="ID450" s="56"/>
      <c r="IE450" s="56"/>
      <c r="IF450" s="56"/>
      <c r="IG450" s="56"/>
      <c r="IH450" s="56"/>
      <c r="II450" s="56"/>
      <c r="IJ450" s="56"/>
      <c r="IK450" s="56"/>
      <c r="IL450" s="56"/>
      <c r="IM450" s="56"/>
      <c r="IN450" s="56"/>
      <c r="IO450" s="56"/>
      <c r="IP450" s="56"/>
      <c r="IQ450" s="56"/>
      <c r="IR450" s="56"/>
      <c r="IS450" s="56"/>
      <c r="IT450" s="56"/>
      <c r="IU450" s="56"/>
      <c r="IV450" s="56"/>
      <c r="IW450" s="56"/>
      <c r="IX450" s="56"/>
    </row>
    <row r="451" spans="2:258">
      <c r="B451" s="56"/>
      <c r="C451" s="56"/>
      <c r="D451" s="56"/>
      <c r="E451" s="56"/>
      <c r="F451" s="56"/>
      <c r="G451" s="56"/>
      <c r="H451" s="56"/>
      <c r="I451" s="56"/>
      <c r="J451" s="56"/>
      <c r="K451" s="56"/>
      <c r="L451" s="56"/>
      <c r="M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c r="IJ451" s="56"/>
      <c r="IK451" s="56"/>
      <c r="IL451" s="56"/>
      <c r="IM451" s="56"/>
      <c r="IN451" s="56"/>
      <c r="IO451" s="56"/>
      <c r="IP451" s="56"/>
      <c r="IQ451" s="56"/>
      <c r="IR451" s="56"/>
      <c r="IS451" s="56"/>
      <c r="IT451" s="56"/>
      <c r="IU451" s="56"/>
      <c r="IV451" s="56"/>
      <c r="IW451" s="56"/>
      <c r="IX451" s="56"/>
    </row>
    <row r="452" spans="2:258">
      <c r="B452" s="56"/>
      <c r="C452" s="56"/>
      <c r="D452" s="56"/>
      <c r="E452" s="56"/>
      <c r="F452" s="56"/>
      <c r="G452" s="56"/>
      <c r="H452" s="56"/>
      <c r="I452" s="56"/>
      <c r="J452" s="56"/>
      <c r="K452" s="56"/>
      <c r="L452" s="56"/>
      <c r="M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c r="IK452" s="56"/>
      <c r="IL452" s="56"/>
      <c r="IM452" s="56"/>
      <c r="IN452" s="56"/>
      <c r="IO452" s="56"/>
      <c r="IP452" s="56"/>
      <c r="IQ452" s="56"/>
      <c r="IR452" s="56"/>
      <c r="IS452" s="56"/>
      <c r="IT452" s="56"/>
      <c r="IU452" s="56"/>
      <c r="IV452" s="56"/>
      <c r="IW452" s="56"/>
      <c r="IX452" s="56"/>
    </row>
    <row r="453" spans="2:258">
      <c r="B453" s="56"/>
      <c r="C453" s="56"/>
      <c r="D453" s="56"/>
      <c r="E453" s="56"/>
      <c r="F453" s="56"/>
      <c r="G453" s="56"/>
      <c r="H453" s="56"/>
      <c r="I453" s="56"/>
      <c r="J453" s="56"/>
      <c r="K453" s="56"/>
      <c r="L453" s="56"/>
      <c r="M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c r="IK453" s="56"/>
      <c r="IL453" s="56"/>
      <c r="IM453" s="56"/>
      <c r="IN453" s="56"/>
      <c r="IO453" s="56"/>
      <c r="IP453" s="56"/>
      <c r="IQ453" s="56"/>
      <c r="IR453" s="56"/>
      <c r="IS453" s="56"/>
      <c r="IT453" s="56"/>
      <c r="IU453" s="56"/>
      <c r="IV453" s="56"/>
      <c r="IW453" s="56"/>
      <c r="IX453" s="56"/>
    </row>
    <row r="454" spans="2:258">
      <c r="B454" s="56"/>
      <c r="C454" s="56"/>
      <c r="D454" s="56"/>
      <c r="E454" s="56"/>
      <c r="F454" s="56"/>
      <c r="G454" s="56"/>
      <c r="H454" s="56"/>
      <c r="I454" s="56"/>
      <c r="J454" s="56"/>
      <c r="K454" s="56"/>
      <c r="L454" s="56"/>
      <c r="M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c r="IJ454" s="56"/>
      <c r="IK454" s="56"/>
      <c r="IL454" s="56"/>
      <c r="IM454" s="56"/>
      <c r="IN454" s="56"/>
      <c r="IO454" s="56"/>
      <c r="IP454" s="56"/>
      <c r="IQ454" s="56"/>
      <c r="IR454" s="56"/>
      <c r="IS454" s="56"/>
      <c r="IT454" s="56"/>
      <c r="IU454" s="56"/>
      <c r="IV454" s="56"/>
      <c r="IW454" s="56"/>
      <c r="IX454" s="56"/>
    </row>
    <row r="455" spans="2:258">
      <c r="B455" s="56"/>
      <c r="C455" s="56"/>
      <c r="D455" s="56"/>
      <c r="E455" s="56"/>
      <c r="F455" s="56"/>
      <c r="G455" s="56"/>
      <c r="H455" s="56"/>
      <c r="I455" s="56"/>
      <c r="J455" s="56"/>
      <c r="K455" s="56"/>
      <c r="L455" s="56"/>
      <c r="M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c r="IK455" s="56"/>
      <c r="IL455" s="56"/>
      <c r="IM455" s="56"/>
      <c r="IN455" s="56"/>
      <c r="IO455" s="56"/>
      <c r="IP455" s="56"/>
      <c r="IQ455" s="56"/>
      <c r="IR455" s="56"/>
      <c r="IS455" s="56"/>
      <c r="IT455" s="56"/>
      <c r="IU455" s="56"/>
      <c r="IV455" s="56"/>
      <c r="IW455" s="56"/>
      <c r="IX455" s="56"/>
    </row>
    <row r="456" spans="2:258">
      <c r="B456" s="56"/>
      <c r="C456" s="56"/>
      <c r="D456" s="56"/>
      <c r="E456" s="56"/>
      <c r="F456" s="56"/>
      <c r="G456" s="56"/>
      <c r="H456" s="56"/>
      <c r="I456" s="56"/>
      <c r="J456" s="56"/>
      <c r="K456" s="56"/>
      <c r="L456" s="56"/>
      <c r="M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c r="IK456" s="56"/>
      <c r="IL456" s="56"/>
      <c r="IM456" s="56"/>
      <c r="IN456" s="56"/>
      <c r="IO456" s="56"/>
      <c r="IP456" s="56"/>
      <c r="IQ456" s="56"/>
      <c r="IR456" s="56"/>
      <c r="IS456" s="56"/>
      <c r="IT456" s="56"/>
      <c r="IU456" s="56"/>
      <c r="IV456" s="56"/>
      <c r="IW456" s="56"/>
      <c r="IX456" s="56"/>
    </row>
    <row r="457" spans="2:258">
      <c r="B457" s="56"/>
      <c r="C457" s="56"/>
      <c r="D457" s="56"/>
      <c r="E457" s="56"/>
      <c r="F457" s="56"/>
      <c r="G457" s="56"/>
      <c r="H457" s="56"/>
      <c r="I457" s="56"/>
      <c r="J457" s="56"/>
      <c r="K457" s="56"/>
      <c r="L457" s="56"/>
      <c r="M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c r="IK457" s="56"/>
      <c r="IL457" s="56"/>
      <c r="IM457" s="56"/>
      <c r="IN457" s="56"/>
      <c r="IO457" s="56"/>
      <c r="IP457" s="56"/>
      <c r="IQ457" s="56"/>
      <c r="IR457" s="56"/>
      <c r="IS457" s="56"/>
      <c r="IT457" s="56"/>
      <c r="IU457" s="56"/>
      <c r="IV457" s="56"/>
      <c r="IW457" s="56"/>
      <c r="IX457" s="56"/>
    </row>
    <row r="458" spans="2:258">
      <c r="B458" s="56"/>
      <c r="C458" s="56"/>
      <c r="D458" s="56"/>
      <c r="E458" s="56"/>
      <c r="F458" s="56"/>
      <c r="G458" s="56"/>
      <c r="H458" s="56"/>
      <c r="I458" s="56"/>
      <c r="J458" s="56"/>
      <c r="K458" s="56"/>
      <c r="L458" s="56"/>
      <c r="M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c r="IK458" s="56"/>
      <c r="IL458" s="56"/>
      <c r="IM458" s="56"/>
      <c r="IN458" s="56"/>
      <c r="IO458" s="56"/>
      <c r="IP458" s="56"/>
      <c r="IQ458" s="56"/>
      <c r="IR458" s="56"/>
      <c r="IS458" s="56"/>
      <c r="IT458" s="56"/>
      <c r="IU458" s="56"/>
      <c r="IV458" s="56"/>
      <c r="IW458" s="56"/>
      <c r="IX458" s="56"/>
    </row>
    <row r="459" spans="2:258">
      <c r="B459" s="56"/>
      <c r="C459" s="56"/>
      <c r="D459" s="56"/>
      <c r="E459" s="56"/>
      <c r="F459" s="56"/>
      <c r="G459" s="56"/>
      <c r="H459" s="56"/>
      <c r="I459" s="56"/>
      <c r="J459" s="56"/>
      <c r="K459" s="56"/>
      <c r="L459" s="56"/>
      <c r="M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56"/>
      <c r="HA459" s="56"/>
      <c r="HB459" s="56"/>
      <c r="HC459" s="56"/>
      <c r="HD459" s="56"/>
      <c r="HE459" s="56"/>
      <c r="HF459" s="56"/>
      <c r="HG459" s="56"/>
      <c r="HH459" s="56"/>
      <c r="HI459" s="56"/>
      <c r="HJ459" s="56"/>
      <c r="HK459" s="56"/>
      <c r="HL459" s="56"/>
      <c r="HM459" s="56"/>
      <c r="HN459" s="56"/>
      <c r="HO459" s="56"/>
      <c r="HP459" s="56"/>
      <c r="HQ459" s="56"/>
      <c r="HR459" s="56"/>
      <c r="HS459" s="56"/>
      <c r="HT459" s="56"/>
      <c r="HU459" s="56"/>
      <c r="HV459" s="56"/>
      <c r="HW459" s="56"/>
      <c r="HX459" s="56"/>
      <c r="HY459" s="56"/>
      <c r="HZ459" s="56"/>
      <c r="IA459" s="56"/>
      <c r="IB459" s="56"/>
      <c r="IC459" s="56"/>
      <c r="ID459" s="56"/>
      <c r="IE459" s="56"/>
      <c r="IF459" s="56"/>
      <c r="IG459" s="56"/>
      <c r="IH459" s="56"/>
      <c r="II459" s="56"/>
      <c r="IJ459" s="56"/>
      <c r="IK459" s="56"/>
      <c r="IL459" s="56"/>
      <c r="IM459" s="56"/>
      <c r="IN459" s="56"/>
      <c r="IO459" s="56"/>
      <c r="IP459" s="56"/>
      <c r="IQ459" s="56"/>
      <c r="IR459" s="56"/>
      <c r="IS459" s="56"/>
      <c r="IT459" s="56"/>
      <c r="IU459" s="56"/>
      <c r="IV459" s="56"/>
      <c r="IW459" s="56"/>
      <c r="IX459" s="56"/>
    </row>
    <row r="460" spans="2:258">
      <c r="B460" s="56"/>
      <c r="C460" s="56"/>
      <c r="D460" s="56"/>
      <c r="E460" s="56"/>
      <c r="F460" s="56"/>
      <c r="G460" s="56"/>
      <c r="H460" s="56"/>
      <c r="I460" s="56"/>
      <c r="J460" s="56"/>
      <c r="K460" s="56"/>
      <c r="L460" s="56"/>
      <c r="M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c r="IK460" s="56"/>
      <c r="IL460" s="56"/>
      <c r="IM460" s="56"/>
      <c r="IN460" s="56"/>
      <c r="IO460" s="56"/>
      <c r="IP460" s="56"/>
      <c r="IQ460" s="56"/>
      <c r="IR460" s="56"/>
      <c r="IS460" s="56"/>
      <c r="IT460" s="56"/>
      <c r="IU460" s="56"/>
      <c r="IV460" s="56"/>
      <c r="IW460" s="56"/>
      <c r="IX460" s="56"/>
    </row>
    <row r="461" spans="2:258">
      <c r="B461" s="56"/>
      <c r="C461" s="56"/>
      <c r="D461" s="56"/>
      <c r="E461" s="56"/>
      <c r="F461" s="56"/>
      <c r="G461" s="56"/>
      <c r="H461" s="56"/>
      <c r="I461" s="56"/>
      <c r="J461" s="56"/>
      <c r="K461" s="56"/>
      <c r="L461" s="56"/>
      <c r="M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c r="IK461" s="56"/>
      <c r="IL461" s="56"/>
      <c r="IM461" s="56"/>
      <c r="IN461" s="56"/>
      <c r="IO461" s="56"/>
      <c r="IP461" s="56"/>
      <c r="IQ461" s="56"/>
      <c r="IR461" s="56"/>
      <c r="IS461" s="56"/>
      <c r="IT461" s="56"/>
      <c r="IU461" s="56"/>
      <c r="IV461" s="56"/>
      <c r="IW461" s="56"/>
      <c r="IX461" s="56"/>
    </row>
    <row r="462" spans="2:258">
      <c r="B462" s="56"/>
      <c r="C462" s="56"/>
      <c r="D462" s="56"/>
      <c r="E462" s="56"/>
      <c r="F462" s="56"/>
      <c r="G462" s="56"/>
      <c r="H462" s="56"/>
      <c r="I462" s="56"/>
      <c r="J462" s="56"/>
      <c r="K462" s="56"/>
      <c r="L462" s="56"/>
      <c r="M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c r="IK462" s="56"/>
      <c r="IL462" s="56"/>
      <c r="IM462" s="56"/>
      <c r="IN462" s="56"/>
      <c r="IO462" s="56"/>
      <c r="IP462" s="56"/>
      <c r="IQ462" s="56"/>
      <c r="IR462" s="56"/>
      <c r="IS462" s="56"/>
      <c r="IT462" s="56"/>
      <c r="IU462" s="56"/>
      <c r="IV462" s="56"/>
      <c r="IW462" s="56"/>
      <c r="IX462" s="56"/>
    </row>
    <row r="463" spans="2:258">
      <c r="B463" s="56"/>
      <c r="C463" s="56"/>
      <c r="D463" s="56"/>
      <c r="E463" s="56"/>
      <c r="F463" s="56"/>
      <c r="G463" s="56"/>
      <c r="H463" s="56"/>
      <c r="I463" s="56"/>
      <c r="J463" s="56"/>
      <c r="K463" s="56"/>
      <c r="L463" s="56"/>
      <c r="M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c r="IJ463" s="56"/>
      <c r="IK463" s="56"/>
      <c r="IL463" s="56"/>
      <c r="IM463" s="56"/>
      <c r="IN463" s="56"/>
      <c r="IO463" s="56"/>
      <c r="IP463" s="56"/>
      <c r="IQ463" s="56"/>
      <c r="IR463" s="56"/>
      <c r="IS463" s="56"/>
      <c r="IT463" s="56"/>
      <c r="IU463" s="56"/>
      <c r="IV463" s="56"/>
      <c r="IW463" s="56"/>
      <c r="IX463" s="56"/>
    </row>
    <row r="464" spans="2:258">
      <c r="B464" s="56"/>
      <c r="C464" s="56"/>
      <c r="D464" s="56"/>
      <c r="E464" s="56"/>
      <c r="F464" s="56"/>
      <c r="G464" s="56"/>
      <c r="H464" s="56"/>
      <c r="I464" s="56"/>
      <c r="J464" s="56"/>
      <c r="K464" s="56"/>
      <c r="L464" s="56"/>
      <c r="M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56"/>
      <c r="HA464" s="56"/>
      <c r="HB464" s="56"/>
      <c r="HC464" s="56"/>
      <c r="HD464" s="56"/>
      <c r="HE464" s="56"/>
      <c r="HF464" s="56"/>
      <c r="HG464" s="56"/>
      <c r="HH464" s="56"/>
      <c r="HI464" s="56"/>
      <c r="HJ464" s="56"/>
      <c r="HK464" s="56"/>
      <c r="HL464" s="56"/>
      <c r="HM464" s="56"/>
      <c r="HN464" s="56"/>
      <c r="HO464" s="56"/>
      <c r="HP464" s="56"/>
      <c r="HQ464" s="56"/>
      <c r="HR464" s="56"/>
      <c r="HS464" s="56"/>
      <c r="HT464" s="56"/>
      <c r="HU464" s="56"/>
      <c r="HV464" s="56"/>
      <c r="HW464" s="56"/>
      <c r="HX464" s="56"/>
      <c r="HY464" s="56"/>
      <c r="HZ464" s="56"/>
      <c r="IA464" s="56"/>
      <c r="IB464" s="56"/>
      <c r="IC464" s="56"/>
      <c r="ID464" s="56"/>
      <c r="IE464" s="56"/>
      <c r="IF464" s="56"/>
      <c r="IG464" s="56"/>
      <c r="IH464" s="56"/>
      <c r="II464" s="56"/>
      <c r="IJ464" s="56"/>
      <c r="IK464" s="56"/>
      <c r="IL464" s="56"/>
      <c r="IM464" s="56"/>
      <c r="IN464" s="56"/>
      <c r="IO464" s="56"/>
      <c r="IP464" s="56"/>
      <c r="IQ464" s="56"/>
      <c r="IR464" s="56"/>
      <c r="IS464" s="56"/>
      <c r="IT464" s="56"/>
      <c r="IU464" s="56"/>
      <c r="IV464" s="56"/>
      <c r="IW464" s="56"/>
      <c r="IX464" s="56"/>
    </row>
    <row r="465" spans="2:258">
      <c r="B465" s="56"/>
      <c r="C465" s="56"/>
      <c r="D465" s="56"/>
      <c r="E465" s="56"/>
      <c r="F465" s="56"/>
      <c r="G465" s="56"/>
      <c r="H465" s="56"/>
      <c r="I465" s="56"/>
      <c r="J465" s="56"/>
      <c r="K465" s="56"/>
      <c r="L465" s="56"/>
      <c r="M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c r="IK465" s="56"/>
      <c r="IL465" s="56"/>
      <c r="IM465" s="56"/>
      <c r="IN465" s="56"/>
      <c r="IO465" s="56"/>
      <c r="IP465" s="56"/>
      <c r="IQ465" s="56"/>
      <c r="IR465" s="56"/>
      <c r="IS465" s="56"/>
      <c r="IT465" s="56"/>
      <c r="IU465" s="56"/>
      <c r="IV465" s="56"/>
      <c r="IW465" s="56"/>
      <c r="IX465" s="56"/>
    </row>
    <row r="466" spans="2:258">
      <c r="B466" s="56"/>
      <c r="C466" s="56"/>
      <c r="D466" s="56"/>
      <c r="E466" s="56"/>
      <c r="F466" s="56"/>
      <c r="G466" s="56"/>
      <c r="H466" s="56"/>
      <c r="I466" s="56"/>
      <c r="J466" s="56"/>
      <c r="K466" s="56"/>
      <c r="L466" s="56"/>
      <c r="M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c r="IJ466" s="56"/>
      <c r="IK466" s="56"/>
      <c r="IL466" s="56"/>
      <c r="IM466" s="56"/>
      <c r="IN466" s="56"/>
      <c r="IO466" s="56"/>
      <c r="IP466" s="56"/>
      <c r="IQ466" s="56"/>
      <c r="IR466" s="56"/>
      <c r="IS466" s="56"/>
      <c r="IT466" s="56"/>
      <c r="IU466" s="56"/>
      <c r="IV466" s="56"/>
      <c r="IW466" s="56"/>
      <c r="IX466" s="56"/>
    </row>
    <row r="467" spans="2:258">
      <c r="B467" s="56"/>
      <c r="C467" s="56"/>
      <c r="D467" s="56"/>
      <c r="E467" s="56"/>
      <c r="F467" s="56"/>
      <c r="G467" s="56"/>
      <c r="H467" s="56"/>
      <c r="I467" s="56"/>
      <c r="J467" s="56"/>
      <c r="K467" s="56"/>
      <c r="L467" s="56"/>
      <c r="M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c r="IK467" s="56"/>
      <c r="IL467" s="56"/>
      <c r="IM467" s="56"/>
      <c r="IN467" s="56"/>
      <c r="IO467" s="56"/>
      <c r="IP467" s="56"/>
      <c r="IQ467" s="56"/>
      <c r="IR467" s="56"/>
      <c r="IS467" s="56"/>
      <c r="IT467" s="56"/>
      <c r="IU467" s="56"/>
      <c r="IV467" s="56"/>
      <c r="IW467" s="56"/>
      <c r="IX467" s="56"/>
    </row>
    <row r="468" spans="2:258">
      <c r="B468" s="56"/>
      <c r="C468" s="56"/>
      <c r="D468" s="56"/>
      <c r="E468" s="56"/>
      <c r="F468" s="56"/>
      <c r="G468" s="56"/>
      <c r="H468" s="56"/>
      <c r="I468" s="56"/>
      <c r="J468" s="56"/>
      <c r="K468" s="56"/>
      <c r="L468" s="56"/>
      <c r="M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56"/>
      <c r="FG468" s="56"/>
      <c r="FH468" s="56"/>
      <c r="FI468" s="56"/>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56"/>
      <c r="HA468" s="56"/>
      <c r="HB468" s="56"/>
      <c r="HC468" s="56"/>
      <c r="HD468" s="56"/>
      <c r="HE468" s="56"/>
      <c r="HF468" s="56"/>
      <c r="HG468" s="56"/>
      <c r="HH468" s="56"/>
      <c r="HI468" s="56"/>
      <c r="HJ468" s="56"/>
      <c r="HK468" s="56"/>
      <c r="HL468" s="56"/>
      <c r="HM468" s="56"/>
      <c r="HN468" s="56"/>
      <c r="HO468" s="56"/>
      <c r="HP468" s="56"/>
      <c r="HQ468" s="56"/>
      <c r="HR468" s="56"/>
      <c r="HS468" s="56"/>
      <c r="HT468" s="56"/>
      <c r="HU468" s="56"/>
      <c r="HV468" s="56"/>
      <c r="HW468" s="56"/>
      <c r="HX468" s="56"/>
      <c r="HY468" s="56"/>
      <c r="HZ468" s="56"/>
      <c r="IA468" s="56"/>
      <c r="IB468" s="56"/>
      <c r="IC468" s="56"/>
      <c r="ID468" s="56"/>
      <c r="IE468" s="56"/>
      <c r="IF468" s="56"/>
      <c r="IG468" s="56"/>
      <c r="IH468" s="56"/>
      <c r="II468" s="56"/>
      <c r="IJ468" s="56"/>
      <c r="IK468" s="56"/>
      <c r="IL468" s="56"/>
      <c r="IM468" s="56"/>
      <c r="IN468" s="56"/>
      <c r="IO468" s="56"/>
      <c r="IP468" s="56"/>
      <c r="IQ468" s="56"/>
      <c r="IR468" s="56"/>
      <c r="IS468" s="56"/>
      <c r="IT468" s="56"/>
      <c r="IU468" s="56"/>
      <c r="IV468" s="56"/>
      <c r="IW468" s="56"/>
      <c r="IX468" s="56"/>
    </row>
    <row r="469" spans="2:258">
      <c r="B469" s="56"/>
      <c r="C469" s="56"/>
      <c r="D469" s="56"/>
      <c r="E469" s="56"/>
      <c r="F469" s="56"/>
      <c r="G469" s="56"/>
      <c r="H469" s="56"/>
      <c r="I469" s="56"/>
      <c r="J469" s="56"/>
      <c r="K469" s="56"/>
      <c r="L469" s="56"/>
      <c r="M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c r="IK469" s="56"/>
      <c r="IL469" s="56"/>
      <c r="IM469" s="56"/>
      <c r="IN469" s="56"/>
      <c r="IO469" s="56"/>
      <c r="IP469" s="56"/>
      <c r="IQ469" s="56"/>
      <c r="IR469" s="56"/>
      <c r="IS469" s="56"/>
      <c r="IT469" s="56"/>
      <c r="IU469" s="56"/>
      <c r="IV469" s="56"/>
      <c r="IW469" s="56"/>
      <c r="IX469" s="56"/>
    </row>
    <row r="470" spans="2:258">
      <c r="B470" s="56"/>
      <c r="C470" s="56"/>
      <c r="D470" s="56"/>
      <c r="E470" s="56"/>
      <c r="F470" s="56"/>
      <c r="G470" s="56"/>
      <c r="H470" s="56"/>
      <c r="I470" s="56"/>
      <c r="J470" s="56"/>
      <c r="K470" s="56"/>
      <c r="L470" s="56"/>
      <c r="M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c r="IK470" s="56"/>
      <c r="IL470" s="56"/>
      <c r="IM470" s="56"/>
      <c r="IN470" s="56"/>
      <c r="IO470" s="56"/>
      <c r="IP470" s="56"/>
      <c r="IQ470" s="56"/>
      <c r="IR470" s="56"/>
      <c r="IS470" s="56"/>
      <c r="IT470" s="56"/>
      <c r="IU470" s="56"/>
      <c r="IV470" s="56"/>
      <c r="IW470" s="56"/>
      <c r="IX470" s="56"/>
    </row>
    <row r="471" spans="2:258">
      <c r="B471" s="56"/>
      <c r="C471" s="56"/>
      <c r="D471" s="56"/>
      <c r="E471" s="56"/>
      <c r="F471" s="56"/>
      <c r="G471" s="56"/>
      <c r="H471" s="56"/>
      <c r="I471" s="56"/>
      <c r="J471" s="56"/>
      <c r="K471" s="56"/>
      <c r="L471" s="56"/>
      <c r="M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c r="IJ471" s="56"/>
      <c r="IK471" s="56"/>
      <c r="IL471" s="56"/>
      <c r="IM471" s="56"/>
      <c r="IN471" s="56"/>
      <c r="IO471" s="56"/>
      <c r="IP471" s="56"/>
      <c r="IQ471" s="56"/>
      <c r="IR471" s="56"/>
      <c r="IS471" s="56"/>
      <c r="IT471" s="56"/>
      <c r="IU471" s="56"/>
      <c r="IV471" s="56"/>
      <c r="IW471" s="56"/>
      <c r="IX471" s="56"/>
    </row>
    <row r="472" spans="2:258">
      <c r="B472" s="56"/>
      <c r="C472" s="56"/>
      <c r="D472" s="56"/>
      <c r="E472" s="56"/>
      <c r="F472" s="56"/>
      <c r="G472" s="56"/>
      <c r="H472" s="56"/>
      <c r="I472" s="56"/>
      <c r="J472" s="56"/>
      <c r="K472" s="56"/>
      <c r="L472" s="56"/>
      <c r="M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c r="IJ472" s="56"/>
      <c r="IK472" s="56"/>
      <c r="IL472" s="56"/>
      <c r="IM472" s="56"/>
      <c r="IN472" s="56"/>
      <c r="IO472" s="56"/>
      <c r="IP472" s="56"/>
      <c r="IQ472" s="56"/>
      <c r="IR472" s="56"/>
      <c r="IS472" s="56"/>
      <c r="IT472" s="56"/>
      <c r="IU472" s="56"/>
      <c r="IV472" s="56"/>
      <c r="IW472" s="56"/>
      <c r="IX472" s="56"/>
    </row>
    <row r="473" spans="2:258">
      <c r="B473" s="56"/>
      <c r="C473" s="56"/>
      <c r="D473" s="56"/>
      <c r="E473" s="56"/>
      <c r="F473" s="56"/>
      <c r="G473" s="56"/>
      <c r="H473" s="56"/>
      <c r="I473" s="56"/>
      <c r="J473" s="56"/>
      <c r="K473" s="56"/>
      <c r="L473" s="56"/>
      <c r="M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c r="IK473" s="56"/>
      <c r="IL473" s="56"/>
      <c r="IM473" s="56"/>
      <c r="IN473" s="56"/>
      <c r="IO473" s="56"/>
      <c r="IP473" s="56"/>
      <c r="IQ473" s="56"/>
      <c r="IR473" s="56"/>
      <c r="IS473" s="56"/>
      <c r="IT473" s="56"/>
      <c r="IU473" s="56"/>
      <c r="IV473" s="56"/>
      <c r="IW473" s="56"/>
      <c r="IX473" s="56"/>
    </row>
    <row r="474" spans="2:258">
      <c r="B474" s="56"/>
      <c r="C474" s="56"/>
      <c r="D474" s="56"/>
      <c r="E474" s="56"/>
      <c r="F474" s="56"/>
      <c r="G474" s="56"/>
      <c r="H474" s="56"/>
      <c r="I474" s="56"/>
      <c r="J474" s="56"/>
      <c r="K474" s="56"/>
      <c r="L474" s="56"/>
      <c r="M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c r="IJ474" s="56"/>
      <c r="IK474" s="56"/>
      <c r="IL474" s="56"/>
      <c r="IM474" s="56"/>
      <c r="IN474" s="56"/>
      <c r="IO474" s="56"/>
      <c r="IP474" s="56"/>
      <c r="IQ474" s="56"/>
      <c r="IR474" s="56"/>
      <c r="IS474" s="56"/>
      <c r="IT474" s="56"/>
      <c r="IU474" s="56"/>
      <c r="IV474" s="56"/>
      <c r="IW474" s="56"/>
      <c r="IX474" s="56"/>
    </row>
    <row r="475" spans="2:258">
      <c r="B475" s="56"/>
      <c r="C475" s="56"/>
      <c r="D475" s="56"/>
      <c r="E475" s="56"/>
      <c r="F475" s="56"/>
      <c r="G475" s="56"/>
      <c r="H475" s="56"/>
      <c r="I475" s="56"/>
      <c r="J475" s="56"/>
      <c r="K475" s="56"/>
      <c r="L475" s="56"/>
      <c r="M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c r="IK475" s="56"/>
      <c r="IL475" s="56"/>
      <c r="IM475" s="56"/>
      <c r="IN475" s="56"/>
      <c r="IO475" s="56"/>
      <c r="IP475" s="56"/>
      <c r="IQ475" s="56"/>
      <c r="IR475" s="56"/>
      <c r="IS475" s="56"/>
      <c r="IT475" s="56"/>
      <c r="IU475" s="56"/>
      <c r="IV475" s="56"/>
      <c r="IW475" s="56"/>
      <c r="IX475" s="56"/>
    </row>
    <row r="476" spans="2:258">
      <c r="B476" s="56"/>
      <c r="C476" s="56"/>
      <c r="D476" s="56"/>
      <c r="E476" s="56"/>
      <c r="F476" s="56"/>
      <c r="G476" s="56"/>
      <c r="H476" s="56"/>
      <c r="I476" s="56"/>
      <c r="J476" s="56"/>
      <c r="K476" s="56"/>
      <c r="L476" s="56"/>
      <c r="M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c r="IK476" s="56"/>
      <c r="IL476" s="56"/>
      <c r="IM476" s="56"/>
      <c r="IN476" s="56"/>
      <c r="IO476" s="56"/>
      <c r="IP476" s="56"/>
      <c r="IQ476" s="56"/>
      <c r="IR476" s="56"/>
      <c r="IS476" s="56"/>
      <c r="IT476" s="56"/>
      <c r="IU476" s="56"/>
      <c r="IV476" s="56"/>
      <c r="IW476" s="56"/>
      <c r="IX476" s="56"/>
    </row>
    <row r="477" spans="2:258">
      <c r="B477" s="56"/>
      <c r="C477" s="56"/>
      <c r="D477" s="56"/>
      <c r="E477" s="56"/>
      <c r="F477" s="56"/>
      <c r="G477" s="56"/>
      <c r="H477" s="56"/>
      <c r="I477" s="56"/>
      <c r="J477" s="56"/>
      <c r="K477" s="56"/>
      <c r="L477" s="56"/>
      <c r="M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c r="IJ477" s="56"/>
      <c r="IK477" s="56"/>
      <c r="IL477" s="56"/>
      <c r="IM477" s="56"/>
      <c r="IN477" s="56"/>
      <c r="IO477" s="56"/>
      <c r="IP477" s="56"/>
      <c r="IQ477" s="56"/>
      <c r="IR477" s="56"/>
      <c r="IS477" s="56"/>
      <c r="IT477" s="56"/>
      <c r="IU477" s="56"/>
      <c r="IV477" s="56"/>
      <c r="IW477" s="56"/>
      <c r="IX477" s="56"/>
    </row>
    <row r="478" spans="2:258">
      <c r="B478" s="56"/>
      <c r="C478" s="56"/>
      <c r="D478" s="56"/>
      <c r="E478" s="56"/>
      <c r="F478" s="56"/>
      <c r="G478" s="56"/>
      <c r="H478" s="56"/>
      <c r="I478" s="56"/>
      <c r="J478" s="56"/>
      <c r="K478" s="56"/>
      <c r="L478" s="56"/>
      <c r="M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c r="IJ478" s="56"/>
      <c r="IK478" s="56"/>
      <c r="IL478" s="56"/>
      <c r="IM478" s="56"/>
      <c r="IN478" s="56"/>
      <c r="IO478" s="56"/>
      <c r="IP478" s="56"/>
      <c r="IQ478" s="56"/>
      <c r="IR478" s="56"/>
      <c r="IS478" s="56"/>
      <c r="IT478" s="56"/>
      <c r="IU478" s="56"/>
      <c r="IV478" s="56"/>
      <c r="IW478" s="56"/>
      <c r="IX478" s="56"/>
    </row>
    <row r="479" spans="2:258">
      <c r="B479" s="56"/>
      <c r="C479" s="56"/>
      <c r="D479" s="56"/>
      <c r="E479" s="56"/>
      <c r="F479" s="56"/>
      <c r="G479" s="56"/>
      <c r="H479" s="56"/>
      <c r="I479" s="56"/>
      <c r="J479" s="56"/>
      <c r="K479" s="56"/>
      <c r="L479" s="56"/>
      <c r="M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56"/>
      <c r="HA479" s="56"/>
      <c r="HB479" s="56"/>
      <c r="HC479" s="56"/>
      <c r="HD479" s="56"/>
      <c r="HE479" s="56"/>
      <c r="HF479" s="56"/>
      <c r="HG479" s="56"/>
      <c r="HH479" s="56"/>
      <c r="HI479" s="56"/>
      <c r="HJ479" s="56"/>
      <c r="HK479" s="56"/>
      <c r="HL479" s="56"/>
      <c r="HM479" s="56"/>
      <c r="HN479" s="56"/>
      <c r="HO479" s="56"/>
      <c r="HP479" s="56"/>
      <c r="HQ479" s="56"/>
      <c r="HR479" s="56"/>
      <c r="HS479" s="56"/>
      <c r="HT479" s="56"/>
      <c r="HU479" s="56"/>
      <c r="HV479" s="56"/>
      <c r="HW479" s="56"/>
      <c r="HX479" s="56"/>
      <c r="HY479" s="56"/>
      <c r="HZ479" s="56"/>
      <c r="IA479" s="56"/>
      <c r="IB479" s="56"/>
      <c r="IC479" s="56"/>
      <c r="ID479" s="56"/>
      <c r="IE479" s="56"/>
      <c r="IF479" s="56"/>
      <c r="IG479" s="56"/>
      <c r="IH479" s="56"/>
      <c r="II479" s="56"/>
      <c r="IJ479" s="56"/>
      <c r="IK479" s="56"/>
      <c r="IL479" s="56"/>
      <c r="IM479" s="56"/>
      <c r="IN479" s="56"/>
      <c r="IO479" s="56"/>
      <c r="IP479" s="56"/>
      <c r="IQ479" s="56"/>
      <c r="IR479" s="56"/>
      <c r="IS479" s="56"/>
      <c r="IT479" s="56"/>
      <c r="IU479" s="56"/>
      <c r="IV479" s="56"/>
      <c r="IW479" s="56"/>
      <c r="IX479" s="56"/>
    </row>
    <row r="480" spans="2:258">
      <c r="B480" s="56"/>
      <c r="C480" s="56"/>
      <c r="D480" s="56"/>
      <c r="E480" s="56"/>
      <c r="F480" s="56"/>
      <c r="G480" s="56"/>
      <c r="H480" s="56"/>
      <c r="I480" s="56"/>
      <c r="J480" s="56"/>
      <c r="K480" s="56"/>
      <c r="L480" s="56"/>
      <c r="M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c r="IK480" s="56"/>
      <c r="IL480" s="56"/>
      <c r="IM480" s="56"/>
      <c r="IN480" s="56"/>
      <c r="IO480" s="56"/>
      <c r="IP480" s="56"/>
      <c r="IQ480" s="56"/>
      <c r="IR480" s="56"/>
      <c r="IS480" s="56"/>
      <c r="IT480" s="56"/>
      <c r="IU480" s="56"/>
      <c r="IV480" s="56"/>
      <c r="IW480" s="56"/>
      <c r="IX480" s="56"/>
    </row>
    <row r="481" spans="2:258">
      <c r="B481" s="56"/>
      <c r="C481" s="56"/>
      <c r="D481" s="56"/>
      <c r="E481" s="56"/>
      <c r="F481" s="56"/>
      <c r="G481" s="56"/>
      <c r="H481" s="56"/>
      <c r="I481" s="56"/>
      <c r="J481" s="56"/>
      <c r="K481" s="56"/>
      <c r="L481" s="56"/>
      <c r="M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56"/>
      <c r="FG481" s="56"/>
      <c r="FH481" s="56"/>
      <c r="FI481" s="56"/>
      <c r="FJ481" s="56"/>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56"/>
      <c r="HA481" s="56"/>
      <c r="HB481" s="56"/>
      <c r="HC481" s="56"/>
      <c r="HD481" s="56"/>
      <c r="HE481" s="56"/>
      <c r="HF481" s="56"/>
      <c r="HG481" s="56"/>
      <c r="HH481" s="56"/>
      <c r="HI481" s="56"/>
      <c r="HJ481" s="56"/>
      <c r="HK481" s="56"/>
      <c r="HL481" s="56"/>
      <c r="HM481" s="56"/>
      <c r="HN481" s="56"/>
      <c r="HO481" s="56"/>
      <c r="HP481" s="56"/>
      <c r="HQ481" s="56"/>
      <c r="HR481" s="56"/>
      <c r="HS481" s="56"/>
      <c r="HT481" s="56"/>
      <c r="HU481" s="56"/>
      <c r="HV481" s="56"/>
      <c r="HW481" s="56"/>
      <c r="HX481" s="56"/>
      <c r="HY481" s="56"/>
      <c r="HZ481" s="56"/>
      <c r="IA481" s="56"/>
      <c r="IB481" s="56"/>
      <c r="IC481" s="56"/>
      <c r="ID481" s="56"/>
      <c r="IE481" s="56"/>
      <c r="IF481" s="56"/>
      <c r="IG481" s="56"/>
      <c r="IH481" s="56"/>
      <c r="II481" s="56"/>
      <c r="IJ481" s="56"/>
      <c r="IK481" s="56"/>
      <c r="IL481" s="56"/>
      <c r="IM481" s="56"/>
      <c r="IN481" s="56"/>
      <c r="IO481" s="56"/>
      <c r="IP481" s="56"/>
      <c r="IQ481" s="56"/>
      <c r="IR481" s="56"/>
      <c r="IS481" s="56"/>
      <c r="IT481" s="56"/>
      <c r="IU481" s="56"/>
      <c r="IV481" s="56"/>
      <c r="IW481" s="56"/>
      <c r="IX481" s="56"/>
    </row>
    <row r="482" spans="2:258">
      <c r="B482" s="56"/>
      <c r="C482" s="56"/>
      <c r="D482" s="56"/>
      <c r="E482" s="56"/>
      <c r="F482" s="56"/>
      <c r="G482" s="56"/>
      <c r="H482" s="56"/>
      <c r="I482" s="56"/>
      <c r="J482" s="56"/>
      <c r="K482" s="56"/>
      <c r="L482" s="56"/>
      <c r="M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6"/>
      <c r="GQ482" s="56"/>
      <c r="GR482" s="56"/>
      <c r="GS482" s="56"/>
      <c r="GT482" s="56"/>
      <c r="GU482" s="56"/>
      <c r="GV482" s="56"/>
      <c r="GW482" s="56"/>
      <c r="GX482" s="56"/>
      <c r="GY482" s="56"/>
      <c r="GZ482" s="56"/>
      <c r="HA482" s="56"/>
      <c r="HB482" s="56"/>
      <c r="HC482" s="56"/>
      <c r="HD482" s="56"/>
      <c r="HE482" s="56"/>
      <c r="HF482" s="56"/>
      <c r="HG482" s="56"/>
      <c r="HH482" s="56"/>
      <c r="HI482" s="56"/>
      <c r="HJ482" s="56"/>
      <c r="HK482" s="56"/>
      <c r="HL482" s="56"/>
      <c r="HM482" s="56"/>
      <c r="HN482" s="56"/>
      <c r="HO482" s="56"/>
      <c r="HP482" s="56"/>
      <c r="HQ482" s="56"/>
      <c r="HR482" s="56"/>
      <c r="HS482" s="56"/>
      <c r="HT482" s="56"/>
      <c r="HU482" s="56"/>
      <c r="HV482" s="56"/>
      <c r="HW482" s="56"/>
      <c r="HX482" s="56"/>
      <c r="HY482" s="56"/>
      <c r="HZ482" s="56"/>
      <c r="IA482" s="56"/>
      <c r="IB482" s="56"/>
      <c r="IC482" s="56"/>
      <c r="ID482" s="56"/>
      <c r="IE482" s="56"/>
      <c r="IF482" s="56"/>
      <c r="IG482" s="56"/>
      <c r="IH482" s="56"/>
      <c r="II482" s="56"/>
      <c r="IJ482" s="56"/>
      <c r="IK482" s="56"/>
      <c r="IL482" s="56"/>
      <c r="IM482" s="56"/>
      <c r="IN482" s="56"/>
      <c r="IO482" s="56"/>
      <c r="IP482" s="56"/>
      <c r="IQ482" s="56"/>
      <c r="IR482" s="56"/>
      <c r="IS482" s="56"/>
      <c r="IT482" s="56"/>
      <c r="IU482" s="56"/>
      <c r="IV482" s="56"/>
      <c r="IW482" s="56"/>
      <c r="IX482" s="56"/>
    </row>
    <row r="483" spans="2:258">
      <c r="B483" s="56"/>
      <c r="C483" s="56"/>
      <c r="D483" s="56"/>
      <c r="E483" s="56"/>
      <c r="F483" s="56"/>
      <c r="G483" s="56"/>
      <c r="H483" s="56"/>
      <c r="I483" s="56"/>
      <c r="J483" s="56"/>
      <c r="K483" s="56"/>
      <c r="L483" s="56"/>
      <c r="M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c r="IK483" s="56"/>
      <c r="IL483" s="56"/>
      <c r="IM483" s="56"/>
      <c r="IN483" s="56"/>
      <c r="IO483" s="56"/>
      <c r="IP483" s="56"/>
      <c r="IQ483" s="56"/>
      <c r="IR483" s="56"/>
      <c r="IS483" s="56"/>
      <c r="IT483" s="56"/>
      <c r="IU483" s="56"/>
      <c r="IV483" s="56"/>
      <c r="IW483" s="56"/>
      <c r="IX483" s="56"/>
    </row>
    <row r="484" spans="2:258">
      <c r="B484" s="56"/>
      <c r="C484" s="56"/>
      <c r="D484" s="56"/>
      <c r="E484" s="56"/>
      <c r="F484" s="56"/>
      <c r="G484" s="56"/>
      <c r="H484" s="56"/>
      <c r="I484" s="56"/>
      <c r="J484" s="56"/>
      <c r="K484" s="56"/>
      <c r="L484" s="56"/>
      <c r="M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c r="IK484" s="56"/>
      <c r="IL484" s="56"/>
      <c r="IM484" s="56"/>
      <c r="IN484" s="56"/>
      <c r="IO484" s="56"/>
      <c r="IP484" s="56"/>
      <c r="IQ484" s="56"/>
      <c r="IR484" s="56"/>
      <c r="IS484" s="56"/>
      <c r="IT484" s="56"/>
      <c r="IU484" s="56"/>
      <c r="IV484" s="56"/>
      <c r="IW484" s="56"/>
      <c r="IX484" s="56"/>
    </row>
    <row r="485" spans="2:258">
      <c r="B485" s="56"/>
      <c r="C485" s="56"/>
      <c r="D485" s="56"/>
      <c r="E485" s="56"/>
      <c r="F485" s="56"/>
      <c r="G485" s="56"/>
      <c r="H485" s="56"/>
      <c r="I485" s="56"/>
      <c r="J485" s="56"/>
      <c r="K485" s="56"/>
      <c r="L485" s="56"/>
      <c r="M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c r="IK485" s="56"/>
      <c r="IL485" s="56"/>
      <c r="IM485" s="56"/>
      <c r="IN485" s="56"/>
      <c r="IO485" s="56"/>
      <c r="IP485" s="56"/>
      <c r="IQ485" s="56"/>
      <c r="IR485" s="56"/>
      <c r="IS485" s="56"/>
      <c r="IT485" s="56"/>
      <c r="IU485" s="56"/>
      <c r="IV485" s="56"/>
      <c r="IW485" s="56"/>
      <c r="IX485" s="56"/>
    </row>
    <row r="486" spans="2:258">
      <c r="B486" s="56"/>
      <c r="C486" s="56"/>
      <c r="D486" s="56"/>
      <c r="E486" s="56"/>
      <c r="F486" s="56"/>
      <c r="G486" s="56"/>
      <c r="H486" s="56"/>
      <c r="I486" s="56"/>
      <c r="J486" s="56"/>
      <c r="K486" s="56"/>
      <c r="L486" s="56"/>
      <c r="M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c r="IK486" s="56"/>
      <c r="IL486" s="56"/>
      <c r="IM486" s="56"/>
      <c r="IN486" s="56"/>
      <c r="IO486" s="56"/>
      <c r="IP486" s="56"/>
      <c r="IQ486" s="56"/>
      <c r="IR486" s="56"/>
      <c r="IS486" s="56"/>
      <c r="IT486" s="56"/>
      <c r="IU486" s="56"/>
      <c r="IV486" s="56"/>
      <c r="IW486" s="56"/>
      <c r="IX486" s="56"/>
    </row>
    <row r="487" spans="2:258">
      <c r="B487" s="56"/>
      <c r="C487" s="56"/>
      <c r="D487" s="56"/>
      <c r="E487" s="56"/>
      <c r="F487" s="56"/>
      <c r="G487" s="56"/>
      <c r="H487" s="56"/>
      <c r="I487" s="56"/>
      <c r="J487" s="56"/>
      <c r="K487" s="56"/>
      <c r="L487" s="56"/>
      <c r="M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c r="IK487" s="56"/>
      <c r="IL487" s="56"/>
      <c r="IM487" s="56"/>
      <c r="IN487" s="56"/>
      <c r="IO487" s="56"/>
      <c r="IP487" s="56"/>
      <c r="IQ487" s="56"/>
      <c r="IR487" s="56"/>
      <c r="IS487" s="56"/>
      <c r="IT487" s="56"/>
      <c r="IU487" s="56"/>
      <c r="IV487" s="56"/>
      <c r="IW487" s="56"/>
      <c r="IX487" s="56"/>
    </row>
    <row r="488" spans="2:258">
      <c r="B488" s="56"/>
      <c r="C488" s="56"/>
      <c r="D488" s="56"/>
      <c r="E488" s="56"/>
      <c r="F488" s="56"/>
      <c r="G488" s="56"/>
      <c r="H488" s="56"/>
      <c r="I488" s="56"/>
      <c r="J488" s="56"/>
      <c r="K488" s="56"/>
      <c r="L488" s="56"/>
      <c r="M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c r="IK488" s="56"/>
      <c r="IL488" s="56"/>
      <c r="IM488" s="56"/>
      <c r="IN488" s="56"/>
      <c r="IO488" s="56"/>
      <c r="IP488" s="56"/>
      <c r="IQ488" s="56"/>
      <c r="IR488" s="56"/>
      <c r="IS488" s="56"/>
      <c r="IT488" s="56"/>
      <c r="IU488" s="56"/>
      <c r="IV488" s="56"/>
      <c r="IW488" s="56"/>
      <c r="IX488" s="56"/>
    </row>
    <row r="489" spans="2:258">
      <c r="B489" s="56"/>
      <c r="C489" s="56"/>
      <c r="D489" s="56"/>
      <c r="E489" s="56"/>
      <c r="F489" s="56"/>
      <c r="G489" s="56"/>
      <c r="H489" s="56"/>
      <c r="I489" s="56"/>
      <c r="J489" s="56"/>
      <c r="K489" s="56"/>
      <c r="L489" s="56"/>
      <c r="M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c r="IK489" s="56"/>
      <c r="IL489" s="56"/>
      <c r="IM489" s="56"/>
      <c r="IN489" s="56"/>
      <c r="IO489" s="56"/>
      <c r="IP489" s="56"/>
      <c r="IQ489" s="56"/>
      <c r="IR489" s="56"/>
      <c r="IS489" s="56"/>
      <c r="IT489" s="56"/>
      <c r="IU489" s="56"/>
      <c r="IV489" s="56"/>
      <c r="IW489" s="56"/>
      <c r="IX489" s="56"/>
    </row>
    <row r="490" spans="2:258">
      <c r="B490" s="56"/>
      <c r="C490" s="56"/>
      <c r="D490" s="56"/>
      <c r="E490" s="56"/>
      <c r="F490" s="56"/>
      <c r="G490" s="56"/>
      <c r="H490" s="56"/>
      <c r="I490" s="56"/>
      <c r="J490" s="56"/>
      <c r="K490" s="56"/>
      <c r="L490" s="56"/>
      <c r="M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c r="IK490" s="56"/>
      <c r="IL490" s="56"/>
      <c r="IM490" s="56"/>
      <c r="IN490" s="56"/>
      <c r="IO490" s="56"/>
      <c r="IP490" s="56"/>
      <c r="IQ490" s="56"/>
      <c r="IR490" s="56"/>
      <c r="IS490" s="56"/>
      <c r="IT490" s="56"/>
      <c r="IU490" s="56"/>
      <c r="IV490" s="56"/>
      <c r="IW490" s="56"/>
      <c r="IX490" s="56"/>
    </row>
    <row r="491" spans="2:258">
      <c r="B491" s="56"/>
      <c r="C491" s="56"/>
      <c r="D491" s="56"/>
      <c r="E491" s="56"/>
      <c r="F491" s="56"/>
      <c r="G491" s="56"/>
      <c r="H491" s="56"/>
      <c r="I491" s="56"/>
      <c r="J491" s="56"/>
      <c r="K491" s="56"/>
      <c r="L491" s="56"/>
      <c r="M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c r="IK491" s="56"/>
      <c r="IL491" s="56"/>
      <c r="IM491" s="56"/>
      <c r="IN491" s="56"/>
      <c r="IO491" s="56"/>
      <c r="IP491" s="56"/>
      <c r="IQ491" s="56"/>
      <c r="IR491" s="56"/>
      <c r="IS491" s="56"/>
      <c r="IT491" s="56"/>
      <c r="IU491" s="56"/>
      <c r="IV491" s="56"/>
      <c r="IW491" s="56"/>
      <c r="IX491" s="56"/>
    </row>
    <row r="492" spans="2:258">
      <c r="B492" s="56"/>
      <c r="C492" s="56"/>
      <c r="D492" s="56"/>
      <c r="E492" s="56"/>
      <c r="F492" s="56"/>
      <c r="G492" s="56"/>
      <c r="H492" s="56"/>
      <c r="I492" s="56"/>
      <c r="J492" s="56"/>
      <c r="K492" s="56"/>
      <c r="L492" s="56"/>
      <c r="M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c r="IK492" s="56"/>
      <c r="IL492" s="56"/>
      <c r="IM492" s="56"/>
      <c r="IN492" s="56"/>
      <c r="IO492" s="56"/>
      <c r="IP492" s="56"/>
      <c r="IQ492" s="56"/>
      <c r="IR492" s="56"/>
      <c r="IS492" s="56"/>
      <c r="IT492" s="56"/>
      <c r="IU492" s="56"/>
      <c r="IV492" s="56"/>
      <c r="IW492" s="56"/>
      <c r="IX492" s="56"/>
    </row>
    <row r="493" spans="2:258">
      <c r="B493" s="56"/>
      <c r="C493" s="56"/>
      <c r="D493" s="56"/>
      <c r="E493" s="56"/>
      <c r="F493" s="56"/>
      <c r="G493" s="56"/>
      <c r="H493" s="56"/>
      <c r="I493" s="56"/>
      <c r="J493" s="56"/>
      <c r="K493" s="56"/>
      <c r="L493" s="56"/>
      <c r="M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c r="IK493" s="56"/>
      <c r="IL493" s="56"/>
      <c r="IM493" s="56"/>
      <c r="IN493" s="56"/>
      <c r="IO493" s="56"/>
      <c r="IP493" s="56"/>
      <c r="IQ493" s="56"/>
      <c r="IR493" s="56"/>
      <c r="IS493" s="56"/>
      <c r="IT493" s="56"/>
      <c r="IU493" s="56"/>
      <c r="IV493" s="56"/>
      <c r="IW493" s="56"/>
      <c r="IX493" s="56"/>
    </row>
    <row r="494" spans="2:258">
      <c r="B494" s="56"/>
      <c r="C494" s="56"/>
      <c r="D494" s="56"/>
      <c r="E494" s="56"/>
      <c r="F494" s="56"/>
      <c r="G494" s="56"/>
      <c r="H494" s="56"/>
      <c r="I494" s="56"/>
      <c r="J494" s="56"/>
      <c r="K494" s="56"/>
      <c r="L494" s="56"/>
      <c r="M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c r="IJ494" s="56"/>
      <c r="IK494" s="56"/>
      <c r="IL494" s="56"/>
      <c r="IM494" s="56"/>
      <c r="IN494" s="56"/>
      <c r="IO494" s="56"/>
      <c r="IP494" s="56"/>
      <c r="IQ494" s="56"/>
      <c r="IR494" s="56"/>
      <c r="IS494" s="56"/>
      <c r="IT494" s="56"/>
      <c r="IU494" s="56"/>
      <c r="IV494" s="56"/>
      <c r="IW494" s="56"/>
      <c r="IX494" s="56"/>
    </row>
    <row r="495" spans="2:258">
      <c r="B495" s="56"/>
      <c r="C495" s="56"/>
      <c r="D495" s="56"/>
      <c r="E495" s="56"/>
      <c r="F495" s="56"/>
      <c r="G495" s="56"/>
      <c r="H495" s="56"/>
      <c r="I495" s="56"/>
      <c r="J495" s="56"/>
      <c r="K495" s="56"/>
      <c r="L495" s="56"/>
      <c r="M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c r="IK495" s="56"/>
      <c r="IL495" s="56"/>
      <c r="IM495" s="56"/>
      <c r="IN495" s="56"/>
      <c r="IO495" s="56"/>
      <c r="IP495" s="56"/>
      <c r="IQ495" s="56"/>
      <c r="IR495" s="56"/>
      <c r="IS495" s="56"/>
      <c r="IT495" s="56"/>
      <c r="IU495" s="56"/>
      <c r="IV495" s="56"/>
      <c r="IW495" s="56"/>
      <c r="IX495" s="56"/>
    </row>
    <row r="496" spans="2:258">
      <c r="B496" s="56"/>
      <c r="C496" s="56"/>
      <c r="D496" s="56"/>
      <c r="E496" s="56"/>
      <c r="F496" s="56"/>
      <c r="G496" s="56"/>
      <c r="H496" s="56"/>
      <c r="I496" s="56"/>
      <c r="J496" s="56"/>
      <c r="K496" s="56"/>
      <c r="L496" s="56"/>
      <c r="M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c r="IK496" s="56"/>
      <c r="IL496" s="56"/>
      <c r="IM496" s="56"/>
      <c r="IN496" s="56"/>
      <c r="IO496" s="56"/>
      <c r="IP496" s="56"/>
      <c r="IQ496" s="56"/>
      <c r="IR496" s="56"/>
      <c r="IS496" s="56"/>
      <c r="IT496" s="56"/>
      <c r="IU496" s="56"/>
      <c r="IV496" s="56"/>
      <c r="IW496" s="56"/>
      <c r="IX496" s="56"/>
    </row>
    <row r="497" spans="2:258">
      <c r="B497" s="56"/>
      <c r="C497" s="56"/>
      <c r="D497" s="56"/>
      <c r="E497" s="56"/>
      <c r="F497" s="56"/>
      <c r="G497" s="56"/>
      <c r="H497" s="56"/>
      <c r="I497" s="56"/>
      <c r="J497" s="56"/>
      <c r="K497" s="56"/>
      <c r="L497" s="56"/>
      <c r="M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c r="IJ497" s="56"/>
      <c r="IK497" s="56"/>
      <c r="IL497" s="56"/>
      <c r="IM497" s="56"/>
      <c r="IN497" s="56"/>
      <c r="IO497" s="56"/>
      <c r="IP497" s="56"/>
      <c r="IQ497" s="56"/>
      <c r="IR497" s="56"/>
      <c r="IS497" s="56"/>
      <c r="IT497" s="56"/>
      <c r="IU497" s="56"/>
      <c r="IV497" s="56"/>
      <c r="IW497" s="56"/>
      <c r="IX497" s="56"/>
    </row>
    <row r="498" spans="2:258">
      <c r="B498" s="56"/>
      <c r="C498" s="56"/>
      <c r="D498" s="56"/>
      <c r="E498" s="56"/>
      <c r="F498" s="56"/>
      <c r="G498" s="56"/>
      <c r="H498" s="56"/>
      <c r="I498" s="56"/>
      <c r="J498" s="56"/>
      <c r="K498" s="56"/>
      <c r="L498" s="56"/>
      <c r="M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56"/>
      <c r="HA498" s="56"/>
      <c r="HB498" s="56"/>
      <c r="HC498" s="56"/>
      <c r="HD498" s="56"/>
      <c r="HE498" s="56"/>
      <c r="HF498" s="56"/>
      <c r="HG498" s="56"/>
      <c r="HH498" s="56"/>
      <c r="HI498" s="56"/>
      <c r="HJ498" s="56"/>
      <c r="HK498" s="56"/>
      <c r="HL498" s="56"/>
      <c r="HM498" s="56"/>
      <c r="HN498" s="56"/>
      <c r="HO498" s="56"/>
      <c r="HP498" s="56"/>
      <c r="HQ498" s="56"/>
      <c r="HR498" s="56"/>
      <c r="HS498" s="56"/>
      <c r="HT498" s="56"/>
      <c r="HU498" s="56"/>
      <c r="HV498" s="56"/>
      <c r="HW498" s="56"/>
      <c r="HX498" s="56"/>
      <c r="HY498" s="56"/>
      <c r="HZ498" s="56"/>
      <c r="IA498" s="56"/>
      <c r="IB498" s="56"/>
      <c r="IC498" s="56"/>
      <c r="ID498" s="56"/>
      <c r="IE498" s="56"/>
      <c r="IF498" s="56"/>
      <c r="IG498" s="56"/>
      <c r="IH498" s="56"/>
      <c r="II498" s="56"/>
      <c r="IJ498" s="56"/>
      <c r="IK498" s="56"/>
      <c r="IL498" s="56"/>
      <c r="IM498" s="56"/>
      <c r="IN498" s="56"/>
      <c r="IO498" s="56"/>
      <c r="IP498" s="56"/>
      <c r="IQ498" s="56"/>
      <c r="IR498" s="56"/>
      <c r="IS498" s="56"/>
      <c r="IT498" s="56"/>
      <c r="IU498" s="56"/>
      <c r="IV498" s="56"/>
      <c r="IW498" s="56"/>
      <c r="IX498" s="56"/>
    </row>
    <row r="499" spans="2:258">
      <c r="B499" s="56"/>
      <c r="C499" s="56"/>
      <c r="D499" s="56"/>
      <c r="E499" s="56"/>
      <c r="F499" s="56"/>
      <c r="G499" s="56"/>
      <c r="H499" s="56"/>
      <c r="I499" s="56"/>
      <c r="J499" s="56"/>
      <c r="K499" s="56"/>
      <c r="L499" s="56"/>
      <c r="M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c r="IK499" s="56"/>
      <c r="IL499" s="56"/>
      <c r="IM499" s="56"/>
      <c r="IN499" s="56"/>
      <c r="IO499" s="56"/>
      <c r="IP499" s="56"/>
      <c r="IQ499" s="56"/>
      <c r="IR499" s="56"/>
      <c r="IS499" s="56"/>
      <c r="IT499" s="56"/>
      <c r="IU499" s="56"/>
      <c r="IV499" s="56"/>
      <c r="IW499" s="56"/>
      <c r="IX499" s="56"/>
    </row>
    <row r="500" spans="2:258">
      <c r="B500" s="56"/>
      <c r="C500" s="56"/>
      <c r="D500" s="56"/>
      <c r="E500" s="56"/>
      <c r="F500" s="56"/>
      <c r="G500" s="56"/>
      <c r="H500" s="56"/>
      <c r="I500" s="56"/>
      <c r="J500" s="56"/>
      <c r="K500" s="56"/>
      <c r="L500" s="56"/>
      <c r="M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c r="IK500" s="56"/>
      <c r="IL500" s="56"/>
      <c r="IM500" s="56"/>
      <c r="IN500" s="56"/>
      <c r="IO500" s="56"/>
      <c r="IP500" s="56"/>
      <c r="IQ500" s="56"/>
      <c r="IR500" s="56"/>
      <c r="IS500" s="56"/>
      <c r="IT500" s="56"/>
      <c r="IU500" s="56"/>
      <c r="IV500" s="56"/>
      <c r="IW500" s="56"/>
      <c r="IX500" s="56"/>
    </row>
    <row r="501" spans="2:258">
      <c r="B501" s="56"/>
      <c r="C501" s="56"/>
      <c r="D501" s="56"/>
      <c r="E501" s="56"/>
      <c r="F501" s="56"/>
      <c r="G501" s="56"/>
      <c r="H501" s="56"/>
      <c r="I501" s="56"/>
      <c r="J501" s="56"/>
      <c r="K501" s="56"/>
      <c r="L501" s="56"/>
      <c r="M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c r="IK501" s="56"/>
      <c r="IL501" s="56"/>
      <c r="IM501" s="56"/>
      <c r="IN501" s="56"/>
      <c r="IO501" s="56"/>
      <c r="IP501" s="56"/>
      <c r="IQ501" s="56"/>
      <c r="IR501" s="56"/>
      <c r="IS501" s="56"/>
      <c r="IT501" s="56"/>
      <c r="IU501" s="56"/>
      <c r="IV501" s="56"/>
      <c r="IW501" s="56"/>
      <c r="IX501" s="56"/>
    </row>
    <row r="502" spans="2:258">
      <c r="B502" s="56"/>
      <c r="C502" s="56"/>
      <c r="D502" s="56"/>
      <c r="E502" s="56"/>
      <c r="F502" s="56"/>
      <c r="G502" s="56"/>
      <c r="H502" s="56"/>
      <c r="I502" s="56"/>
      <c r="J502" s="56"/>
      <c r="K502" s="56"/>
      <c r="L502" s="56"/>
      <c r="M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c r="IK502" s="56"/>
      <c r="IL502" s="56"/>
      <c r="IM502" s="56"/>
      <c r="IN502" s="56"/>
      <c r="IO502" s="56"/>
      <c r="IP502" s="56"/>
      <c r="IQ502" s="56"/>
      <c r="IR502" s="56"/>
      <c r="IS502" s="56"/>
      <c r="IT502" s="56"/>
      <c r="IU502" s="56"/>
      <c r="IV502" s="56"/>
      <c r="IW502" s="56"/>
      <c r="IX502" s="56"/>
    </row>
    <row r="503" spans="2:258">
      <c r="B503" s="56"/>
      <c r="C503" s="56"/>
      <c r="D503" s="56"/>
      <c r="E503" s="56"/>
      <c r="F503" s="56"/>
      <c r="G503" s="56"/>
      <c r="H503" s="56"/>
      <c r="I503" s="56"/>
      <c r="J503" s="56"/>
      <c r="K503" s="56"/>
      <c r="L503" s="56"/>
      <c r="M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c r="IK503" s="56"/>
      <c r="IL503" s="56"/>
      <c r="IM503" s="56"/>
      <c r="IN503" s="56"/>
      <c r="IO503" s="56"/>
      <c r="IP503" s="56"/>
      <c r="IQ503" s="56"/>
      <c r="IR503" s="56"/>
      <c r="IS503" s="56"/>
      <c r="IT503" s="56"/>
      <c r="IU503" s="56"/>
      <c r="IV503" s="56"/>
      <c r="IW503" s="56"/>
      <c r="IX503" s="56"/>
    </row>
    <row r="504" spans="2:258">
      <c r="B504" s="56"/>
      <c r="C504" s="56"/>
      <c r="D504" s="56"/>
      <c r="E504" s="56"/>
      <c r="F504" s="56"/>
      <c r="G504" s="56"/>
      <c r="H504" s="56"/>
      <c r="I504" s="56"/>
      <c r="J504" s="56"/>
      <c r="K504" s="56"/>
      <c r="L504" s="56"/>
      <c r="M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c r="IK504" s="56"/>
      <c r="IL504" s="56"/>
      <c r="IM504" s="56"/>
      <c r="IN504" s="56"/>
      <c r="IO504" s="56"/>
      <c r="IP504" s="56"/>
      <c r="IQ504" s="56"/>
      <c r="IR504" s="56"/>
      <c r="IS504" s="56"/>
      <c r="IT504" s="56"/>
      <c r="IU504" s="56"/>
      <c r="IV504" s="56"/>
      <c r="IW504" s="56"/>
      <c r="IX504" s="56"/>
    </row>
    <row r="505" spans="2:258">
      <c r="B505" s="56"/>
      <c r="C505" s="56"/>
      <c r="D505" s="56"/>
      <c r="E505" s="56"/>
      <c r="F505" s="56"/>
      <c r="G505" s="56"/>
      <c r="H505" s="56"/>
      <c r="I505" s="56"/>
      <c r="J505" s="56"/>
      <c r="K505" s="56"/>
      <c r="L505" s="56"/>
      <c r="M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c r="IK505" s="56"/>
      <c r="IL505" s="56"/>
      <c r="IM505" s="56"/>
      <c r="IN505" s="56"/>
      <c r="IO505" s="56"/>
      <c r="IP505" s="56"/>
      <c r="IQ505" s="56"/>
      <c r="IR505" s="56"/>
      <c r="IS505" s="56"/>
      <c r="IT505" s="56"/>
      <c r="IU505" s="56"/>
      <c r="IV505" s="56"/>
      <c r="IW505" s="56"/>
      <c r="IX505" s="56"/>
    </row>
    <row r="506" spans="2:258">
      <c r="B506" s="56"/>
      <c r="C506" s="56"/>
      <c r="D506" s="56"/>
      <c r="E506" s="56"/>
      <c r="F506" s="56"/>
      <c r="G506" s="56"/>
      <c r="H506" s="56"/>
      <c r="I506" s="56"/>
      <c r="J506" s="56"/>
      <c r="K506" s="56"/>
      <c r="L506" s="56"/>
      <c r="M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c r="IK506" s="56"/>
      <c r="IL506" s="56"/>
      <c r="IM506" s="56"/>
      <c r="IN506" s="56"/>
      <c r="IO506" s="56"/>
      <c r="IP506" s="56"/>
      <c r="IQ506" s="56"/>
      <c r="IR506" s="56"/>
      <c r="IS506" s="56"/>
      <c r="IT506" s="56"/>
      <c r="IU506" s="56"/>
      <c r="IV506" s="56"/>
      <c r="IW506" s="56"/>
      <c r="IX506" s="56"/>
    </row>
    <row r="507" spans="2:258">
      <c r="B507" s="56"/>
      <c r="C507" s="56"/>
      <c r="D507" s="56"/>
      <c r="E507" s="56"/>
      <c r="F507" s="56"/>
      <c r="G507" s="56"/>
      <c r="H507" s="56"/>
      <c r="I507" s="56"/>
      <c r="J507" s="56"/>
      <c r="K507" s="56"/>
      <c r="L507" s="56"/>
      <c r="M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c r="IK507" s="56"/>
      <c r="IL507" s="56"/>
      <c r="IM507" s="56"/>
      <c r="IN507" s="56"/>
      <c r="IO507" s="56"/>
      <c r="IP507" s="56"/>
      <c r="IQ507" s="56"/>
      <c r="IR507" s="56"/>
      <c r="IS507" s="56"/>
      <c r="IT507" s="56"/>
      <c r="IU507" s="56"/>
      <c r="IV507" s="56"/>
      <c r="IW507" s="56"/>
      <c r="IX507" s="56"/>
    </row>
    <row r="508" spans="2:258">
      <c r="B508" s="56"/>
      <c r="C508" s="56"/>
      <c r="D508" s="56"/>
      <c r="E508" s="56"/>
      <c r="F508" s="56"/>
      <c r="G508" s="56"/>
      <c r="H508" s="56"/>
      <c r="I508" s="56"/>
      <c r="J508" s="56"/>
      <c r="K508" s="56"/>
      <c r="L508" s="56"/>
      <c r="M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c r="IK508" s="56"/>
      <c r="IL508" s="56"/>
      <c r="IM508" s="56"/>
      <c r="IN508" s="56"/>
      <c r="IO508" s="56"/>
      <c r="IP508" s="56"/>
      <c r="IQ508" s="56"/>
      <c r="IR508" s="56"/>
      <c r="IS508" s="56"/>
      <c r="IT508" s="56"/>
      <c r="IU508" s="56"/>
      <c r="IV508" s="56"/>
      <c r="IW508" s="56"/>
      <c r="IX508" s="56"/>
    </row>
    <row r="509" spans="2:258">
      <c r="B509" s="56"/>
      <c r="C509" s="56"/>
      <c r="D509" s="56"/>
      <c r="E509" s="56"/>
      <c r="F509" s="56"/>
      <c r="G509" s="56"/>
      <c r="H509" s="56"/>
      <c r="I509" s="56"/>
      <c r="J509" s="56"/>
      <c r="K509" s="56"/>
      <c r="L509" s="56"/>
      <c r="M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c r="IK509" s="56"/>
      <c r="IL509" s="56"/>
      <c r="IM509" s="56"/>
      <c r="IN509" s="56"/>
      <c r="IO509" s="56"/>
      <c r="IP509" s="56"/>
      <c r="IQ509" s="56"/>
      <c r="IR509" s="56"/>
      <c r="IS509" s="56"/>
      <c r="IT509" s="56"/>
      <c r="IU509" s="56"/>
      <c r="IV509" s="56"/>
      <c r="IW509" s="56"/>
      <c r="IX509" s="56"/>
    </row>
    <row r="510" spans="2:258">
      <c r="B510" s="56"/>
      <c r="C510" s="56"/>
      <c r="D510" s="56"/>
      <c r="E510" s="56"/>
      <c r="F510" s="56"/>
      <c r="G510" s="56"/>
      <c r="H510" s="56"/>
      <c r="I510" s="56"/>
      <c r="J510" s="56"/>
      <c r="K510" s="56"/>
      <c r="L510" s="56"/>
      <c r="M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c r="IK510" s="56"/>
      <c r="IL510" s="56"/>
      <c r="IM510" s="56"/>
      <c r="IN510" s="56"/>
      <c r="IO510" s="56"/>
      <c r="IP510" s="56"/>
      <c r="IQ510" s="56"/>
      <c r="IR510" s="56"/>
      <c r="IS510" s="56"/>
      <c r="IT510" s="56"/>
      <c r="IU510" s="56"/>
      <c r="IV510" s="56"/>
      <c r="IW510" s="56"/>
      <c r="IX510" s="56"/>
    </row>
    <row r="511" spans="2:258">
      <c r="B511" s="56"/>
      <c r="C511" s="56"/>
      <c r="D511" s="56"/>
      <c r="E511" s="56"/>
      <c r="F511" s="56"/>
      <c r="G511" s="56"/>
      <c r="H511" s="56"/>
      <c r="I511" s="56"/>
      <c r="J511" s="56"/>
      <c r="K511" s="56"/>
      <c r="L511" s="56"/>
      <c r="M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56"/>
      <c r="HA511" s="56"/>
      <c r="HB511" s="56"/>
      <c r="HC511" s="56"/>
      <c r="HD511" s="56"/>
      <c r="HE511" s="56"/>
      <c r="HF511" s="56"/>
      <c r="HG511" s="56"/>
      <c r="HH511" s="56"/>
      <c r="HI511" s="56"/>
      <c r="HJ511" s="56"/>
      <c r="HK511" s="56"/>
      <c r="HL511" s="56"/>
      <c r="HM511" s="56"/>
      <c r="HN511" s="56"/>
      <c r="HO511" s="56"/>
      <c r="HP511" s="56"/>
      <c r="HQ511" s="56"/>
      <c r="HR511" s="56"/>
      <c r="HS511" s="56"/>
      <c r="HT511" s="56"/>
      <c r="HU511" s="56"/>
      <c r="HV511" s="56"/>
      <c r="HW511" s="56"/>
      <c r="HX511" s="56"/>
      <c r="HY511" s="56"/>
      <c r="HZ511" s="56"/>
      <c r="IA511" s="56"/>
      <c r="IB511" s="56"/>
      <c r="IC511" s="56"/>
      <c r="ID511" s="56"/>
      <c r="IE511" s="56"/>
      <c r="IF511" s="56"/>
      <c r="IG511" s="56"/>
      <c r="IH511" s="56"/>
      <c r="II511" s="56"/>
      <c r="IJ511" s="56"/>
      <c r="IK511" s="56"/>
      <c r="IL511" s="56"/>
      <c r="IM511" s="56"/>
      <c r="IN511" s="56"/>
      <c r="IO511" s="56"/>
      <c r="IP511" s="56"/>
      <c r="IQ511" s="56"/>
      <c r="IR511" s="56"/>
      <c r="IS511" s="56"/>
      <c r="IT511" s="56"/>
      <c r="IU511" s="56"/>
      <c r="IV511" s="56"/>
      <c r="IW511" s="56"/>
      <c r="IX511" s="56"/>
    </row>
    <row r="512" spans="2:258">
      <c r="B512" s="56"/>
      <c r="C512" s="56"/>
      <c r="D512" s="56"/>
      <c r="E512" s="56"/>
      <c r="F512" s="56"/>
      <c r="G512" s="56"/>
      <c r="H512" s="56"/>
      <c r="I512" s="56"/>
      <c r="J512" s="56"/>
      <c r="K512" s="56"/>
      <c r="L512" s="56"/>
      <c r="M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c r="IJ512" s="56"/>
      <c r="IK512" s="56"/>
      <c r="IL512" s="56"/>
      <c r="IM512" s="56"/>
      <c r="IN512" s="56"/>
      <c r="IO512" s="56"/>
      <c r="IP512" s="56"/>
      <c r="IQ512" s="56"/>
      <c r="IR512" s="56"/>
      <c r="IS512" s="56"/>
      <c r="IT512" s="56"/>
      <c r="IU512" s="56"/>
      <c r="IV512" s="56"/>
      <c r="IW512" s="56"/>
      <c r="IX512" s="56"/>
    </row>
    <row r="513" spans="2:258">
      <c r="B513" s="56"/>
      <c r="C513" s="56"/>
      <c r="D513" s="56"/>
      <c r="E513" s="56"/>
      <c r="F513" s="56"/>
      <c r="G513" s="56"/>
      <c r="H513" s="56"/>
      <c r="I513" s="56"/>
      <c r="J513" s="56"/>
      <c r="K513" s="56"/>
      <c r="L513" s="56"/>
      <c r="M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c r="IK513" s="56"/>
      <c r="IL513" s="56"/>
      <c r="IM513" s="56"/>
      <c r="IN513" s="56"/>
      <c r="IO513" s="56"/>
      <c r="IP513" s="56"/>
      <c r="IQ513" s="56"/>
      <c r="IR513" s="56"/>
      <c r="IS513" s="56"/>
      <c r="IT513" s="56"/>
      <c r="IU513" s="56"/>
      <c r="IV513" s="56"/>
      <c r="IW513" s="56"/>
      <c r="IX513" s="56"/>
    </row>
    <row r="514" spans="2:258">
      <c r="B514" s="56"/>
      <c r="C514" s="56"/>
      <c r="D514" s="56"/>
      <c r="E514" s="56"/>
      <c r="F514" s="56"/>
      <c r="G514" s="56"/>
      <c r="H514" s="56"/>
      <c r="I514" s="56"/>
      <c r="J514" s="56"/>
      <c r="K514" s="56"/>
      <c r="L514" s="56"/>
      <c r="M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c r="IJ514" s="56"/>
      <c r="IK514" s="56"/>
      <c r="IL514" s="56"/>
      <c r="IM514" s="56"/>
      <c r="IN514" s="56"/>
      <c r="IO514" s="56"/>
      <c r="IP514" s="56"/>
      <c r="IQ514" s="56"/>
      <c r="IR514" s="56"/>
      <c r="IS514" s="56"/>
      <c r="IT514" s="56"/>
      <c r="IU514" s="56"/>
      <c r="IV514" s="56"/>
      <c r="IW514" s="56"/>
      <c r="IX514" s="56"/>
    </row>
    <row r="515" spans="2:258">
      <c r="B515" s="56"/>
      <c r="C515" s="56"/>
      <c r="D515" s="56"/>
      <c r="E515" s="56"/>
      <c r="F515" s="56"/>
      <c r="G515" s="56"/>
      <c r="H515" s="56"/>
      <c r="I515" s="56"/>
      <c r="J515" s="56"/>
      <c r="K515" s="56"/>
      <c r="L515" s="56"/>
      <c r="M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c r="IJ515" s="56"/>
      <c r="IK515" s="56"/>
      <c r="IL515" s="56"/>
      <c r="IM515" s="56"/>
      <c r="IN515" s="56"/>
      <c r="IO515" s="56"/>
      <c r="IP515" s="56"/>
      <c r="IQ515" s="56"/>
      <c r="IR515" s="56"/>
      <c r="IS515" s="56"/>
      <c r="IT515" s="56"/>
      <c r="IU515" s="56"/>
      <c r="IV515" s="56"/>
      <c r="IW515" s="56"/>
      <c r="IX515" s="56"/>
    </row>
    <row r="516" spans="2:258">
      <c r="B516" s="56"/>
      <c r="C516" s="56"/>
      <c r="D516" s="56"/>
      <c r="E516" s="56"/>
      <c r="F516" s="56"/>
      <c r="G516" s="56"/>
      <c r="H516" s="56"/>
      <c r="I516" s="56"/>
      <c r="J516" s="56"/>
      <c r="K516" s="56"/>
      <c r="L516" s="56"/>
      <c r="M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c r="IK516" s="56"/>
      <c r="IL516" s="56"/>
      <c r="IM516" s="56"/>
      <c r="IN516" s="56"/>
      <c r="IO516" s="56"/>
      <c r="IP516" s="56"/>
      <c r="IQ516" s="56"/>
      <c r="IR516" s="56"/>
      <c r="IS516" s="56"/>
      <c r="IT516" s="56"/>
      <c r="IU516" s="56"/>
      <c r="IV516" s="56"/>
      <c r="IW516" s="56"/>
      <c r="IX516" s="56"/>
    </row>
    <row r="517" spans="2:258">
      <c r="B517" s="56"/>
      <c r="C517" s="56"/>
      <c r="D517" s="56"/>
      <c r="E517" s="56"/>
      <c r="F517" s="56"/>
      <c r="G517" s="56"/>
      <c r="H517" s="56"/>
      <c r="I517" s="56"/>
      <c r="J517" s="56"/>
      <c r="K517" s="56"/>
      <c r="L517" s="56"/>
      <c r="M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c r="IK517" s="56"/>
      <c r="IL517" s="56"/>
      <c r="IM517" s="56"/>
      <c r="IN517" s="56"/>
      <c r="IO517" s="56"/>
      <c r="IP517" s="56"/>
      <c r="IQ517" s="56"/>
      <c r="IR517" s="56"/>
      <c r="IS517" s="56"/>
      <c r="IT517" s="56"/>
      <c r="IU517" s="56"/>
      <c r="IV517" s="56"/>
      <c r="IW517" s="56"/>
      <c r="IX517" s="56"/>
    </row>
    <row r="518" spans="2:258">
      <c r="B518" s="56"/>
      <c r="C518" s="56"/>
      <c r="D518" s="56"/>
      <c r="E518" s="56"/>
      <c r="F518" s="56"/>
      <c r="G518" s="56"/>
      <c r="H518" s="56"/>
      <c r="I518" s="56"/>
      <c r="J518" s="56"/>
      <c r="K518" s="56"/>
      <c r="L518" s="56"/>
      <c r="M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c r="IK518" s="56"/>
      <c r="IL518" s="56"/>
      <c r="IM518" s="56"/>
      <c r="IN518" s="56"/>
      <c r="IO518" s="56"/>
      <c r="IP518" s="56"/>
      <c r="IQ518" s="56"/>
      <c r="IR518" s="56"/>
      <c r="IS518" s="56"/>
      <c r="IT518" s="56"/>
      <c r="IU518" s="56"/>
      <c r="IV518" s="56"/>
      <c r="IW518" s="56"/>
      <c r="IX518" s="56"/>
    </row>
    <row r="519" spans="2:258">
      <c r="B519" s="56"/>
      <c r="C519" s="56"/>
      <c r="D519" s="56"/>
      <c r="E519" s="56"/>
      <c r="F519" s="56"/>
      <c r="G519" s="56"/>
      <c r="H519" s="56"/>
      <c r="I519" s="56"/>
      <c r="J519" s="56"/>
      <c r="K519" s="56"/>
      <c r="L519" s="56"/>
      <c r="M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c r="IK519" s="56"/>
      <c r="IL519" s="56"/>
      <c r="IM519" s="56"/>
      <c r="IN519" s="56"/>
      <c r="IO519" s="56"/>
      <c r="IP519" s="56"/>
      <c r="IQ519" s="56"/>
      <c r="IR519" s="56"/>
      <c r="IS519" s="56"/>
      <c r="IT519" s="56"/>
      <c r="IU519" s="56"/>
      <c r="IV519" s="56"/>
      <c r="IW519" s="56"/>
      <c r="IX519" s="56"/>
    </row>
    <row r="520" spans="2:258">
      <c r="B520" s="56"/>
      <c r="C520" s="56"/>
      <c r="D520" s="56"/>
      <c r="E520" s="56"/>
      <c r="F520" s="56"/>
      <c r="G520" s="56"/>
      <c r="H520" s="56"/>
      <c r="I520" s="56"/>
      <c r="J520" s="56"/>
      <c r="K520" s="56"/>
      <c r="L520" s="56"/>
      <c r="M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c r="IK520" s="56"/>
      <c r="IL520" s="56"/>
      <c r="IM520" s="56"/>
      <c r="IN520" s="56"/>
      <c r="IO520" s="56"/>
      <c r="IP520" s="56"/>
      <c r="IQ520" s="56"/>
      <c r="IR520" s="56"/>
      <c r="IS520" s="56"/>
      <c r="IT520" s="56"/>
      <c r="IU520" s="56"/>
      <c r="IV520" s="56"/>
      <c r="IW520" s="56"/>
      <c r="IX520" s="56"/>
    </row>
    <row r="521" spans="2:258">
      <c r="B521" s="56"/>
      <c r="C521" s="56"/>
      <c r="D521" s="56"/>
      <c r="E521" s="56"/>
      <c r="F521" s="56"/>
      <c r="G521" s="56"/>
      <c r="H521" s="56"/>
      <c r="I521" s="56"/>
      <c r="J521" s="56"/>
      <c r="K521" s="56"/>
      <c r="L521" s="56"/>
      <c r="M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c r="IK521" s="56"/>
      <c r="IL521" s="56"/>
      <c r="IM521" s="56"/>
      <c r="IN521" s="56"/>
      <c r="IO521" s="56"/>
      <c r="IP521" s="56"/>
      <c r="IQ521" s="56"/>
      <c r="IR521" s="56"/>
      <c r="IS521" s="56"/>
      <c r="IT521" s="56"/>
      <c r="IU521" s="56"/>
      <c r="IV521" s="56"/>
      <c r="IW521" s="56"/>
      <c r="IX521" s="56"/>
    </row>
    <row r="522" spans="2:258">
      <c r="B522" s="56"/>
      <c r="C522" s="56"/>
      <c r="D522" s="56"/>
      <c r="E522" s="56"/>
      <c r="F522" s="56"/>
      <c r="G522" s="56"/>
      <c r="H522" s="56"/>
      <c r="I522" s="56"/>
      <c r="J522" s="56"/>
      <c r="K522" s="56"/>
      <c r="L522" s="56"/>
      <c r="M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c r="IK522" s="56"/>
      <c r="IL522" s="56"/>
      <c r="IM522" s="56"/>
      <c r="IN522" s="56"/>
      <c r="IO522" s="56"/>
      <c r="IP522" s="56"/>
      <c r="IQ522" s="56"/>
      <c r="IR522" s="56"/>
      <c r="IS522" s="56"/>
      <c r="IT522" s="56"/>
      <c r="IU522" s="56"/>
      <c r="IV522" s="56"/>
      <c r="IW522" s="56"/>
      <c r="IX522" s="56"/>
    </row>
    <row r="523" spans="2:258">
      <c r="B523" s="56"/>
      <c r="C523" s="56"/>
      <c r="D523" s="56"/>
      <c r="E523" s="56"/>
      <c r="F523" s="56"/>
      <c r="G523" s="56"/>
      <c r="H523" s="56"/>
      <c r="I523" s="56"/>
      <c r="J523" s="56"/>
      <c r="K523" s="56"/>
      <c r="L523" s="56"/>
      <c r="M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6"/>
      <c r="GQ523" s="56"/>
      <c r="GR523" s="56"/>
      <c r="GS523" s="56"/>
      <c r="GT523" s="56"/>
      <c r="GU523" s="56"/>
      <c r="GV523" s="56"/>
      <c r="GW523" s="56"/>
      <c r="GX523" s="56"/>
      <c r="GY523" s="56"/>
      <c r="GZ523" s="56"/>
      <c r="HA523" s="56"/>
      <c r="HB523" s="56"/>
      <c r="HC523" s="56"/>
      <c r="HD523" s="56"/>
      <c r="HE523" s="56"/>
      <c r="HF523" s="56"/>
      <c r="HG523" s="56"/>
      <c r="HH523" s="56"/>
      <c r="HI523" s="56"/>
      <c r="HJ523" s="56"/>
      <c r="HK523" s="56"/>
      <c r="HL523" s="56"/>
      <c r="HM523" s="56"/>
      <c r="HN523" s="56"/>
      <c r="HO523" s="56"/>
      <c r="HP523" s="56"/>
      <c r="HQ523" s="56"/>
      <c r="HR523" s="56"/>
      <c r="HS523" s="56"/>
      <c r="HT523" s="56"/>
      <c r="HU523" s="56"/>
      <c r="HV523" s="56"/>
      <c r="HW523" s="56"/>
      <c r="HX523" s="56"/>
      <c r="HY523" s="56"/>
      <c r="HZ523" s="56"/>
      <c r="IA523" s="56"/>
      <c r="IB523" s="56"/>
      <c r="IC523" s="56"/>
      <c r="ID523" s="56"/>
      <c r="IE523" s="56"/>
      <c r="IF523" s="56"/>
      <c r="IG523" s="56"/>
      <c r="IH523" s="56"/>
      <c r="II523" s="56"/>
      <c r="IJ523" s="56"/>
      <c r="IK523" s="56"/>
      <c r="IL523" s="56"/>
      <c r="IM523" s="56"/>
      <c r="IN523" s="56"/>
      <c r="IO523" s="56"/>
      <c r="IP523" s="56"/>
      <c r="IQ523" s="56"/>
      <c r="IR523" s="56"/>
      <c r="IS523" s="56"/>
      <c r="IT523" s="56"/>
      <c r="IU523" s="56"/>
      <c r="IV523" s="56"/>
      <c r="IW523" s="56"/>
      <c r="IX523" s="56"/>
    </row>
    <row r="524" spans="2:258">
      <c r="B524" s="56"/>
      <c r="C524" s="56"/>
      <c r="D524" s="56"/>
      <c r="E524" s="56"/>
      <c r="F524" s="56"/>
      <c r="G524" s="56"/>
      <c r="H524" s="56"/>
      <c r="I524" s="56"/>
      <c r="J524" s="56"/>
      <c r="K524" s="56"/>
      <c r="L524" s="56"/>
      <c r="M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56"/>
      <c r="FG524" s="56"/>
      <c r="FH524" s="56"/>
      <c r="FI524" s="56"/>
      <c r="FJ524" s="56"/>
      <c r="FK524" s="56"/>
      <c r="FL524" s="56"/>
      <c r="FM524" s="56"/>
      <c r="FN524" s="56"/>
      <c r="FO524" s="56"/>
      <c r="FP524" s="56"/>
      <c r="FQ524" s="56"/>
      <c r="FR524" s="56"/>
      <c r="FS524" s="56"/>
      <c r="FT524" s="56"/>
      <c r="FU524" s="56"/>
      <c r="FV524" s="56"/>
      <c r="FW524" s="56"/>
      <c r="FX524" s="56"/>
      <c r="FY524" s="56"/>
      <c r="FZ524" s="56"/>
      <c r="GA524" s="56"/>
      <c r="GB524" s="56"/>
      <c r="GC524" s="56"/>
      <c r="GD524" s="56"/>
      <c r="GE524" s="56"/>
      <c r="GF524" s="56"/>
      <c r="GG524" s="56"/>
      <c r="GH524" s="56"/>
      <c r="GI524" s="56"/>
      <c r="GJ524" s="56"/>
      <c r="GK524" s="56"/>
      <c r="GL524" s="56"/>
      <c r="GM524" s="56"/>
      <c r="GN524" s="56"/>
      <c r="GO524" s="56"/>
      <c r="GP524" s="56"/>
      <c r="GQ524" s="56"/>
      <c r="GR524" s="56"/>
      <c r="GS524" s="56"/>
      <c r="GT524" s="56"/>
      <c r="GU524" s="56"/>
      <c r="GV524" s="56"/>
      <c r="GW524" s="56"/>
      <c r="GX524" s="56"/>
      <c r="GY524" s="56"/>
      <c r="GZ524" s="56"/>
      <c r="HA524" s="56"/>
      <c r="HB524" s="56"/>
      <c r="HC524" s="56"/>
      <c r="HD524" s="56"/>
      <c r="HE524" s="56"/>
      <c r="HF524" s="56"/>
      <c r="HG524" s="56"/>
      <c r="HH524" s="56"/>
      <c r="HI524" s="56"/>
      <c r="HJ524" s="56"/>
      <c r="HK524" s="56"/>
      <c r="HL524" s="56"/>
      <c r="HM524" s="56"/>
      <c r="HN524" s="56"/>
      <c r="HO524" s="56"/>
      <c r="HP524" s="56"/>
      <c r="HQ524" s="56"/>
      <c r="HR524" s="56"/>
      <c r="HS524" s="56"/>
      <c r="HT524" s="56"/>
      <c r="HU524" s="56"/>
      <c r="HV524" s="56"/>
      <c r="HW524" s="56"/>
      <c r="HX524" s="56"/>
      <c r="HY524" s="56"/>
      <c r="HZ524" s="56"/>
      <c r="IA524" s="56"/>
      <c r="IB524" s="56"/>
      <c r="IC524" s="56"/>
      <c r="ID524" s="56"/>
      <c r="IE524" s="56"/>
      <c r="IF524" s="56"/>
      <c r="IG524" s="56"/>
      <c r="IH524" s="56"/>
      <c r="II524" s="56"/>
      <c r="IJ524" s="56"/>
      <c r="IK524" s="56"/>
      <c r="IL524" s="56"/>
      <c r="IM524" s="56"/>
      <c r="IN524" s="56"/>
      <c r="IO524" s="56"/>
      <c r="IP524" s="56"/>
      <c r="IQ524" s="56"/>
      <c r="IR524" s="56"/>
      <c r="IS524" s="56"/>
      <c r="IT524" s="56"/>
      <c r="IU524" s="56"/>
      <c r="IV524" s="56"/>
      <c r="IW524" s="56"/>
      <c r="IX524" s="56"/>
    </row>
    <row r="525" spans="2:258">
      <c r="B525" s="56"/>
      <c r="C525" s="56"/>
      <c r="D525" s="56"/>
      <c r="E525" s="56"/>
      <c r="F525" s="56"/>
      <c r="G525" s="56"/>
      <c r="H525" s="56"/>
      <c r="I525" s="56"/>
      <c r="J525" s="56"/>
      <c r="K525" s="56"/>
      <c r="L525" s="56"/>
      <c r="M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c r="IJ525" s="56"/>
      <c r="IK525" s="56"/>
      <c r="IL525" s="56"/>
      <c r="IM525" s="56"/>
      <c r="IN525" s="56"/>
      <c r="IO525" s="56"/>
      <c r="IP525" s="56"/>
      <c r="IQ525" s="56"/>
      <c r="IR525" s="56"/>
      <c r="IS525" s="56"/>
      <c r="IT525" s="56"/>
      <c r="IU525" s="56"/>
      <c r="IV525" s="56"/>
      <c r="IW525" s="56"/>
      <c r="IX525" s="56"/>
    </row>
    <row r="526" spans="2:258">
      <c r="B526" s="56"/>
      <c r="C526" s="56"/>
      <c r="D526" s="56"/>
      <c r="E526" s="56"/>
      <c r="F526" s="56"/>
      <c r="G526" s="56"/>
      <c r="H526" s="56"/>
      <c r="I526" s="56"/>
      <c r="J526" s="56"/>
      <c r="K526" s="56"/>
      <c r="L526" s="56"/>
      <c r="M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c r="IK526" s="56"/>
      <c r="IL526" s="56"/>
      <c r="IM526" s="56"/>
      <c r="IN526" s="56"/>
      <c r="IO526" s="56"/>
      <c r="IP526" s="56"/>
      <c r="IQ526" s="56"/>
      <c r="IR526" s="56"/>
      <c r="IS526" s="56"/>
      <c r="IT526" s="56"/>
      <c r="IU526" s="56"/>
      <c r="IV526" s="56"/>
      <c r="IW526" s="56"/>
      <c r="IX526" s="56"/>
    </row>
    <row r="527" spans="2:258">
      <c r="B527" s="56"/>
      <c r="C527" s="56"/>
      <c r="D527" s="56"/>
      <c r="E527" s="56"/>
      <c r="F527" s="56"/>
      <c r="G527" s="56"/>
      <c r="H527" s="56"/>
      <c r="I527" s="56"/>
      <c r="J527" s="56"/>
      <c r="K527" s="56"/>
      <c r="L527" s="56"/>
      <c r="M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c r="IK527" s="56"/>
      <c r="IL527" s="56"/>
      <c r="IM527" s="56"/>
      <c r="IN527" s="56"/>
      <c r="IO527" s="56"/>
      <c r="IP527" s="56"/>
      <c r="IQ527" s="56"/>
      <c r="IR527" s="56"/>
      <c r="IS527" s="56"/>
      <c r="IT527" s="56"/>
      <c r="IU527" s="56"/>
      <c r="IV527" s="56"/>
      <c r="IW527" s="56"/>
      <c r="IX527" s="56"/>
    </row>
    <row r="528" spans="2:258">
      <c r="B528" s="56"/>
      <c r="C528" s="56"/>
      <c r="D528" s="56"/>
      <c r="E528" s="56"/>
      <c r="F528" s="56"/>
      <c r="G528" s="56"/>
      <c r="H528" s="56"/>
      <c r="I528" s="56"/>
      <c r="J528" s="56"/>
      <c r="K528" s="56"/>
      <c r="L528" s="56"/>
      <c r="M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c r="IK528" s="56"/>
      <c r="IL528" s="56"/>
      <c r="IM528" s="56"/>
      <c r="IN528" s="56"/>
      <c r="IO528" s="56"/>
      <c r="IP528" s="56"/>
      <c r="IQ528" s="56"/>
      <c r="IR528" s="56"/>
      <c r="IS528" s="56"/>
      <c r="IT528" s="56"/>
      <c r="IU528" s="56"/>
      <c r="IV528" s="56"/>
      <c r="IW528" s="56"/>
      <c r="IX528" s="56"/>
    </row>
    <row r="529" spans="2:258">
      <c r="B529" s="56"/>
      <c r="C529" s="56"/>
      <c r="D529" s="56"/>
      <c r="E529" s="56"/>
      <c r="F529" s="56"/>
      <c r="G529" s="56"/>
      <c r="H529" s="56"/>
      <c r="I529" s="56"/>
      <c r="J529" s="56"/>
      <c r="K529" s="56"/>
      <c r="L529" s="56"/>
      <c r="M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c r="IK529" s="56"/>
      <c r="IL529" s="56"/>
      <c r="IM529" s="56"/>
      <c r="IN529" s="56"/>
      <c r="IO529" s="56"/>
      <c r="IP529" s="56"/>
      <c r="IQ529" s="56"/>
      <c r="IR529" s="56"/>
      <c r="IS529" s="56"/>
      <c r="IT529" s="56"/>
      <c r="IU529" s="56"/>
      <c r="IV529" s="56"/>
      <c r="IW529" s="56"/>
      <c r="IX529" s="56"/>
    </row>
    <row r="530" spans="2:258">
      <c r="B530" s="56"/>
      <c r="C530" s="56"/>
      <c r="D530" s="56"/>
      <c r="E530" s="56"/>
      <c r="F530" s="56"/>
      <c r="G530" s="56"/>
      <c r="H530" s="56"/>
      <c r="I530" s="56"/>
      <c r="J530" s="56"/>
      <c r="K530" s="56"/>
      <c r="L530" s="56"/>
      <c r="M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c r="IK530" s="56"/>
      <c r="IL530" s="56"/>
      <c r="IM530" s="56"/>
      <c r="IN530" s="56"/>
      <c r="IO530" s="56"/>
      <c r="IP530" s="56"/>
      <c r="IQ530" s="56"/>
      <c r="IR530" s="56"/>
      <c r="IS530" s="56"/>
      <c r="IT530" s="56"/>
      <c r="IU530" s="56"/>
      <c r="IV530" s="56"/>
      <c r="IW530" s="56"/>
      <c r="IX530" s="56"/>
    </row>
    <row r="531" spans="2:258">
      <c r="B531" s="56"/>
      <c r="C531" s="56"/>
      <c r="D531" s="56"/>
      <c r="E531" s="56"/>
      <c r="F531" s="56"/>
      <c r="G531" s="56"/>
      <c r="H531" s="56"/>
      <c r="I531" s="56"/>
      <c r="J531" s="56"/>
      <c r="K531" s="56"/>
      <c r="L531" s="56"/>
      <c r="M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c r="IK531" s="56"/>
      <c r="IL531" s="56"/>
      <c r="IM531" s="56"/>
      <c r="IN531" s="56"/>
      <c r="IO531" s="56"/>
      <c r="IP531" s="56"/>
      <c r="IQ531" s="56"/>
      <c r="IR531" s="56"/>
      <c r="IS531" s="56"/>
      <c r="IT531" s="56"/>
      <c r="IU531" s="56"/>
      <c r="IV531" s="56"/>
      <c r="IW531" s="56"/>
      <c r="IX531" s="56"/>
    </row>
    <row r="532" spans="2:258">
      <c r="B532" s="56"/>
      <c r="C532" s="56"/>
      <c r="D532" s="56"/>
      <c r="E532" s="56"/>
      <c r="F532" s="56"/>
      <c r="G532" s="56"/>
      <c r="H532" s="56"/>
      <c r="I532" s="56"/>
      <c r="J532" s="56"/>
      <c r="K532" s="56"/>
      <c r="L532" s="56"/>
      <c r="M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c r="IK532" s="56"/>
      <c r="IL532" s="56"/>
      <c r="IM532" s="56"/>
      <c r="IN532" s="56"/>
      <c r="IO532" s="56"/>
      <c r="IP532" s="56"/>
      <c r="IQ532" s="56"/>
      <c r="IR532" s="56"/>
      <c r="IS532" s="56"/>
      <c r="IT532" s="56"/>
      <c r="IU532" s="56"/>
      <c r="IV532" s="56"/>
      <c r="IW532" s="56"/>
      <c r="IX532" s="56"/>
    </row>
    <row r="533" spans="2:258">
      <c r="B533" s="56"/>
      <c r="C533" s="56"/>
      <c r="D533" s="56"/>
      <c r="E533" s="56"/>
      <c r="F533" s="56"/>
      <c r="G533" s="56"/>
      <c r="H533" s="56"/>
      <c r="I533" s="56"/>
      <c r="J533" s="56"/>
      <c r="K533" s="56"/>
      <c r="L533" s="56"/>
      <c r="M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c r="IK533" s="56"/>
      <c r="IL533" s="56"/>
      <c r="IM533" s="56"/>
      <c r="IN533" s="56"/>
      <c r="IO533" s="56"/>
      <c r="IP533" s="56"/>
      <c r="IQ533" s="56"/>
      <c r="IR533" s="56"/>
      <c r="IS533" s="56"/>
      <c r="IT533" s="56"/>
      <c r="IU533" s="56"/>
      <c r="IV533" s="56"/>
      <c r="IW533" s="56"/>
      <c r="IX533" s="56"/>
    </row>
    <row r="534" spans="2:258">
      <c r="B534" s="56"/>
      <c r="C534" s="56"/>
      <c r="D534" s="56"/>
      <c r="E534" s="56"/>
      <c r="F534" s="56"/>
      <c r="G534" s="56"/>
      <c r="H534" s="56"/>
      <c r="I534" s="56"/>
      <c r="J534" s="56"/>
      <c r="K534" s="56"/>
      <c r="L534" s="56"/>
      <c r="M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c r="IK534" s="56"/>
      <c r="IL534" s="56"/>
      <c r="IM534" s="56"/>
      <c r="IN534" s="56"/>
      <c r="IO534" s="56"/>
      <c r="IP534" s="56"/>
      <c r="IQ534" s="56"/>
      <c r="IR534" s="56"/>
      <c r="IS534" s="56"/>
      <c r="IT534" s="56"/>
      <c r="IU534" s="56"/>
      <c r="IV534" s="56"/>
      <c r="IW534" s="56"/>
      <c r="IX534" s="56"/>
    </row>
    <row r="535" spans="2:258">
      <c r="B535" s="56"/>
      <c r="C535" s="56"/>
      <c r="D535" s="56"/>
      <c r="E535" s="56"/>
      <c r="F535" s="56"/>
      <c r="G535" s="56"/>
      <c r="H535" s="56"/>
      <c r="I535" s="56"/>
      <c r="J535" s="56"/>
      <c r="K535" s="56"/>
      <c r="L535" s="56"/>
      <c r="M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c r="IK535" s="56"/>
      <c r="IL535" s="56"/>
      <c r="IM535" s="56"/>
      <c r="IN535" s="56"/>
      <c r="IO535" s="56"/>
      <c r="IP535" s="56"/>
      <c r="IQ535" s="56"/>
      <c r="IR535" s="56"/>
      <c r="IS535" s="56"/>
      <c r="IT535" s="56"/>
      <c r="IU535" s="56"/>
      <c r="IV535" s="56"/>
      <c r="IW535" s="56"/>
      <c r="IX535" s="56"/>
    </row>
    <row r="536" spans="2:258">
      <c r="B536" s="56"/>
      <c r="C536" s="56"/>
      <c r="D536" s="56"/>
      <c r="E536" s="56"/>
      <c r="F536" s="56"/>
      <c r="G536" s="56"/>
      <c r="H536" s="56"/>
      <c r="I536" s="56"/>
      <c r="J536" s="56"/>
      <c r="K536" s="56"/>
      <c r="L536" s="56"/>
      <c r="M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c r="IK536" s="56"/>
      <c r="IL536" s="56"/>
      <c r="IM536" s="56"/>
      <c r="IN536" s="56"/>
      <c r="IO536" s="56"/>
      <c r="IP536" s="56"/>
      <c r="IQ536" s="56"/>
      <c r="IR536" s="56"/>
      <c r="IS536" s="56"/>
      <c r="IT536" s="56"/>
      <c r="IU536" s="56"/>
      <c r="IV536" s="56"/>
      <c r="IW536" s="56"/>
      <c r="IX536" s="56"/>
    </row>
    <row r="537" spans="2:258">
      <c r="B537" s="56"/>
      <c r="C537" s="56"/>
      <c r="D537" s="56"/>
      <c r="E537" s="56"/>
      <c r="F537" s="56"/>
      <c r="G537" s="56"/>
      <c r="H537" s="56"/>
      <c r="I537" s="56"/>
      <c r="J537" s="56"/>
      <c r="K537" s="56"/>
      <c r="L537" s="56"/>
      <c r="M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c r="IK537" s="56"/>
      <c r="IL537" s="56"/>
      <c r="IM537" s="56"/>
      <c r="IN537" s="56"/>
      <c r="IO537" s="56"/>
      <c r="IP537" s="56"/>
      <c r="IQ537" s="56"/>
      <c r="IR537" s="56"/>
      <c r="IS537" s="56"/>
      <c r="IT537" s="56"/>
      <c r="IU537" s="56"/>
      <c r="IV537" s="56"/>
      <c r="IW537" s="56"/>
      <c r="IX537" s="56"/>
    </row>
    <row r="538" spans="2:258">
      <c r="B538" s="56"/>
      <c r="C538" s="56"/>
      <c r="D538" s="56"/>
      <c r="E538" s="56"/>
      <c r="F538" s="56"/>
      <c r="G538" s="56"/>
      <c r="H538" s="56"/>
      <c r="I538" s="56"/>
      <c r="J538" s="56"/>
      <c r="K538" s="56"/>
      <c r="L538" s="56"/>
      <c r="M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c r="IK538" s="56"/>
      <c r="IL538" s="56"/>
      <c r="IM538" s="56"/>
      <c r="IN538" s="56"/>
      <c r="IO538" s="56"/>
      <c r="IP538" s="56"/>
      <c r="IQ538" s="56"/>
      <c r="IR538" s="56"/>
      <c r="IS538" s="56"/>
      <c r="IT538" s="56"/>
      <c r="IU538" s="56"/>
      <c r="IV538" s="56"/>
      <c r="IW538" s="56"/>
      <c r="IX538" s="56"/>
    </row>
    <row r="539" spans="2:258">
      <c r="B539" s="56"/>
      <c r="C539" s="56"/>
      <c r="D539" s="56"/>
      <c r="E539" s="56"/>
      <c r="F539" s="56"/>
      <c r="G539" s="56"/>
      <c r="H539" s="56"/>
      <c r="I539" s="56"/>
      <c r="J539" s="56"/>
      <c r="K539" s="56"/>
      <c r="L539" s="56"/>
      <c r="M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c r="IK539" s="56"/>
      <c r="IL539" s="56"/>
      <c r="IM539" s="56"/>
      <c r="IN539" s="56"/>
      <c r="IO539" s="56"/>
      <c r="IP539" s="56"/>
      <c r="IQ539" s="56"/>
      <c r="IR539" s="56"/>
      <c r="IS539" s="56"/>
      <c r="IT539" s="56"/>
      <c r="IU539" s="56"/>
      <c r="IV539" s="56"/>
      <c r="IW539" s="56"/>
      <c r="IX539" s="56"/>
    </row>
    <row r="540" spans="2:258">
      <c r="B540" s="56"/>
      <c r="C540" s="56"/>
      <c r="D540" s="56"/>
      <c r="E540" s="56"/>
      <c r="F540" s="56"/>
      <c r="G540" s="56"/>
      <c r="H540" s="56"/>
      <c r="I540" s="56"/>
      <c r="J540" s="56"/>
      <c r="K540" s="56"/>
      <c r="L540" s="56"/>
      <c r="M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c r="EU540" s="56"/>
      <c r="EV540" s="56"/>
      <c r="EW540" s="56"/>
      <c r="EX540" s="56"/>
      <c r="EY540" s="56"/>
      <c r="EZ540" s="56"/>
      <c r="FA540" s="56"/>
      <c r="FB540" s="56"/>
      <c r="FC540" s="56"/>
      <c r="FD540" s="56"/>
      <c r="FE540" s="56"/>
      <c r="FF540" s="56"/>
      <c r="FG540" s="56"/>
      <c r="FH540" s="56"/>
      <c r="FI540" s="56"/>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56"/>
      <c r="GQ540" s="56"/>
      <c r="GR540" s="56"/>
      <c r="GS540" s="56"/>
      <c r="GT540" s="56"/>
      <c r="GU540" s="56"/>
      <c r="GV540" s="56"/>
      <c r="GW540" s="56"/>
      <c r="GX540" s="56"/>
      <c r="GY540" s="56"/>
      <c r="GZ540" s="56"/>
      <c r="HA540" s="56"/>
      <c r="HB540" s="56"/>
      <c r="HC540" s="56"/>
      <c r="HD540" s="56"/>
      <c r="HE540" s="56"/>
      <c r="HF540" s="56"/>
      <c r="HG540" s="56"/>
      <c r="HH540" s="56"/>
      <c r="HI540" s="56"/>
      <c r="HJ540" s="56"/>
      <c r="HK540" s="56"/>
      <c r="HL540" s="56"/>
      <c r="HM540" s="56"/>
      <c r="HN540" s="56"/>
      <c r="HO540" s="56"/>
      <c r="HP540" s="56"/>
      <c r="HQ540" s="56"/>
      <c r="HR540" s="56"/>
      <c r="HS540" s="56"/>
      <c r="HT540" s="56"/>
      <c r="HU540" s="56"/>
      <c r="HV540" s="56"/>
      <c r="HW540" s="56"/>
      <c r="HX540" s="56"/>
      <c r="HY540" s="56"/>
      <c r="HZ540" s="56"/>
      <c r="IA540" s="56"/>
      <c r="IB540" s="56"/>
      <c r="IC540" s="56"/>
      <c r="ID540" s="56"/>
      <c r="IE540" s="56"/>
      <c r="IF540" s="56"/>
      <c r="IG540" s="56"/>
      <c r="IH540" s="56"/>
      <c r="II540" s="56"/>
      <c r="IJ540" s="56"/>
      <c r="IK540" s="56"/>
      <c r="IL540" s="56"/>
      <c r="IM540" s="56"/>
      <c r="IN540" s="56"/>
      <c r="IO540" s="56"/>
      <c r="IP540" s="56"/>
      <c r="IQ540" s="56"/>
      <c r="IR540" s="56"/>
      <c r="IS540" s="56"/>
      <c r="IT540" s="56"/>
      <c r="IU540" s="56"/>
      <c r="IV540" s="56"/>
      <c r="IW540" s="56"/>
      <c r="IX540" s="56"/>
    </row>
    <row r="541" spans="2:258">
      <c r="B541" s="56"/>
      <c r="C541" s="56"/>
      <c r="D541" s="56"/>
      <c r="E541" s="56"/>
      <c r="F541" s="56"/>
      <c r="G541" s="56"/>
      <c r="H541" s="56"/>
      <c r="I541" s="56"/>
      <c r="J541" s="56"/>
      <c r="K541" s="56"/>
      <c r="L541" s="56"/>
      <c r="M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6"/>
      <c r="GQ541" s="56"/>
      <c r="GR541" s="56"/>
      <c r="GS541" s="56"/>
      <c r="GT541" s="56"/>
      <c r="GU541" s="56"/>
      <c r="GV541" s="56"/>
      <c r="GW541" s="56"/>
      <c r="GX541" s="56"/>
      <c r="GY541" s="56"/>
      <c r="GZ541" s="56"/>
      <c r="HA541" s="56"/>
      <c r="HB541" s="56"/>
      <c r="HC541" s="56"/>
      <c r="HD541" s="56"/>
      <c r="HE541" s="56"/>
      <c r="HF541" s="56"/>
      <c r="HG541" s="56"/>
      <c r="HH541" s="56"/>
      <c r="HI541" s="56"/>
      <c r="HJ541" s="56"/>
      <c r="HK541" s="56"/>
      <c r="HL541" s="56"/>
      <c r="HM541" s="56"/>
      <c r="HN541" s="56"/>
      <c r="HO541" s="56"/>
      <c r="HP541" s="56"/>
      <c r="HQ541" s="56"/>
      <c r="HR541" s="56"/>
      <c r="HS541" s="56"/>
      <c r="HT541" s="56"/>
      <c r="HU541" s="56"/>
      <c r="HV541" s="56"/>
      <c r="HW541" s="56"/>
      <c r="HX541" s="56"/>
      <c r="HY541" s="56"/>
      <c r="HZ541" s="56"/>
      <c r="IA541" s="56"/>
      <c r="IB541" s="56"/>
      <c r="IC541" s="56"/>
      <c r="ID541" s="56"/>
      <c r="IE541" s="56"/>
      <c r="IF541" s="56"/>
      <c r="IG541" s="56"/>
      <c r="IH541" s="56"/>
      <c r="II541" s="56"/>
      <c r="IJ541" s="56"/>
      <c r="IK541" s="56"/>
      <c r="IL541" s="56"/>
      <c r="IM541" s="56"/>
      <c r="IN541" s="56"/>
      <c r="IO541" s="56"/>
      <c r="IP541" s="56"/>
      <c r="IQ541" s="56"/>
      <c r="IR541" s="56"/>
      <c r="IS541" s="56"/>
      <c r="IT541" s="56"/>
      <c r="IU541" s="56"/>
      <c r="IV541" s="56"/>
      <c r="IW541" s="56"/>
      <c r="IX541" s="56"/>
    </row>
    <row r="542" spans="2:258">
      <c r="B542" s="56"/>
      <c r="C542" s="56"/>
      <c r="D542" s="56"/>
      <c r="E542" s="56"/>
      <c r="F542" s="56"/>
      <c r="G542" s="56"/>
      <c r="H542" s="56"/>
      <c r="I542" s="56"/>
      <c r="J542" s="56"/>
      <c r="K542" s="56"/>
      <c r="L542" s="56"/>
      <c r="M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c r="IK542" s="56"/>
      <c r="IL542" s="56"/>
      <c r="IM542" s="56"/>
      <c r="IN542" s="56"/>
      <c r="IO542" s="56"/>
      <c r="IP542" s="56"/>
      <c r="IQ542" s="56"/>
      <c r="IR542" s="56"/>
      <c r="IS542" s="56"/>
      <c r="IT542" s="56"/>
      <c r="IU542" s="56"/>
      <c r="IV542" s="56"/>
      <c r="IW542" s="56"/>
      <c r="IX542" s="56"/>
    </row>
    <row r="543" spans="2:258">
      <c r="B543" s="56"/>
      <c r="C543" s="56"/>
      <c r="D543" s="56"/>
      <c r="E543" s="56"/>
      <c r="F543" s="56"/>
      <c r="G543" s="56"/>
      <c r="H543" s="56"/>
      <c r="I543" s="56"/>
      <c r="J543" s="56"/>
      <c r="K543" s="56"/>
      <c r="L543" s="56"/>
      <c r="M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c r="IK543" s="56"/>
      <c r="IL543" s="56"/>
      <c r="IM543" s="56"/>
      <c r="IN543" s="56"/>
      <c r="IO543" s="56"/>
      <c r="IP543" s="56"/>
      <c r="IQ543" s="56"/>
      <c r="IR543" s="56"/>
      <c r="IS543" s="56"/>
      <c r="IT543" s="56"/>
      <c r="IU543" s="56"/>
      <c r="IV543" s="56"/>
      <c r="IW543" s="56"/>
      <c r="IX543" s="56"/>
    </row>
    <row r="544" spans="2:258">
      <c r="B544" s="56"/>
      <c r="C544" s="56"/>
      <c r="D544" s="56"/>
      <c r="E544" s="56"/>
      <c r="F544" s="56"/>
      <c r="G544" s="56"/>
      <c r="H544" s="56"/>
      <c r="I544" s="56"/>
      <c r="J544" s="56"/>
      <c r="K544" s="56"/>
      <c r="L544" s="56"/>
      <c r="M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c r="IK544" s="56"/>
      <c r="IL544" s="56"/>
      <c r="IM544" s="56"/>
      <c r="IN544" s="56"/>
      <c r="IO544" s="56"/>
      <c r="IP544" s="56"/>
      <c r="IQ544" s="56"/>
      <c r="IR544" s="56"/>
      <c r="IS544" s="56"/>
      <c r="IT544" s="56"/>
      <c r="IU544" s="56"/>
      <c r="IV544" s="56"/>
      <c r="IW544" s="56"/>
      <c r="IX544" s="56"/>
    </row>
    <row r="545" spans="2:258">
      <c r="B545" s="56"/>
      <c r="C545" s="56"/>
      <c r="D545" s="56"/>
      <c r="E545" s="56"/>
      <c r="F545" s="56"/>
      <c r="G545" s="56"/>
      <c r="H545" s="56"/>
      <c r="I545" s="56"/>
      <c r="J545" s="56"/>
      <c r="K545" s="56"/>
      <c r="L545" s="56"/>
      <c r="M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c r="IK545" s="56"/>
      <c r="IL545" s="56"/>
      <c r="IM545" s="56"/>
      <c r="IN545" s="56"/>
      <c r="IO545" s="56"/>
      <c r="IP545" s="56"/>
      <c r="IQ545" s="56"/>
      <c r="IR545" s="56"/>
      <c r="IS545" s="56"/>
      <c r="IT545" s="56"/>
      <c r="IU545" s="56"/>
      <c r="IV545" s="56"/>
      <c r="IW545" s="56"/>
      <c r="IX545" s="56"/>
    </row>
    <row r="546" spans="2:258">
      <c r="B546" s="56"/>
      <c r="C546" s="56"/>
      <c r="D546" s="56"/>
      <c r="E546" s="56"/>
      <c r="F546" s="56"/>
      <c r="G546" s="56"/>
      <c r="H546" s="56"/>
      <c r="I546" s="56"/>
      <c r="J546" s="56"/>
      <c r="K546" s="56"/>
      <c r="L546" s="56"/>
      <c r="M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6"/>
      <c r="FH546" s="56"/>
      <c r="FI546" s="56"/>
      <c r="FJ546" s="56"/>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56"/>
      <c r="HA546" s="56"/>
      <c r="HB546" s="56"/>
      <c r="HC546" s="56"/>
      <c r="HD546" s="56"/>
      <c r="HE546" s="56"/>
      <c r="HF546" s="56"/>
      <c r="HG546" s="56"/>
      <c r="HH546" s="56"/>
      <c r="HI546" s="56"/>
      <c r="HJ546" s="56"/>
      <c r="HK546" s="56"/>
      <c r="HL546" s="56"/>
      <c r="HM546" s="56"/>
      <c r="HN546" s="56"/>
      <c r="HO546" s="56"/>
      <c r="HP546" s="56"/>
      <c r="HQ546" s="56"/>
      <c r="HR546" s="56"/>
      <c r="HS546" s="56"/>
      <c r="HT546" s="56"/>
      <c r="HU546" s="56"/>
      <c r="HV546" s="56"/>
      <c r="HW546" s="56"/>
      <c r="HX546" s="56"/>
      <c r="HY546" s="56"/>
      <c r="HZ546" s="56"/>
      <c r="IA546" s="56"/>
      <c r="IB546" s="56"/>
      <c r="IC546" s="56"/>
      <c r="ID546" s="56"/>
      <c r="IE546" s="56"/>
      <c r="IF546" s="56"/>
      <c r="IG546" s="56"/>
      <c r="IH546" s="56"/>
      <c r="II546" s="56"/>
      <c r="IJ546" s="56"/>
      <c r="IK546" s="56"/>
      <c r="IL546" s="56"/>
      <c r="IM546" s="56"/>
      <c r="IN546" s="56"/>
      <c r="IO546" s="56"/>
      <c r="IP546" s="56"/>
      <c r="IQ546" s="56"/>
      <c r="IR546" s="56"/>
      <c r="IS546" s="56"/>
      <c r="IT546" s="56"/>
      <c r="IU546" s="56"/>
      <c r="IV546" s="56"/>
      <c r="IW546" s="56"/>
      <c r="IX546" s="56"/>
    </row>
    <row r="547" spans="2:258">
      <c r="B547" s="56"/>
      <c r="C547" s="56"/>
      <c r="D547" s="56"/>
      <c r="E547" s="56"/>
      <c r="F547" s="56"/>
      <c r="G547" s="56"/>
      <c r="H547" s="56"/>
      <c r="I547" s="56"/>
      <c r="J547" s="56"/>
      <c r="K547" s="56"/>
      <c r="L547" s="56"/>
      <c r="M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c r="IK547" s="56"/>
      <c r="IL547" s="56"/>
      <c r="IM547" s="56"/>
      <c r="IN547" s="56"/>
      <c r="IO547" s="56"/>
      <c r="IP547" s="56"/>
      <c r="IQ547" s="56"/>
      <c r="IR547" s="56"/>
      <c r="IS547" s="56"/>
      <c r="IT547" s="56"/>
      <c r="IU547" s="56"/>
      <c r="IV547" s="56"/>
      <c r="IW547" s="56"/>
      <c r="IX547" s="56"/>
    </row>
    <row r="548" spans="2:258">
      <c r="B548" s="56"/>
      <c r="C548" s="56"/>
      <c r="D548" s="56"/>
      <c r="E548" s="56"/>
      <c r="F548" s="56"/>
      <c r="G548" s="56"/>
      <c r="H548" s="56"/>
      <c r="I548" s="56"/>
      <c r="J548" s="56"/>
      <c r="K548" s="56"/>
      <c r="L548" s="56"/>
      <c r="M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c r="IK548" s="56"/>
      <c r="IL548" s="56"/>
      <c r="IM548" s="56"/>
      <c r="IN548" s="56"/>
      <c r="IO548" s="56"/>
      <c r="IP548" s="56"/>
      <c r="IQ548" s="56"/>
      <c r="IR548" s="56"/>
      <c r="IS548" s="56"/>
      <c r="IT548" s="56"/>
      <c r="IU548" s="56"/>
      <c r="IV548" s="56"/>
      <c r="IW548" s="56"/>
      <c r="IX548" s="56"/>
    </row>
    <row r="549" spans="2:258">
      <c r="B549" s="56"/>
      <c r="C549" s="56"/>
      <c r="D549" s="56"/>
      <c r="E549" s="56"/>
      <c r="F549" s="56"/>
      <c r="G549" s="56"/>
      <c r="H549" s="56"/>
      <c r="I549" s="56"/>
      <c r="J549" s="56"/>
      <c r="K549" s="56"/>
      <c r="L549" s="56"/>
      <c r="M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c r="IK549" s="56"/>
      <c r="IL549" s="56"/>
      <c r="IM549" s="56"/>
      <c r="IN549" s="56"/>
      <c r="IO549" s="56"/>
      <c r="IP549" s="56"/>
      <c r="IQ549" s="56"/>
      <c r="IR549" s="56"/>
      <c r="IS549" s="56"/>
      <c r="IT549" s="56"/>
      <c r="IU549" s="56"/>
      <c r="IV549" s="56"/>
      <c r="IW549" s="56"/>
      <c r="IX549" s="56"/>
    </row>
    <row r="550" spans="2:258">
      <c r="B550" s="56"/>
      <c r="C550" s="56"/>
      <c r="D550" s="56"/>
      <c r="E550" s="56"/>
      <c r="F550" s="56"/>
      <c r="G550" s="56"/>
      <c r="H550" s="56"/>
      <c r="I550" s="56"/>
      <c r="J550" s="56"/>
      <c r="K550" s="56"/>
      <c r="L550" s="56"/>
      <c r="M550" s="56"/>
      <c r="CK550" s="56"/>
      <c r="CL550" s="56"/>
      <c r="CM550" s="56"/>
      <c r="CN550" s="56"/>
      <c r="CO550" s="56"/>
      <c r="CP550" s="56"/>
      <c r="CQ550" s="56"/>
      <c r="CR550" s="56"/>
      <c r="CS550" s="56"/>
      <c r="CT550" s="56"/>
      <c r="CU550" s="56"/>
      <c r="CV550" s="56"/>
      <c r="CW550" s="56"/>
      <c r="CX550" s="56"/>
      <c r="CY550" s="56"/>
      <c r="CZ550" s="56"/>
      <c r="DA550" s="56"/>
      <c r="DB550" s="56"/>
      <c r="DC550" s="56"/>
      <c r="DD550" s="56"/>
      <c r="DE550" s="56"/>
      <c r="DF550" s="56"/>
      <c r="DG550" s="56"/>
      <c r="DH550" s="56"/>
      <c r="DI550" s="56"/>
      <c r="DJ550" s="56"/>
      <c r="DK550" s="56"/>
      <c r="DL550" s="56"/>
      <c r="DM550" s="56"/>
      <c r="DN550" s="56"/>
      <c r="DO550" s="56"/>
      <c r="DP550" s="56"/>
      <c r="DQ550" s="56"/>
      <c r="DR550" s="56"/>
      <c r="DS550" s="56"/>
      <c r="DT550" s="56"/>
      <c r="DU550" s="56"/>
      <c r="DV550" s="56"/>
      <c r="DW550" s="56"/>
      <c r="DX550" s="56"/>
      <c r="DY550" s="56"/>
      <c r="DZ550" s="56"/>
      <c r="EA550" s="56"/>
      <c r="EB550" s="56"/>
      <c r="EC550" s="56"/>
      <c r="ED550" s="56"/>
      <c r="EE550" s="56"/>
      <c r="EF550" s="56"/>
      <c r="EG550" s="56"/>
      <c r="EH550" s="56"/>
      <c r="EI550" s="56"/>
      <c r="EJ550" s="56"/>
      <c r="EK550" s="56"/>
      <c r="EL550" s="56"/>
      <c r="EM550" s="56"/>
      <c r="EN550" s="56"/>
      <c r="EO550" s="56"/>
      <c r="EP550" s="56"/>
      <c r="EQ550" s="56"/>
      <c r="ER550" s="56"/>
      <c r="ES550" s="56"/>
      <c r="ET550" s="56"/>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56"/>
      <c r="HA550" s="56"/>
      <c r="HB550" s="56"/>
      <c r="HC550" s="56"/>
      <c r="HD550" s="56"/>
      <c r="HE550" s="56"/>
      <c r="HF550" s="56"/>
      <c r="HG550" s="56"/>
      <c r="HH550" s="56"/>
      <c r="HI550" s="56"/>
      <c r="HJ550" s="56"/>
      <c r="HK550" s="56"/>
      <c r="HL550" s="56"/>
      <c r="HM550" s="56"/>
      <c r="HN550" s="56"/>
      <c r="HO550" s="56"/>
      <c r="HP550" s="56"/>
      <c r="HQ550" s="56"/>
      <c r="HR550" s="56"/>
      <c r="HS550" s="56"/>
      <c r="HT550" s="56"/>
      <c r="HU550" s="56"/>
      <c r="HV550" s="56"/>
      <c r="HW550" s="56"/>
      <c r="HX550" s="56"/>
      <c r="HY550" s="56"/>
      <c r="HZ550" s="56"/>
      <c r="IA550" s="56"/>
      <c r="IB550" s="56"/>
      <c r="IC550" s="56"/>
      <c r="ID550" s="56"/>
      <c r="IE550" s="56"/>
      <c r="IF550" s="56"/>
      <c r="IG550" s="56"/>
      <c r="IH550" s="56"/>
      <c r="II550" s="56"/>
      <c r="IJ550" s="56"/>
      <c r="IK550" s="56"/>
      <c r="IL550" s="56"/>
      <c r="IM550" s="56"/>
      <c r="IN550" s="56"/>
      <c r="IO550" s="56"/>
      <c r="IP550" s="56"/>
      <c r="IQ550" s="56"/>
      <c r="IR550" s="56"/>
      <c r="IS550" s="56"/>
      <c r="IT550" s="56"/>
      <c r="IU550" s="56"/>
      <c r="IV550" s="56"/>
      <c r="IW550" s="56"/>
      <c r="IX550" s="56"/>
    </row>
    <row r="551" spans="2:258">
      <c r="B551" s="56"/>
      <c r="C551" s="56"/>
      <c r="D551" s="56"/>
      <c r="E551" s="56"/>
      <c r="F551" s="56"/>
      <c r="G551" s="56"/>
      <c r="H551" s="56"/>
      <c r="I551" s="56"/>
      <c r="J551" s="56"/>
      <c r="K551" s="56"/>
      <c r="L551" s="56"/>
      <c r="M551" s="56"/>
      <c r="CK551" s="56"/>
      <c r="CL551" s="56"/>
      <c r="CM551" s="56"/>
      <c r="CN551" s="56"/>
      <c r="CO551" s="56"/>
      <c r="CP551" s="56"/>
      <c r="CQ551" s="56"/>
      <c r="CR551" s="56"/>
      <c r="CS551" s="56"/>
      <c r="CT551" s="56"/>
      <c r="CU551" s="56"/>
      <c r="CV551" s="56"/>
      <c r="CW551" s="56"/>
      <c r="CX551" s="56"/>
      <c r="CY551" s="56"/>
      <c r="CZ551" s="56"/>
      <c r="DA551" s="56"/>
      <c r="DB551" s="56"/>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56"/>
      <c r="HA551" s="56"/>
      <c r="HB551" s="56"/>
      <c r="HC551" s="56"/>
      <c r="HD551" s="56"/>
      <c r="HE551" s="56"/>
      <c r="HF551" s="56"/>
      <c r="HG551" s="56"/>
      <c r="HH551" s="56"/>
      <c r="HI551" s="56"/>
      <c r="HJ551" s="56"/>
      <c r="HK551" s="56"/>
      <c r="HL551" s="56"/>
      <c r="HM551" s="56"/>
      <c r="HN551" s="56"/>
      <c r="HO551" s="56"/>
      <c r="HP551" s="56"/>
      <c r="HQ551" s="56"/>
      <c r="HR551" s="56"/>
      <c r="HS551" s="56"/>
      <c r="HT551" s="56"/>
      <c r="HU551" s="56"/>
      <c r="HV551" s="56"/>
      <c r="HW551" s="56"/>
      <c r="HX551" s="56"/>
      <c r="HY551" s="56"/>
      <c r="HZ551" s="56"/>
      <c r="IA551" s="56"/>
      <c r="IB551" s="56"/>
      <c r="IC551" s="56"/>
      <c r="ID551" s="56"/>
      <c r="IE551" s="56"/>
      <c r="IF551" s="56"/>
      <c r="IG551" s="56"/>
      <c r="IH551" s="56"/>
      <c r="II551" s="56"/>
      <c r="IJ551" s="56"/>
      <c r="IK551" s="56"/>
      <c r="IL551" s="56"/>
      <c r="IM551" s="56"/>
      <c r="IN551" s="56"/>
      <c r="IO551" s="56"/>
      <c r="IP551" s="56"/>
      <c r="IQ551" s="56"/>
      <c r="IR551" s="56"/>
      <c r="IS551" s="56"/>
      <c r="IT551" s="56"/>
      <c r="IU551" s="56"/>
      <c r="IV551" s="56"/>
      <c r="IW551" s="56"/>
      <c r="IX551" s="56"/>
    </row>
    <row r="552" spans="2:258">
      <c r="B552" s="56"/>
      <c r="C552" s="56"/>
      <c r="D552" s="56"/>
      <c r="E552" s="56"/>
      <c r="F552" s="56"/>
      <c r="G552" s="56"/>
      <c r="H552" s="56"/>
      <c r="I552" s="56"/>
      <c r="J552" s="56"/>
      <c r="K552" s="56"/>
      <c r="L552" s="56"/>
      <c r="M552" s="56"/>
      <c r="CK552" s="56"/>
      <c r="CL552" s="56"/>
      <c r="CM552" s="56"/>
      <c r="CN552" s="56"/>
      <c r="CO552" s="56"/>
      <c r="CP552" s="56"/>
      <c r="CQ552" s="56"/>
      <c r="CR552" s="56"/>
      <c r="CS552" s="56"/>
      <c r="CT552" s="56"/>
      <c r="CU552" s="56"/>
      <c r="CV552" s="56"/>
      <c r="CW552" s="56"/>
      <c r="CX552" s="56"/>
      <c r="CY552" s="56"/>
      <c r="CZ552" s="56"/>
      <c r="DA552" s="56"/>
      <c r="DB552" s="56"/>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56"/>
      <c r="HA552" s="56"/>
      <c r="HB552" s="56"/>
      <c r="HC552" s="56"/>
      <c r="HD552" s="56"/>
      <c r="HE552" s="56"/>
      <c r="HF552" s="56"/>
      <c r="HG552" s="56"/>
      <c r="HH552" s="56"/>
      <c r="HI552" s="56"/>
      <c r="HJ552" s="56"/>
      <c r="HK552" s="56"/>
      <c r="HL552" s="56"/>
      <c r="HM552" s="56"/>
      <c r="HN552" s="56"/>
      <c r="HO552" s="56"/>
      <c r="HP552" s="56"/>
      <c r="HQ552" s="56"/>
      <c r="HR552" s="56"/>
      <c r="HS552" s="56"/>
      <c r="HT552" s="56"/>
      <c r="HU552" s="56"/>
      <c r="HV552" s="56"/>
      <c r="HW552" s="56"/>
      <c r="HX552" s="56"/>
      <c r="HY552" s="56"/>
      <c r="HZ552" s="56"/>
      <c r="IA552" s="56"/>
      <c r="IB552" s="56"/>
      <c r="IC552" s="56"/>
      <c r="ID552" s="56"/>
      <c r="IE552" s="56"/>
      <c r="IF552" s="56"/>
      <c r="IG552" s="56"/>
      <c r="IH552" s="56"/>
      <c r="II552" s="56"/>
      <c r="IJ552" s="56"/>
      <c r="IK552" s="56"/>
      <c r="IL552" s="56"/>
      <c r="IM552" s="56"/>
      <c r="IN552" s="56"/>
      <c r="IO552" s="56"/>
      <c r="IP552" s="56"/>
      <c r="IQ552" s="56"/>
      <c r="IR552" s="56"/>
      <c r="IS552" s="56"/>
      <c r="IT552" s="56"/>
      <c r="IU552" s="56"/>
      <c r="IV552" s="56"/>
      <c r="IW552" s="56"/>
      <c r="IX552" s="56"/>
    </row>
    <row r="553" spans="2:258">
      <c r="B553" s="56"/>
      <c r="C553" s="56"/>
      <c r="D553" s="56"/>
      <c r="E553" s="56"/>
      <c r="F553" s="56"/>
      <c r="G553" s="56"/>
      <c r="H553" s="56"/>
      <c r="I553" s="56"/>
      <c r="J553" s="56"/>
      <c r="K553" s="56"/>
      <c r="L553" s="56"/>
      <c r="M553" s="56"/>
      <c r="CK553" s="56"/>
      <c r="CL553" s="56"/>
      <c r="CM553" s="56"/>
      <c r="CN553" s="56"/>
      <c r="CO553" s="56"/>
      <c r="CP553" s="56"/>
      <c r="CQ553" s="56"/>
      <c r="CR553" s="56"/>
      <c r="CS553" s="56"/>
      <c r="CT553" s="56"/>
      <c r="CU553" s="56"/>
      <c r="CV553" s="56"/>
      <c r="CW553" s="56"/>
      <c r="CX553" s="56"/>
      <c r="CY553" s="56"/>
      <c r="CZ553" s="56"/>
      <c r="DA553" s="56"/>
      <c r="DB553" s="56"/>
      <c r="DC553" s="56"/>
      <c r="DD553" s="56"/>
      <c r="DE553" s="56"/>
      <c r="DF553" s="56"/>
      <c r="DG553" s="56"/>
      <c r="DH553" s="56"/>
      <c r="DI553" s="56"/>
      <c r="DJ553" s="56"/>
      <c r="DK553" s="56"/>
      <c r="DL553" s="56"/>
      <c r="DM553" s="56"/>
      <c r="DN553" s="56"/>
      <c r="DO553" s="56"/>
      <c r="DP553" s="56"/>
      <c r="DQ553" s="56"/>
      <c r="DR553" s="56"/>
      <c r="DS553" s="56"/>
      <c r="DT553" s="56"/>
      <c r="DU553" s="56"/>
      <c r="DV553" s="56"/>
      <c r="DW553" s="56"/>
      <c r="DX553" s="56"/>
      <c r="DY553" s="56"/>
      <c r="DZ553" s="56"/>
      <c r="EA553" s="56"/>
      <c r="EB553" s="56"/>
      <c r="EC553" s="56"/>
      <c r="ED553" s="56"/>
      <c r="EE553" s="56"/>
      <c r="EF553" s="56"/>
      <c r="EG553" s="56"/>
      <c r="EH553" s="56"/>
      <c r="EI553" s="56"/>
      <c r="EJ553" s="56"/>
      <c r="EK553" s="56"/>
      <c r="EL553" s="56"/>
      <c r="EM553" s="56"/>
      <c r="EN553" s="56"/>
      <c r="EO553" s="56"/>
      <c r="EP553" s="56"/>
      <c r="EQ553" s="56"/>
      <c r="ER553" s="56"/>
      <c r="ES553" s="56"/>
      <c r="ET553" s="56"/>
      <c r="EU553" s="56"/>
      <c r="EV553" s="56"/>
      <c r="EW553" s="56"/>
      <c r="EX553" s="56"/>
      <c r="EY553" s="56"/>
      <c r="EZ553" s="56"/>
      <c r="FA553" s="56"/>
      <c r="FB553" s="56"/>
      <c r="FC553" s="56"/>
      <c r="FD553" s="56"/>
      <c r="FE553" s="56"/>
      <c r="FF553" s="56"/>
      <c r="FG553" s="56"/>
      <c r="FH553" s="56"/>
      <c r="FI553" s="56"/>
      <c r="FJ553" s="56"/>
      <c r="FK553" s="56"/>
      <c r="FL553" s="56"/>
      <c r="FM553" s="56"/>
      <c r="FN553" s="56"/>
      <c r="FO553" s="56"/>
      <c r="FP553" s="56"/>
      <c r="FQ553" s="56"/>
      <c r="FR553" s="56"/>
      <c r="FS553" s="56"/>
      <c r="FT553" s="56"/>
      <c r="FU553" s="56"/>
      <c r="FV553" s="56"/>
      <c r="FW553" s="56"/>
      <c r="FX553" s="56"/>
      <c r="FY553" s="56"/>
      <c r="FZ553" s="56"/>
      <c r="GA553" s="56"/>
      <c r="GB553" s="56"/>
      <c r="GC553" s="56"/>
      <c r="GD553" s="56"/>
      <c r="GE553" s="56"/>
      <c r="GF553" s="56"/>
      <c r="GG553" s="56"/>
      <c r="GH553" s="56"/>
      <c r="GI553" s="56"/>
      <c r="GJ553" s="56"/>
      <c r="GK553" s="56"/>
      <c r="GL553" s="56"/>
      <c r="GM553" s="56"/>
      <c r="GN553" s="56"/>
      <c r="GO553" s="56"/>
      <c r="GP553" s="56"/>
      <c r="GQ553" s="56"/>
      <c r="GR553" s="56"/>
      <c r="GS553" s="56"/>
      <c r="GT553" s="56"/>
      <c r="GU553" s="56"/>
      <c r="GV553" s="56"/>
      <c r="GW553" s="56"/>
      <c r="GX553" s="56"/>
      <c r="GY553" s="56"/>
      <c r="GZ553" s="56"/>
      <c r="HA553" s="56"/>
      <c r="HB553" s="56"/>
      <c r="HC553" s="56"/>
      <c r="HD553" s="56"/>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c r="IJ553" s="56"/>
      <c r="IK553" s="56"/>
      <c r="IL553" s="56"/>
      <c r="IM553" s="56"/>
      <c r="IN553" s="56"/>
      <c r="IO553" s="56"/>
      <c r="IP553" s="56"/>
      <c r="IQ553" s="56"/>
      <c r="IR553" s="56"/>
      <c r="IS553" s="56"/>
      <c r="IT553" s="56"/>
      <c r="IU553" s="56"/>
      <c r="IV553" s="56"/>
      <c r="IW553" s="56"/>
      <c r="IX553" s="56"/>
    </row>
    <row r="554" spans="2:258">
      <c r="B554" s="56"/>
      <c r="C554" s="56"/>
      <c r="D554" s="56"/>
      <c r="E554" s="56"/>
      <c r="F554" s="56"/>
      <c r="G554" s="56"/>
      <c r="H554" s="56"/>
      <c r="I554" s="56"/>
      <c r="J554" s="56"/>
      <c r="K554" s="56"/>
      <c r="L554" s="56"/>
      <c r="M554" s="56"/>
      <c r="CK554" s="56"/>
      <c r="CL554" s="56"/>
      <c r="CM554" s="56"/>
      <c r="CN554" s="56"/>
      <c r="CO554" s="56"/>
      <c r="CP554" s="56"/>
      <c r="CQ554" s="56"/>
      <c r="CR554" s="56"/>
      <c r="CS554" s="56"/>
      <c r="CT554" s="56"/>
      <c r="CU554" s="56"/>
      <c r="CV554" s="56"/>
      <c r="CW554" s="56"/>
      <c r="CX554" s="56"/>
      <c r="CY554" s="56"/>
      <c r="CZ554" s="56"/>
      <c r="DA554" s="56"/>
      <c r="DB554" s="56"/>
      <c r="DC554" s="56"/>
      <c r="DD554" s="56"/>
      <c r="DE554" s="56"/>
      <c r="DF554" s="56"/>
      <c r="DG554" s="56"/>
      <c r="DH554" s="56"/>
      <c r="DI554" s="56"/>
      <c r="DJ554" s="56"/>
      <c r="DK554" s="56"/>
      <c r="DL554" s="56"/>
      <c r="DM554" s="56"/>
      <c r="DN554" s="56"/>
      <c r="DO554" s="56"/>
      <c r="DP554" s="56"/>
      <c r="DQ554" s="56"/>
      <c r="DR554" s="56"/>
      <c r="DS554" s="56"/>
      <c r="DT554" s="56"/>
      <c r="DU554" s="56"/>
      <c r="DV554" s="56"/>
      <c r="DW554" s="56"/>
      <c r="DX554" s="56"/>
      <c r="DY554" s="56"/>
      <c r="DZ554" s="56"/>
      <c r="EA554" s="56"/>
      <c r="EB554" s="56"/>
      <c r="EC554" s="56"/>
      <c r="ED554" s="56"/>
      <c r="EE554" s="56"/>
      <c r="EF554" s="56"/>
      <c r="EG554" s="56"/>
      <c r="EH554" s="56"/>
      <c r="EI554" s="56"/>
      <c r="EJ554" s="56"/>
      <c r="EK554" s="56"/>
      <c r="EL554" s="56"/>
      <c r="EM554" s="56"/>
      <c r="EN554" s="56"/>
      <c r="EO554" s="56"/>
      <c r="EP554" s="56"/>
      <c r="EQ554" s="56"/>
      <c r="ER554" s="56"/>
      <c r="ES554" s="56"/>
      <c r="ET554" s="56"/>
      <c r="EU554" s="56"/>
      <c r="EV554" s="56"/>
      <c r="EW554" s="56"/>
      <c r="EX554" s="56"/>
      <c r="EY554" s="56"/>
      <c r="EZ554" s="56"/>
      <c r="FA554" s="56"/>
      <c r="FB554" s="56"/>
      <c r="FC554" s="56"/>
      <c r="FD554" s="56"/>
      <c r="FE554" s="56"/>
      <c r="FF554" s="56"/>
      <c r="FG554" s="56"/>
      <c r="FH554" s="56"/>
      <c r="FI554" s="56"/>
      <c r="FJ554" s="56"/>
      <c r="FK554" s="56"/>
      <c r="FL554" s="5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6"/>
      <c r="GR554" s="56"/>
      <c r="GS554" s="56"/>
      <c r="GT554" s="56"/>
      <c r="GU554" s="56"/>
      <c r="GV554" s="56"/>
      <c r="GW554" s="56"/>
      <c r="GX554" s="56"/>
      <c r="GY554" s="56"/>
      <c r="GZ554" s="56"/>
      <c r="HA554" s="56"/>
      <c r="HB554" s="56"/>
      <c r="HC554" s="56"/>
      <c r="HD554" s="56"/>
      <c r="HE554" s="56"/>
      <c r="HF554" s="56"/>
      <c r="HG554" s="56"/>
      <c r="HH554" s="56"/>
      <c r="HI554" s="56"/>
      <c r="HJ554" s="56"/>
      <c r="HK554" s="56"/>
      <c r="HL554" s="56"/>
      <c r="HM554" s="56"/>
      <c r="HN554" s="56"/>
      <c r="HO554" s="56"/>
      <c r="HP554" s="56"/>
      <c r="HQ554" s="56"/>
      <c r="HR554" s="56"/>
      <c r="HS554" s="56"/>
      <c r="HT554" s="56"/>
      <c r="HU554" s="56"/>
      <c r="HV554" s="56"/>
      <c r="HW554" s="56"/>
      <c r="HX554" s="56"/>
      <c r="HY554" s="56"/>
      <c r="HZ554" s="56"/>
      <c r="IA554" s="56"/>
      <c r="IB554" s="56"/>
      <c r="IC554" s="56"/>
      <c r="ID554" s="56"/>
      <c r="IE554" s="56"/>
      <c r="IF554" s="56"/>
      <c r="IG554" s="56"/>
      <c r="IH554" s="56"/>
      <c r="II554" s="56"/>
      <c r="IJ554" s="56"/>
      <c r="IK554" s="56"/>
      <c r="IL554" s="56"/>
      <c r="IM554" s="56"/>
      <c r="IN554" s="56"/>
      <c r="IO554" s="56"/>
      <c r="IP554" s="56"/>
      <c r="IQ554" s="56"/>
      <c r="IR554" s="56"/>
      <c r="IS554" s="56"/>
      <c r="IT554" s="56"/>
      <c r="IU554" s="56"/>
      <c r="IV554" s="56"/>
      <c r="IW554" s="56"/>
      <c r="IX554" s="56"/>
    </row>
    <row r="555" spans="2:258">
      <c r="B555" s="56"/>
      <c r="C555" s="56"/>
      <c r="D555" s="56"/>
      <c r="E555" s="56"/>
      <c r="F555" s="56"/>
      <c r="G555" s="56"/>
      <c r="H555" s="56"/>
      <c r="I555" s="56"/>
      <c r="J555" s="56"/>
      <c r="K555" s="56"/>
      <c r="L555" s="56"/>
      <c r="M555" s="56"/>
      <c r="CK555" s="56"/>
      <c r="CL555" s="56"/>
      <c r="CM555" s="56"/>
      <c r="CN555" s="56"/>
      <c r="CO555" s="56"/>
      <c r="CP555" s="56"/>
      <c r="CQ555" s="56"/>
      <c r="CR555" s="56"/>
      <c r="CS555" s="56"/>
      <c r="CT555" s="56"/>
      <c r="CU555" s="56"/>
      <c r="CV555" s="56"/>
      <c r="CW555" s="56"/>
      <c r="CX555" s="56"/>
      <c r="CY555" s="56"/>
      <c r="CZ555" s="56"/>
      <c r="DA555" s="56"/>
      <c r="DB555" s="56"/>
      <c r="DC555" s="56"/>
      <c r="DD555" s="56"/>
      <c r="DE555" s="56"/>
      <c r="DF555" s="56"/>
      <c r="DG555" s="56"/>
      <c r="DH555" s="56"/>
      <c r="DI555" s="56"/>
      <c r="DJ555" s="56"/>
      <c r="DK555" s="56"/>
      <c r="DL555" s="56"/>
      <c r="DM555" s="56"/>
      <c r="DN555" s="56"/>
      <c r="DO555" s="56"/>
      <c r="DP555" s="56"/>
      <c r="DQ555" s="56"/>
      <c r="DR555" s="56"/>
      <c r="DS555" s="56"/>
      <c r="DT555" s="56"/>
      <c r="DU555" s="56"/>
      <c r="DV555" s="56"/>
      <c r="DW555" s="56"/>
      <c r="DX555" s="56"/>
      <c r="DY555" s="56"/>
      <c r="DZ555" s="56"/>
      <c r="EA555" s="56"/>
      <c r="EB555" s="56"/>
      <c r="EC555" s="56"/>
      <c r="ED555" s="56"/>
      <c r="EE555" s="56"/>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6"/>
      <c r="GR555" s="56"/>
      <c r="GS555" s="56"/>
      <c r="GT555" s="56"/>
      <c r="GU555" s="56"/>
      <c r="GV555" s="56"/>
      <c r="GW555" s="56"/>
      <c r="GX555" s="56"/>
      <c r="GY555" s="56"/>
      <c r="GZ555" s="56"/>
      <c r="HA555" s="56"/>
      <c r="HB555" s="56"/>
      <c r="HC555" s="56"/>
      <c r="HD555" s="56"/>
      <c r="HE555" s="56"/>
      <c r="HF555" s="56"/>
      <c r="HG555" s="56"/>
      <c r="HH555" s="56"/>
      <c r="HI555" s="56"/>
      <c r="HJ555" s="56"/>
      <c r="HK555" s="56"/>
      <c r="HL555" s="56"/>
      <c r="HM555" s="56"/>
      <c r="HN555" s="56"/>
      <c r="HO555" s="56"/>
      <c r="HP555" s="56"/>
      <c r="HQ555" s="56"/>
      <c r="HR555" s="56"/>
      <c r="HS555" s="56"/>
      <c r="HT555" s="56"/>
      <c r="HU555" s="56"/>
      <c r="HV555" s="56"/>
      <c r="HW555" s="56"/>
      <c r="HX555" s="56"/>
      <c r="HY555" s="56"/>
      <c r="HZ555" s="56"/>
      <c r="IA555" s="56"/>
      <c r="IB555" s="56"/>
      <c r="IC555" s="56"/>
      <c r="ID555" s="56"/>
      <c r="IE555" s="56"/>
      <c r="IF555" s="56"/>
      <c r="IG555" s="56"/>
      <c r="IH555" s="56"/>
      <c r="II555" s="56"/>
      <c r="IJ555" s="56"/>
      <c r="IK555" s="56"/>
      <c r="IL555" s="56"/>
      <c r="IM555" s="56"/>
      <c r="IN555" s="56"/>
      <c r="IO555" s="56"/>
      <c r="IP555" s="56"/>
      <c r="IQ555" s="56"/>
      <c r="IR555" s="56"/>
      <c r="IS555" s="56"/>
      <c r="IT555" s="56"/>
      <c r="IU555" s="56"/>
      <c r="IV555" s="56"/>
      <c r="IW555" s="56"/>
      <c r="IX555" s="56"/>
    </row>
    <row r="556" spans="2:258">
      <c r="B556" s="56"/>
      <c r="C556" s="56"/>
      <c r="D556" s="56"/>
      <c r="E556" s="56"/>
      <c r="F556" s="56"/>
      <c r="G556" s="56"/>
      <c r="H556" s="56"/>
      <c r="I556" s="56"/>
      <c r="J556" s="56"/>
      <c r="K556" s="56"/>
      <c r="L556" s="56"/>
      <c r="M556" s="56"/>
      <c r="CK556" s="56"/>
      <c r="CL556" s="56"/>
      <c r="CM556" s="56"/>
      <c r="CN556" s="56"/>
      <c r="CO556" s="56"/>
      <c r="CP556" s="56"/>
      <c r="CQ556" s="56"/>
      <c r="CR556" s="56"/>
      <c r="CS556" s="56"/>
      <c r="CT556" s="56"/>
      <c r="CU556" s="56"/>
      <c r="CV556" s="56"/>
      <c r="CW556" s="56"/>
      <c r="CX556" s="56"/>
      <c r="CY556" s="56"/>
      <c r="CZ556" s="56"/>
      <c r="DA556" s="56"/>
      <c r="DB556" s="56"/>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6"/>
      <c r="GR556" s="56"/>
      <c r="GS556" s="56"/>
      <c r="GT556" s="56"/>
      <c r="GU556" s="56"/>
      <c r="GV556" s="56"/>
      <c r="GW556" s="56"/>
      <c r="GX556" s="56"/>
      <c r="GY556" s="56"/>
      <c r="GZ556" s="56"/>
      <c r="HA556" s="56"/>
      <c r="HB556" s="56"/>
      <c r="HC556" s="56"/>
      <c r="HD556" s="56"/>
      <c r="HE556" s="56"/>
      <c r="HF556" s="56"/>
      <c r="HG556" s="56"/>
      <c r="HH556" s="56"/>
      <c r="HI556" s="56"/>
      <c r="HJ556" s="56"/>
      <c r="HK556" s="56"/>
      <c r="HL556" s="56"/>
      <c r="HM556" s="56"/>
      <c r="HN556" s="56"/>
      <c r="HO556" s="56"/>
      <c r="HP556" s="56"/>
      <c r="HQ556" s="56"/>
      <c r="HR556" s="56"/>
      <c r="HS556" s="56"/>
      <c r="HT556" s="56"/>
      <c r="HU556" s="56"/>
      <c r="HV556" s="56"/>
      <c r="HW556" s="56"/>
      <c r="HX556" s="56"/>
      <c r="HY556" s="56"/>
      <c r="HZ556" s="56"/>
      <c r="IA556" s="56"/>
      <c r="IB556" s="56"/>
      <c r="IC556" s="56"/>
      <c r="ID556" s="56"/>
      <c r="IE556" s="56"/>
      <c r="IF556" s="56"/>
      <c r="IG556" s="56"/>
      <c r="IH556" s="56"/>
      <c r="II556" s="56"/>
      <c r="IJ556" s="56"/>
      <c r="IK556" s="56"/>
      <c r="IL556" s="56"/>
      <c r="IM556" s="56"/>
      <c r="IN556" s="56"/>
      <c r="IO556" s="56"/>
      <c r="IP556" s="56"/>
      <c r="IQ556" s="56"/>
      <c r="IR556" s="56"/>
      <c r="IS556" s="56"/>
      <c r="IT556" s="56"/>
      <c r="IU556" s="56"/>
      <c r="IV556" s="56"/>
      <c r="IW556" s="56"/>
      <c r="IX556" s="56"/>
    </row>
    <row r="557" spans="2:258">
      <c r="B557" s="56"/>
      <c r="C557" s="56"/>
      <c r="D557" s="56"/>
      <c r="E557" s="56"/>
      <c r="F557" s="56"/>
      <c r="G557" s="56"/>
      <c r="H557" s="56"/>
      <c r="I557" s="56"/>
      <c r="J557" s="56"/>
      <c r="K557" s="56"/>
      <c r="L557" s="56"/>
      <c r="M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56"/>
      <c r="DO557" s="56"/>
      <c r="DP557" s="56"/>
      <c r="DQ557" s="56"/>
      <c r="DR557" s="56"/>
      <c r="DS557" s="56"/>
      <c r="DT557" s="56"/>
      <c r="DU557" s="56"/>
      <c r="DV557" s="56"/>
      <c r="DW557" s="56"/>
      <c r="DX557" s="56"/>
      <c r="DY557" s="56"/>
      <c r="DZ557" s="56"/>
      <c r="EA557" s="56"/>
      <c r="EB557" s="56"/>
      <c r="EC557" s="56"/>
      <c r="ED557" s="56"/>
      <c r="EE557" s="56"/>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6"/>
      <c r="GR557" s="56"/>
      <c r="GS557" s="56"/>
      <c r="GT557" s="56"/>
      <c r="GU557" s="56"/>
      <c r="GV557" s="56"/>
      <c r="GW557" s="56"/>
      <c r="GX557" s="56"/>
      <c r="GY557" s="56"/>
      <c r="GZ557" s="56"/>
      <c r="HA557" s="56"/>
      <c r="HB557" s="56"/>
      <c r="HC557" s="56"/>
      <c r="HD557" s="56"/>
      <c r="HE557" s="56"/>
      <c r="HF557" s="56"/>
      <c r="HG557" s="56"/>
      <c r="HH557" s="56"/>
      <c r="HI557" s="56"/>
      <c r="HJ557" s="56"/>
      <c r="HK557" s="56"/>
      <c r="HL557" s="56"/>
      <c r="HM557" s="56"/>
      <c r="HN557" s="56"/>
      <c r="HO557" s="56"/>
      <c r="HP557" s="56"/>
      <c r="HQ557" s="56"/>
      <c r="HR557" s="56"/>
      <c r="HS557" s="56"/>
      <c r="HT557" s="56"/>
      <c r="HU557" s="56"/>
      <c r="HV557" s="56"/>
      <c r="HW557" s="56"/>
      <c r="HX557" s="56"/>
      <c r="HY557" s="56"/>
      <c r="HZ557" s="56"/>
      <c r="IA557" s="56"/>
      <c r="IB557" s="56"/>
      <c r="IC557" s="56"/>
      <c r="ID557" s="56"/>
      <c r="IE557" s="56"/>
      <c r="IF557" s="56"/>
      <c r="IG557" s="56"/>
      <c r="IH557" s="56"/>
      <c r="II557" s="56"/>
      <c r="IJ557" s="56"/>
      <c r="IK557" s="56"/>
      <c r="IL557" s="56"/>
      <c r="IM557" s="56"/>
      <c r="IN557" s="56"/>
      <c r="IO557" s="56"/>
      <c r="IP557" s="56"/>
      <c r="IQ557" s="56"/>
      <c r="IR557" s="56"/>
      <c r="IS557" s="56"/>
      <c r="IT557" s="56"/>
      <c r="IU557" s="56"/>
      <c r="IV557" s="56"/>
      <c r="IW557" s="56"/>
      <c r="IX557" s="56"/>
    </row>
    <row r="558" spans="2:258">
      <c r="B558" s="56"/>
      <c r="C558" s="56"/>
      <c r="D558" s="56"/>
      <c r="E558" s="56"/>
      <c r="F558" s="56"/>
      <c r="G558" s="56"/>
      <c r="H558" s="56"/>
      <c r="I558" s="56"/>
      <c r="J558" s="56"/>
      <c r="K558" s="56"/>
      <c r="L558" s="56"/>
      <c r="M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56"/>
      <c r="DO558" s="56"/>
      <c r="DP558" s="56"/>
      <c r="DQ558" s="56"/>
      <c r="DR558" s="56"/>
      <c r="DS558" s="56"/>
      <c r="DT558" s="56"/>
      <c r="DU558" s="56"/>
      <c r="DV558" s="56"/>
      <c r="DW558" s="56"/>
      <c r="DX558" s="56"/>
      <c r="DY558" s="56"/>
      <c r="DZ558" s="56"/>
      <c r="EA558" s="56"/>
      <c r="EB558" s="56"/>
      <c r="EC558" s="56"/>
      <c r="ED558" s="56"/>
      <c r="EE558" s="56"/>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56"/>
      <c r="FQ558" s="56"/>
      <c r="FR558" s="56"/>
      <c r="FS558" s="56"/>
      <c r="FT558" s="56"/>
      <c r="FU558" s="56"/>
      <c r="FV558" s="56"/>
      <c r="FW558" s="56"/>
      <c r="FX558" s="56"/>
      <c r="FY558" s="56"/>
      <c r="FZ558" s="56"/>
      <c r="GA558" s="56"/>
      <c r="GB558" s="56"/>
      <c r="GC558" s="56"/>
      <c r="GD558" s="56"/>
      <c r="GE558" s="56"/>
      <c r="GF558" s="56"/>
      <c r="GG558" s="56"/>
      <c r="GH558" s="56"/>
      <c r="GI558" s="56"/>
      <c r="GJ558" s="56"/>
      <c r="GK558" s="56"/>
      <c r="GL558" s="56"/>
      <c r="GM558" s="56"/>
      <c r="GN558" s="56"/>
      <c r="GO558" s="56"/>
      <c r="GP558" s="56"/>
      <c r="GQ558" s="56"/>
      <c r="GR558" s="56"/>
      <c r="GS558" s="56"/>
      <c r="GT558" s="56"/>
      <c r="GU558" s="56"/>
      <c r="GV558" s="56"/>
      <c r="GW558" s="56"/>
      <c r="GX558" s="56"/>
      <c r="GY558" s="56"/>
      <c r="GZ558" s="56"/>
      <c r="HA558" s="56"/>
      <c r="HB558" s="56"/>
      <c r="HC558" s="56"/>
      <c r="HD558" s="56"/>
      <c r="HE558" s="56"/>
      <c r="HF558" s="56"/>
      <c r="HG558" s="56"/>
      <c r="HH558" s="56"/>
      <c r="HI558" s="56"/>
      <c r="HJ558" s="56"/>
      <c r="HK558" s="56"/>
      <c r="HL558" s="56"/>
      <c r="HM558" s="56"/>
      <c r="HN558" s="56"/>
      <c r="HO558" s="56"/>
      <c r="HP558" s="56"/>
      <c r="HQ558" s="56"/>
      <c r="HR558" s="56"/>
      <c r="HS558" s="56"/>
      <c r="HT558" s="56"/>
      <c r="HU558" s="56"/>
      <c r="HV558" s="56"/>
      <c r="HW558" s="56"/>
      <c r="HX558" s="56"/>
      <c r="HY558" s="56"/>
      <c r="HZ558" s="56"/>
      <c r="IA558" s="56"/>
      <c r="IB558" s="56"/>
      <c r="IC558" s="56"/>
      <c r="ID558" s="56"/>
      <c r="IE558" s="56"/>
      <c r="IF558" s="56"/>
      <c r="IG558" s="56"/>
      <c r="IH558" s="56"/>
      <c r="II558" s="56"/>
      <c r="IJ558" s="56"/>
      <c r="IK558" s="56"/>
      <c r="IL558" s="56"/>
      <c r="IM558" s="56"/>
      <c r="IN558" s="56"/>
      <c r="IO558" s="56"/>
      <c r="IP558" s="56"/>
      <c r="IQ558" s="56"/>
      <c r="IR558" s="56"/>
      <c r="IS558" s="56"/>
      <c r="IT558" s="56"/>
      <c r="IU558" s="56"/>
      <c r="IV558" s="56"/>
      <c r="IW558" s="56"/>
      <c r="IX558" s="56"/>
    </row>
    <row r="559" spans="2:258">
      <c r="B559" s="56"/>
      <c r="C559" s="56"/>
      <c r="D559" s="56"/>
      <c r="E559" s="56"/>
      <c r="F559" s="56"/>
      <c r="G559" s="56"/>
      <c r="H559" s="56"/>
      <c r="I559" s="56"/>
      <c r="J559" s="56"/>
      <c r="K559" s="56"/>
      <c r="L559" s="56"/>
      <c r="M559" s="56"/>
      <c r="CK559" s="56"/>
      <c r="CL559" s="56"/>
      <c r="CM559" s="56"/>
      <c r="CN559" s="56"/>
      <c r="CO559" s="56"/>
      <c r="CP559" s="56"/>
      <c r="CQ559" s="56"/>
      <c r="CR559" s="56"/>
      <c r="CS559" s="56"/>
      <c r="CT559" s="56"/>
      <c r="CU559" s="56"/>
      <c r="CV559" s="56"/>
      <c r="CW559" s="56"/>
      <c r="CX559" s="56"/>
      <c r="CY559" s="56"/>
      <c r="CZ559" s="56"/>
      <c r="DA559" s="56"/>
      <c r="DB559" s="56"/>
      <c r="DC559" s="56"/>
      <c r="DD559" s="56"/>
      <c r="DE559" s="56"/>
      <c r="DF559" s="56"/>
      <c r="DG559" s="56"/>
      <c r="DH559" s="56"/>
      <c r="DI559" s="56"/>
      <c r="DJ559" s="56"/>
      <c r="DK559" s="56"/>
      <c r="DL559" s="56"/>
      <c r="DM559" s="56"/>
      <c r="DN559" s="56"/>
      <c r="DO559" s="56"/>
      <c r="DP559" s="56"/>
      <c r="DQ559" s="56"/>
      <c r="DR559" s="56"/>
      <c r="DS559" s="56"/>
      <c r="DT559" s="56"/>
      <c r="DU559" s="56"/>
      <c r="DV559" s="56"/>
      <c r="DW559" s="56"/>
      <c r="DX559" s="56"/>
      <c r="DY559" s="56"/>
      <c r="DZ559" s="56"/>
      <c r="EA559" s="56"/>
      <c r="EB559" s="56"/>
      <c r="EC559" s="56"/>
      <c r="ED559" s="56"/>
      <c r="EE559" s="56"/>
      <c r="EF559" s="56"/>
      <c r="EG559" s="56"/>
      <c r="EH559" s="56"/>
      <c r="EI559" s="56"/>
      <c r="EJ559" s="56"/>
      <c r="EK559" s="56"/>
      <c r="EL559" s="56"/>
      <c r="EM559" s="56"/>
      <c r="EN559" s="56"/>
      <c r="EO559" s="56"/>
      <c r="EP559" s="56"/>
      <c r="EQ559" s="56"/>
      <c r="ER559" s="56"/>
      <c r="ES559" s="56"/>
      <c r="ET559" s="56"/>
      <c r="EU559" s="56"/>
      <c r="EV559" s="56"/>
      <c r="EW559" s="56"/>
      <c r="EX559" s="56"/>
      <c r="EY559" s="56"/>
      <c r="EZ559" s="56"/>
      <c r="FA559" s="56"/>
      <c r="FB559" s="56"/>
      <c r="FC559" s="56"/>
      <c r="FD559" s="56"/>
      <c r="FE559" s="56"/>
      <c r="FF559" s="56"/>
      <c r="FG559" s="56"/>
      <c r="FH559" s="56"/>
      <c r="FI559" s="56"/>
      <c r="FJ559" s="56"/>
      <c r="FK559" s="56"/>
      <c r="FL559" s="56"/>
      <c r="FM559" s="56"/>
      <c r="FN559" s="56"/>
      <c r="FO559" s="56"/>
      <c r="FP559" s="56"/>
      <c r="FQ559" s="56"/>
      <c r="FR559" s="56"/>
      <c r="FS559" s="56"/>
      <c r="FT559" s="56"/>
      <c r="FU559" s="56"/>
      <c r="FV559" s="56"/>
      <c r="FW559" s="56"/>
      <c r="FX559" s="56"/>
      <c r="FY559" s="56"/>
      <c r="FZ559" s="56"/>
      <c r="GA559" s="56"/>
      <c r="GB559" s="56"/>
      <c r="GC559" s="56"/>
      <c r="GD559" s="56"/>
      <c r="GE559" s="56"/>
      <c r="GF559" s="56"/>
      <c r="GG559" s="56"/>
      <c r="GH559" s="56"/>
      <c r="GI559" s="56"/>
      <c r="GJ559" s="56"/>
      <c r="GK559" s="56"/>
      <c r="GL559" s="56"/>
      <c r="GM559" s="56"/>
      <c r="GN559" s="56"/>
      <c r="GO559" s="56"/>
      <c r="GP559" s="56"/>
      <c r="GQ559" s="56"/>
      <c r="GR559" s="56"/>
      <c r="GS559" s="56"/>
      <c r="GT559" s="56"/>
      <c r="GU559" s="56"/>
      <c r="GV559" s="56"/>
      <c r="GW559" s="56"/>
      <c r="GX559" s="56"/>
      <c r="GY559" s="56"/>
      <c r="GZ559" s="56"/>
      <c r="HA559" s="56"/>
      <c r="HB559" s="56"/>
      <c r="HC559" s="56"/>
      <c r="HD559" s="56"/>
      <c r="HE559" s="56"/>
      <c r="HF559" s="56"/>
      <c r="HG559" s="56"/>
      <c r="HH559" s="56"/>
      <c r="HI559" s="56"/>
      <c r="HJ559" s="56"/>
      <c r="HK559" s="56"/>
      <c r="HL559" s="56"/>
      <c r="HM559" s="56"/>
      <c r="HN559" s="56"/>
      <c r="HO559" s="56"/>
      <c r="HP559" s="56"/>
      <c r="HQ559" s="56"/>
      <c r="HR559" s="56"/>
      <c r="HS559" s="56"/>
      <c r="HT559" s="56"/>
      <c r="HU559" s="56"/>
      <c r="HV559" s="56"/>
      <c r="HW559" s="56"/>
      <c r="HX559" s="56"/>
      <c r="HY559" s="56"/>
      <c r="HZ559" s="56"/>
      <c r="IA559" s="56"/>
      <c r="IB559" s="56"/>
      <c r="IC559" s="56"/>
      <c r="ID559" s="56"/>
      <c r="IE559" s="56"/>
      <c r="IF559" s="56"/>
      <c r="IG559" s="56"/>
      <c r="IH559" s="56"/>
      <c r="II559" s="56"/>
      <c r="IJ559" s="56"/>
      <c r="IK559" s="56"/>
      <c r="IL559" s="56"/>
      <c r="IM559" s="56"/>
      <c r="IN559" s="56"/>
      <c r="IO559" s="56"/>
      <c r="IP559" s="56"/>
      <c r="IQ559" s="56"/>
      <c r="IR559" s="56"/>
      <c r="IS559" s="56"/>
      <c r="IT559" s="56"/>
      <c r="IU559" s="56"/>
      <c r="IV559" s="56"/>
      <c r="IW559" s="56"/>
      <c r="IX559" s="56"/>
    </row>
    <row r="560" spans="2:258">
      <c r="B560" s="56"/>
      <c r="C560" s="56"/>
      <c r="D560" s="56"/>
      <c r="E560" s="56"/>
      <c r="F560" s="56"/>
      <c r="G560" s="56"/>
      <c r="H560" s="56"/>
      <c r="I560" s="56"/>
      <c r="J560" s="56"/>
      <c r="K560" s="56"/>
      <c r="L560" s="56"/>
      <c r="M560" s="56"/>
      <c r="CK560" s="56"/>
      <c r="CL560" s="56"/>
      <c r="CM560" s="56"/>
      <c r="CN560" s="56"/>
      <c r="CO560" s="56"/>
      <c r="CP560" s="56"/>
      <c r="CQ560" s="56"/>
      <c r="CR560" s="56"/>
      <c r="CS560" s="56"/>
      <c r="CT560" s="56"/>
      <c r="CU560" s="56"/>
      <c r="CV560" s="56"/>
      <c r="CW560" s="56"/>
      <c r="CX560" s="56"/>
      <c r="CY560" s="56"/>
      <c r="CZ560" s="56"/>
      <c r="DA560" s="56"/>
      <c r="DB560" s="56"/>
      <c r="DC560" s="56"/>
      <c r="DD560" s="56"/>
      <c r="DE560" s="56"/>
      <c r="DF560" s="56"/>
      <c r="DG560" s="56"/>
      <c r="DH560" s="56"/>
      <c r="DI560" s="56"/>
      <c r="DJ560" s="56"/>
      <c r="DK560" s="56"/>
      <c r="DL560" s="56"/>
      <c r="DM560" s="56"/>
      <c r="DN560" s="56"/>
      <c r="DO560" s="56"/>
      <c r="DP560" s="56"/>
      <c r="DQ560" s="56"/>
      <c r="DR560" s="56"/>
      <c r="DS560" s="56"/>
      <c r="DT560" s="56"/>
      <c r="DU560" s="56"/>
      <c r="DV560" s="56"/>
      <c r="DW560" s="56"/>
      <c r="DX560" s="56"/>
      <c r="DY560" s="56"/>
      <c r="DZ560" s="56"/>
      <c r="EA560" s="56"/>
      <c r="EB560" s="56"/>
      <c r="EC560" s="56"/>
      <c r="ED560" s="56"/>
      <c r="EE560" s="56"/>
      <c r="EF560" s="56"/>
      <c r="EG560" s="56"/>
      <c r="EH560" s="56"/>
      <c r="EI560" s="56"/>
      <c r="EJ560" s="56"/>
      <c r="EK560" s="56"/>
      <c r="EL560" s="56"/>
      <c r="EM560" s="56"/>
      <c r="EN560" s="56"/>
      <c r="EO560" s="56"/>
      <c r="EP560" s="56"/>
      <c r="EQ560" s="56"/>
      <c r="ER560" s="56"/>
      <c r="ES560" s="56"/>
      <c r="ET560" s="56"/>
      <c r="EU560" s="56"/>
      <c r="EV560" s="56"/>
      <c r="EW560" s="56"/>
      <c r="EX560" s="56"/>
      <c r="EY560" s="56"/>
      <c r="EZ560" s="56"/>
      <c r="FA560" s="56"/>
      <c r="FB560" s="56"/>
      <c r="FC560" s="56"/>
      <c r="FD560" s="56"/>
      <c r="FE560" s="56"/>
      <c r="FF560" s="56"/>
      <c r="FG560" s="56"/>
      <c r="FH560" s="56"/>
      <c r="FI560" s="56"/>
      <c r="FJ560" s="56"/>
      <c r="FK560" s="56"/>
      <c r="FL560" s="56"/>
      <c r="FM560" s="56"/>
      <c r="FN560" s="56"/>
      <c r="FO560" s="56"/>
      <c r="FP560" s="56"/>
      <c r="FQ560" s="56"/>
      <c r="FR560" s="56"/>
      <c r="FS560" s="56"/>
      <c r="FT560" s="56"/>
      <c r="FU560" s="56"/>
      <c r="FV560" s="56"/>
      <c r="FW560" s="56"/>
      <c r="FX560" s="56"/>
      <c r="FY560" s="56"/>
      <c r="FZ560" s="56"/>
      <c r="GA560" s="56"/>
      <c r="GB560" s="56"/>
      <c r="GC560" s="56"/>
      <c r="GD560" s="56"/>
      <c r="GE560" s="56"/>
      <c r="GF560" s="56"/>
      <c r="GG560" s="56"/>
      <c r="GH560" s="56"/>
      <c r="GI560" s="56"/>
      <c r="GJ560" s="56"/>
      <c r="GK560" s="56"/>
      <c r="GL560" s="56"/>
      <c r="GM560" s="56"/>
      <c r="GN560" s="56"/>
      <c r="GO560" s="56"/>
      <c r="GP560" s="56"/>
      <c r="GQ560" s="56"/>
      <c r="GR560" s="56"/>
      <c r="GS560" s="56"/>
      <c r="GT560" s="56"/>
      <c r="GU560" s="56"/>
      <c r="GV560" s="56"/>
      <c r="GW560" s="56"/>
      <c r="GX560" s="56"/>
      <c r="GY560" s="56"/>
      <c r="GZ560" s="56"/>
      <c r="HA560" s="56"/>
      <c r="HB560" s="56"/>
      <c r="HC560" s="56"/>
      <c r="HD560" s="56"/>
      <c r="HE560" s="56"/>
      <c r="HF560" s="56"/>
      <c r="HG560" s="56"/>
      <c r="HH560" s="56"/>
      <c r="HI560" s="56"/>
      <c r="HJ560" s="56"/>
      <c r="HK560" s="56"/>
      <c r="HL560" s="56"/>
      <c r="HM560" s="56"/>
      <c r="HN560" s="56"/>
      <c r="HO560" s="56"/>
      <c r="HP560" s="56"/>
      <c r="HQ560" s="56"/>
      <c r="HR560" s="56"/>
      <c r="HS560" s="56"/>
      <c r="HT560" s="56"/>
      <c r="HU560" s="56"/>
      <c r="HV560" s="56"/>
      <c r="HW560" s="56"/>
      <c r="HX560" s="56"/>
      <c r="HY560" s="56"/>
      <c r="HZ560" s="56"/>
      <c r="IA560" s="56"/>
      <c r="IB560" s="56"/>
      <c r="IC560" s="56"/>
      <c r="ID560" s="56"/>
      <c r="IE560" s="56"/>
      <c r="IF560" s="56"/>
      <c r="IG560" s="56"/>
      <c r="IH560" s="56"/>
      <c r="II560" s="56"/>
      <c r="IJ560" s="56"/>
      <c r="IK560" s="56"/>
      <c r="IL560" s="56"/>
      <c r="IM560" s="56"/>
      <c r="IN560" s="56"/>
      <c r="IO560" s="56"/>
      <c r="IP560" s="56"/>
      <c r="IQ560" s="56"/>
      <c r="IR560" s="56"/>
      <c r="IS560" s="56"/>
      <c r="IT560" s="56"/>
      <c r="IU560" s="56"/>
      <c r="IV560" s="56"/>
      <c r="IW560" s="56"/>
      <c r="IX560" s="56"/>
    </row>
    <row r="561" spans="2:258">
      <c r="B561" s="56"/>
      <c r="C561" s="56"/>
      <c r="D561" s="56"/>
      <c r="E561" s="56"/>
      <c r="F561" s="56"/>
      <c r="G561" s="56"/>
      <c r="H561" s="56"/>
      <c r="I561" s="56"/>
      <c r="J561" s="56"/>
      <c r="K561" s="56"/>
      <c r="L561" s="56"/>
      <c r="M561" s="56"/>
      <c r="CK561" s="56"/>
      <c r="CL561" s="56"/>
      <c r="CM561" s="56"/>
      <c r="CN561" s="56"/>
      <c r="CO561" s="56"/>
      <c r="CP561" s="56"/>
      <c r="CQ561" s="56"/>
      <c r="CR561" s="56"/>
      <c r="CS561" s="56"/>
      <c r="CT561" s="56"/>
      <c r="CU561" s="56"/>
      <c r="CV561" s="56"/>
      <c r="CW561" s="56"/>
      <c r="CX561" s="56"/>
      <c r="CY561" s="56"/>
      <c r="CZ561" s="56"/>
      <c r="DA561" s="56"/>
      <c r="DB561" s="56"/>
      <c r="DC561" s="56"/>
      <c r="DD561" s="56"/>
      <c r="DE561" s="56"/>
      <c r="DF561" s="56"/>
      <c r="DG561" s="56"/>
      <c r="DH561" s="56"/>
      <c r="DI561" s="56"/>
      <c r="DJ561" s="56"/>
      <c r="DK561" s="56"/>
      <c r="DL561" s="56"/>
      <c r="DM561" s="56"/>
      <c r="DN561" s="56"/>
      <c r="DO561" s="56"/>
      <c r="DP561" s="56"/>
      <c r="DQ561" s="56"/>
      <c r="DR561" s="56"/>
      <c r="DS561" s="56"/>
      <c r="DT561" s="56"/>
      <c r="DU561" s="56"/>
      <c r="DV561" s="56"/>
      <c r="DW561" s="56"/>
      <c r="DX561" s="56"/>
      <c r="DY561" s="56"/>
      <c r="DZ561" s="56"/>
      <c r="EA561" s="56"/>
      <c r="EB561" s="56"/>
      <c r="EC561" s="56"/>
      <c r="ED561" s="56"/>
      <c r="EE561" s="56"/>
      <c r="EF561" s="56"/>
      <c r="EG561" s="56"/>
      <c r="EH561" s="56"/>
      <c r="EI561" s="56"/>
      <c r="EJ561" s="56"/>
      <c r="EK561" s="56"/>
      <c r="EL561" s="56"/>
      <c r="EM561" s="56"/>
      <c r="EN561" s="56"/>
      <c r="EO561" s="56"/>
      <c r="EP561" s="56"/>
      <c r="EQ561" s="56"/>
      <c r="ER561" s="56"/>
      <c r="ES561" s="56"/>
      <c r="ET561" s="56"/>
      <c r="EU561" s="56"/>
      <c r="EV561" s="56"/>
      <c r="EW561" s="56"/>
      <c r="EX561" s="56"/>
      <c r="EY561" s="56"/>
      <c r="EZ561" s="56"/>
      <c r="FA561" s="56"/>
      <c r="FB561" s="56"/>
      <c r="FC561" s="56"/>
      <c r="FD561" s="56"/>
      <c r="FE561" s="56"/>
      <c r="FF561" s="56"/>
      <c r="FG561" s="56"/>
      <c r="FH561" s="56"/>
      <c r="FI561" s="56"/>
      <c r="FJ561" s="56"/>
      <c r="FK561" s="56"/>
      <c r="FL561" s="56"/>
      <c r="FM561" s="56"/>
      <c r="FN561" s="56"/>
      <c r="FO561" s="56"/>
      <c r="FP561" s="56"/>
      <c r="FQ561" s="56"/>
      <c r="FR561" s="56"/>
      <c r="FS561" s="56"/>
      <c r="FT561" s="56"/>
      <c r="FU561" s="56"/>
      <c r="FV561" s="56"/>
      <c r="FW561" s="56"/>
      <c r="FX561" s="56"/>
      <c r="FY561" s="56"/>
      <c r="FZ561" s="56"/>
      <c r="GA561" s="56"/>
      <c r="GB561" s="56"/>
      <c r="GC561" s="56"/>
      <c r="GD561" s="56"/>
      <c r="GE561" s="56"/>
      <c r="GF561" s="56"/>
      <c r="GG561" s="56"/>
      <c r="GH561" s="56"/>
      <c r="GI561" s="56"/>
      <c r="GJ561" s="56"/>
      <c r="GK561" s="56"/>
      <c r="GL561" s="56"/>
      <c r="GM561" s="56"/>
      <c r="GN561" s="56"/>
      <c r="GO561" s="56"/>
      <c r="GP561" s="56"/>
      <c r="GQ561" s="56"/>
      <c r="GR561" s="56"/>
      <c r="GS561" s="56"/>
      <c r="GT561" s="56"/>
      <c r="GU561" s="56"/>
      <c r="GV561" s="56"/>
      <c r="GW561" s="56"/>
      <c r="GX561" s="56"/>
      <c r="GY561" s="56"/>
      <c r="GZ561" s="56"/>
      <c r="HA561" s="56"/>
      <c r="HB561" s="56"/>
      <c r="HC561" s="56"/>
      <c r="HD561" s="56"/>
      <c r="HE561" s="56"/>
      <c r="HF561" s="56"/>
      <c r="HG561" s="56"/>
      <c r="HH561" s="56"/>
      <c r="HI561" s="56"/>
      <c r="HJ561" s="56"/>
      <c r="HK561" s="56"/>
      <c r="HL561" s="56"/>
      <c r="HM561" s="56"/>
      <c r="HN561" s="56"/>
      <c r="HO561" s="56"/>
      <c r="HP561" s="56"/>
      <c r="HQ561" s="56"/>
      <c r="HR561" s="56"/>
      <c r="HS561" s="56"/>
      <c r="HT561" s="56"/>
      <c r="HU561" s="56"/>
      <c r="HV561" s="56"/>
      <c r="HW561" s="56"/>
      <c r="HX561" s="56"/>
      <c r="HY561" s="56"/>
      <c r="HZ561" s="56"/>
      <c r="IA561" s="56"/>
      <c r="IB561" s="56"/>
      <c r="IC561" s="56"/>
      <c r="ID561" s="56"/>
      <c r="IE561" s="56"/>
      <c r="IF561" s="56"/>
      <c r="IG561" s="56"/>
      <c r="IH561" s="56"/>
      <c r="II561" s="56"/>
      <c r="IJ561" s="56"/>
      <c r="IK561" s="56"/>
      <c r="IL561" s="56"/>
      <c r="IM561" s="56"/>
      <c r="IN561" s="56"/>
      <c r="IO561" s="56"/>
      <c r="IP561" s="56"/>
      <c r="IQ561" s="56"/>
      <c r="IR561" s="56"/>
      <c r="IS561" s="56"/>
      <c r="IT561" s="56"/>
      <c r="IU561" s="56"/>
      <c r="IV561" s="56"/>
      <c r="IW561" s="56"/>
      <c r="IX561" s="56"/>
    </row>
    <row r="562" spans="2:258">
      <c r="B562" s="56"/>
      <c r="C562" s="56"/>
      <c r="D562" s="56"/>
      <c r="E562" s="56"/>
      <c r="F562" s="56"/>
      <c r="G562" s="56"/>
      <c r="H562" s="56"/>
      <c r="I562" s="56"/>
      <c r="J562" s="56"/>
      <c r="K562" s="56"/>
      <c r="L562" s="56"/>
      <c r="M562" s="56"/>
      <c r="CK562" s="56"/>
      <c r="CL562" s="56"/>
      <c r="CM562" s="56"/>
      <c r="CN562" s="56"/>
      <c r="CO562" s="56"/>
      <c r="CP562" s="56"/>
      <c r="CQ562" s="56"/>
      <c r="CR562" s="56"/>
      <c r="CS562" s="56"/>
      <c r="CT562" s="56"/>
      <c r="CU562" s="56"/>
      <c r="CV562" s="56"/>
      <c r="CW562" s="56"/>
      <c r="CX562" s="56"/>
      <c r="CY562" s="56"/>
      <c r="CZ562" s="56"/>
      <c r="DA562" s="56"/>
      <c r="DB562" s="56"/>
      <c r="DC562" s="56"/>
      <c r="DD562" s="56"/>
      <c r="DE562" s="56"/>
      <c r="DF562" s="56"/>
      <c r="DG562" s="56"/>
      <c r="DH562" s="56"/>
      <c r="DI562" s="56"/>
      <c r="DJ562" s="56"/>
      <c r="DK562" s="56"/>
      <c r="DL562" s="56"/>
      <c r="DM562" s="56"/>
      <c r="DN562" s="56"/>
      <c r="DO562" s="56"/>
      <c r="DP562" s="56"/>
      <c r="DQ562" s="56"/>
      <c r="DR562" s="56"/>
      <c r="DS562" s="56"/>
      <c r="DT562" s="56"/>
      <c r="DU562" s="56"/>
      <c r="DV562" s="56"/>
      <c r="DW562" s="56"/>
      <c r="DX562" s="56"/>
      <c r="DY562" s="56"/>
      <c r="DZ562" s="56"/>
      <c r="EA562" s="56"/>
      <c r="EB562" s="56"/>
      <c r="EC562" s="56"/>
      <c r="ED562" s="56"/>
      <c r="EE562" s="56"/>
      <c r="EF562" s="56"/>
      <c r="EG562" s="56"/>
      <c r="EH562" s="56"/>
      <c r="EI562" s="56"/>
      <c r="EJ562" s="56"/>
      <c r="EK562" s="56"/>
      <c r="EL562" s="56"/>
      <c r="EM562" s="56"/>
      <c r="EN562" s="56"/>
      <c r="EO562" s="56"/>
      <c r="EP562" s="56"/>
      <c r="EQ562" s="56"/>
      <c r="ER562" s="56"/>
      <c r="ES562" s="56"/>
      <c r="ET562" s="56"/>
      <c r="EU562" s="56"/>
      <c r="EV562" s="56"/>
      <c r="EW562" s="56"/>
      <c r="EX562" s="56"/>
      <c r="EY562" s="56"/>
      <c r="EZ562" s="56"/>
      <c r="FA562" s="56"/>
      <c r="FB562" s="56"/>
      <c r="FC562" s="56"/>
      <c r="FD562" s="56"/>
      <c r="FE562" s="56"/>
      <c r="FF562" s="56"/>
      <c r="FG562" s="56"/>
      <c r="FH562" s="56"/>
      <c r="FI562" s="56"/>
      <c r="FJ562" s="56"/>
      <c r="FK562" s="56"/>
      <c r="FL562" s="56"/>
      <c r="FM562" s="56"/>
      <c r="FN562" s="56"/>
      <c r="FO562" s="56"/>
      <c r="FP562" s="56"/>
      <c r="FQ562" s="56"/>
      <c r="FR562" s="56"/>
      <c r="FS562" s="56"/>
      <c r="FT562" s="56"/>
      <c r="FU562" s="56"/>
      <c r="FV562" s="56"/>
      <c r="FW562" s="56"/>
      <c r="FX562" s="56"/>
      <c r="FY562" s="56"/>
      <c r="FZ562" s="56"/>
      <c r="GA562" s="56"/>
      <c r="GB562" s="56"/>
      <c r="GC562" s="56"/>
      <c r="GD562" s="56"/>
      <c r="GE562" s="56"/>
      <c r="GF562" s="56"/>
      <c r="GG562" s="56"/>
      <c r="GH562" s="56"/>
      <c r="GI562" s="56"/>
      <c r="GJ562" s="56"/>
      <c r="GK562" s="56"/>
      <c r="GL562" s="56"/>
      <c r="GM562" s="56"/>
      <c r="GN562" s="56"/>
      <c r="GO562" s="56"/>
      <c r="GP562" s="56"/>
      <c r="GQ562" s="56"/>
      <c r="GR562" s="56"/>
      <c r="GS562" s="56"/>
      <c r="GT562" s="56"/>
      <c r="GU562" s="56"/>
      <c r="GV562" s="56"/>
      <c r="GW562" s="56"/>
      <c r="GX562" s="56"/>
      <c r="GY562" s="56"/>
      <c r="GZ562" s="56"/>
      <c r="HA562" s="56"/>
      <c r="HB562" s="56"/>
      <c r="HC562" s="56"/>
      <c r="HD562" s="56"/>
      <c r="HE562" s="56"/>
      <c r="HF562" s="56"/>
      <c r="HG562" s="56"/>
      <c r="HH562" s="56"/>
      <c r="HI562" s="56"/>
      <c r="HJ562" s="56"/>
      <c r="HK562" s="56"/>
      <c r="HL562" s="56"/>
      <c r="HM562" s="56"/>
      <c r="HN562" s="56"/>
      <c r="HO562" s="56"/>
      <c r="HP562" s="56"/>
      <c r="HQ562" s="56"/>
      <c r="HR562" s="56"/>
      <c r="HS562" s="56"/>
      <c r="HT562" s="56"/>
      <c r="HU562" s="56"/>
      <c r="HV562" s="56"/>
      <c r="HW562" s="56"/>
      <c r="HX562" s="56"/>
      <c r="HY562" s="56"/>
      <c r="HZ562" s="56"/>
      <c r="IA562" s="56"/>
      <c r="IB562" s="56"/>
      <c r="IC562" s="56"/>
      <c r="ID562" s="56"/>
      <c r="IE562" s="56"/>
      <c r="IF562" s="56"/>
      <c r="IG562" s="56"/>
      <c r="IH562" s="56"/>
      <c r="II562" s="56"/>
      <c r="IJ562" s="56"/>
      <c r="IK562" s="56"/>
      <c r="IL562" s="56"/>
      <c r="IM562" s="56"/>
      <c r="IN562" s="56"/>
      <c r="IO562" s="56"/>
      <c r="IP562" s="56"/>
      <c r="IQ562" s="56"/>
      <c r="IR562" s="56"/>
      <c r="IS562" s="56"/>
      <c r="IT562" s="56"/>
      <c r="IU562" s="56"/>
      <c r="IV562" s="56"/>
      <c r="IW562" s="56"/>
      <c r="IX562" s="56"/>
    </row>
    <row r="563" spans="2:258">
      <c r="B563" s="56"/>
      <c r="C563" s="56"/>
      <c r="D563" s="56"/>
      <c r="E563" s="56"/>
      <c r="F563" s="56"/>
      <c r="G563" s="56"/>
      <c r="H563" s="56"/>
      <c r="I563" s="56"/>
      <c r="J563" s="56"/>
      <c r="K563" s="56"/>
      <c r="L563" s="56"/>
      <c r="M563" s="56"/>
      <c r="CK563" s="56"/>
      <c r="CL563" s="56"/>
      <c r="CM563" s="56"/>
      <c r="CN563" s="56"/>
      <c r="CO563" s="56"/>
      <c r="CP563" s="56"/>
      <c r="CQ563" s="56"/>
      <c r="CR563" s="56"/>
      <c r="CS563" s="56"/>
      <c r="CT563" s="56"/>
      <c r="CU563" s="56"/>
      <c r="CV563" s="56"/>
      <c r="CW563" s="56"/>
      <c r="CX563" s="56"/>
      <c r="CY563" s="56"/>
      <c r="CZ563" s="56"/>
      <c r="DA563" s="56"/>
      <c r="DB563" s="56"/>
      <c r="DC563" s="56"/>
      <c r="DD563" s="56"/>
      <c r="DE563" s="56"/>
      <c r="DF563" s="56"/>
      <c r="DG563" s="56"/>
      <c r="DH563" s="56"/>
      <c r="DI563" s="56"/>
      <c r="DJ563" s="56"/>
      <c r="DK563" s="56"/>
      <c r="DL563" s="56"/>
      <c r="DM563" s="56"/>
      <c r="DN563" s="56"/>
      <c r="DO563" s="56"/>
      <c r="DP563" s="56"/>
      <c r="DQ563" s="56"/>
      <c r="DR563" s="56"/>
      <c r="DS563" s="56"/>
      <c r="DT563" s="56"/>
      <c r="DU563" s="56"/>
      <c r="DV563" s="56"/>
      <c r="DW563" s="56"/>
      <c r="DX563" s="56"/>
      <c r="DY563" s="56"/>
      <c r="DZ563" s="56"/>
      <c r="EA563" s="56"/>
      <c r="EB563" s="56"/>
      <c r="EC563" s="56"/>
      <c r="ED563" s="56"/>
      <c r="EE563" s="56"/>
      <c r="EF563" s="56"/>
      <c r="EG563" s="56"/>
      <c r="EH563" s="56"/>
      <c r="EI563" s="56"/>
      <c r="EJ563" s="56"/>
      <c r="EK563" s="56"/>
      <c r="EL563" s="56"/>
      <c r="EM563" s="56"/>
      <c r="EN563" s="56"/>
      <c r="EO563" s="56"/>
      <c r="EP563" s="56"/>
      <c r="EQ563" s="56"/>
      <c r="ER563" s="56"/>
      <c r="ES563" s="56"/>
      <c r="ET563" s="56"/>
      <c r="EU563" s="56"/>
      <c r="EV563" s="56"/>
      <c r="EW563" s="56"/>
      <c r="EX563" s="56"/>
      <c r="EY563" s="56"/>
      <c r="EZ563" s="56"/>
      <c r="FA563" s="56"/>
      <c r="FB563" s="56"/>
      <c r="FC563" s="56"/>
      <c r="FD563" s="56"/>
      <c r="FE563" s="56"/>
      <c r="FF563" s="56"/>
      <c r="FG563" s="56"/>
      <c r="FH563" s="56"/>
      <c r="FI563" s="56"/>
      <c r="FJ563" s="56"/>
      <c r="FK563" s="56"/>
      <c r="FL563" s="56"/>
      <c r="FM563" s="56"/>
      <c r="FN563" s="56"/>
      <c r="FO563" s="56"/>
      <c r="FP563" s="56"/>
      <c r="FQ563" s="56"/>
      <c r="FR563" s="56"/>
      <c r="FS563" s="56"/>
      <c r="FT563" s="56"/>
      <c r="FU563" s="56"/>
      <c r="FV563" s="56"/>
      <c r="FW563" s="56"/>
      <c r="FX563" s="56"/>
      <c r="FY563" s="56"/>
      <c r="FZ563" s="56"/>
      <c r="GA563" s="56"/>
      <c r="GB563" s="56"/>
      <c r="GC563" s="56"/>
      <c r="GD563" s="56"/>
      <c r="GE563" s="56"/>
      <c r="GF563" s="56"/>
      <c r="GG563" s="56"/>
      <c r="GH563" s="56"/>
      <c r="GI563" s="56"/>
      <c r="GJ563" s="56"/>
      <c r="GK563" s="56"/>
      <c r="GL563" s="56"/>
      <c r="GM563" s="56"/>
      <c r="GN563" s="56"/>
      <c r="GO563" s="56"/>
      <c r="GP563" s="56"/>
      <c r="GQ563" s="56"/>
      <c r="GR563" s="56"/>
      <c r="GS563" s="56"/>
      <c r="GT563" s="56"/>
      <c r="GU563" s="56"/>
      <c r="GV563" s="56"/>
      <c r="GW563" s="56"/>
      <c r="GX563" s="56"/>
      <c r="GY563" s="56"/>
      <c r="GZ563" s="56"/>
      <c r="HA563" s="56"/>
      <c r="HB563" s="56"/>
      <c r="HC563" s="56"/>
      <c r="HD563" s="56"/>
      <c r="HE563" s="56"/>
      <c r="HF563" s="56"/>
      <c r="HG563" s="56"/>
      <c r="HH563" s="56"/>
      <c r="HI563" s="56"/>
      <c r="HJ563" s="56"/>
      <c r="HK563" s="56"/>
      <c r="HL563" s="56"/>
      <c r="HM563" s="56"/>
      <c r="HN563" s="56"/>
      <c r="HO563" s="56"/>
      <c r="HP563" s="56"/>
      <c r="HQ563" s="56"/>
      <c r="HR563" s="56"/>
      <c r="HS563" s="56"/>
      <c r="HT563" s="56"/>
      <c r="HU563" s="56"/>
      <c r="HV563" s="56"/>
      <c r="HW563" s="56"/>
      <c r="HX563" s="56"/>
      <c r="HY563" s="56"/>
      <c r="HZ563" s="56"/>
      <c r="IA563" s="56"/>
      <c r="IB563" s="56"/>
      <c r="IC563" s="56"/>
      <c r="ID563" s="56"/>
      <c r="IE563" s="56"/>
      <c r="IF563" s="56"/>
      <c r="IG563" s="56"/>
      <c r="IH563" s="56"/>
      <c r="II563" s="56"/>
      <c r="IJ563" s="56"/>
      <c r="IK563" s="56"/>
      <c r="IL563" s="56"/>
      <c r="IM563" s="56"/>
      <c r="IN563" s="56"/>
      <c r="IO563" s="56"/>
      <c r="IP563" s="56"/>
      <c r="IQ563" s="56"/>
      <c r="IR563" s="56"/>
      <c r="IS563" s="56"/>
      <c r="IT563" s="56"/>
      <c r="IU563" s="56"/>
      <c r="IV563" s="56"/>
      <c r="IW563" s="56"/>
      <c r="IX563" s="56"/>
    </row>
    <row r="564" spans="2:258">
      <c r="B564" s="56"/>
      <c r="C564" s="56"/>
      <c r="D564" s="56"/>
      <c r="E564" s="56"/>
      <c r="F564" s="56"/>
      <c r="G564" s="56"/>
      <c r="H564" s="56"/>
      <c r="I564" s="56"/>
      <c r="J564" s="56"/>
      <c r="K564" s="56"/>
      <c r="L564" s="56"/>
      <c r="M564" s="56"/>
      <c r="CK564" s="56"/>
      <c r="CL564" s="56"/>
      <c r="CM564" s="56"/>
      <c r="CN564" s="56"/>
      <c r="CO564" s="56"/>
      <c r="CP564" s="56"/>
      <c r="CQ564" s="56"/>
      <c r="CR564" s="56"/>
      <c r="CS564" s="56"/>
      <c r="CT564" s="56"/>
      <c r="CU564" s="56"/>
      <c r="CV564" s="56"/>
      <c r="CW564" s="56"/>
      <c r="CX564" s="56"/>
      <c r="CY564" s="56"/>
      <c r="CZ564" s="56"/>
      <c r="DA564" s="56"/>
      <c r="DB564" s="56"/>
      <c r="DC564" s="56"/>
      <c r="DD564" s="56"/>
      <c r="DE564" s="56"/>
      <c r="DF564" s="56"/>
      <c r="DG564" s="56"/>
      <c r="DH564" s="56"/>
      <c r="DI564" s="56"/>
      <c r="DJ564" s="56"/>
      <c r="DK564" s="56"/>
      <c r="DL564" s="56"/>
      <c r="DM564" s="56"/>
      <c r="DN564" s="56"/>
      <c r="DO564" s="56"/>
      <c r="DP564" s="56"/>
      <c r="DQ564" s="56"/>
      <c r="DR564" s="56"/>
      <c r="DS564" s="56"/>
      <c r="DT564" s="56"/>
      <c r="DU564" s="56"/>
      <c r="DV564" s="56"/>
      <c r="DW564" s="56"/>
      <c r="DX564" s="56"/>
      <c r="DY564" s="56"/>
      <c r="DZ564" s="56"/>
      <c r="EA564" s="56"/>
      <c r="EB564" s="56"/>
      <c r="EC564" s="56"/>
      <c r="ED564" s="56"/>
      <c r="EE564" s="56"/>
      <c r="EF564" s="56"/>
      <c r="EG564" s="56"/>
      <c r="EH564" s="56"/>
      <c r="EI564" s="56"/>
      <c r="EJ564" s="56"/>
      <c r="EK564" s="56"/>
      <c r="EL564" s="56"/>
      <c r="EM564" s="56"/>
      <c r="EN564" s="56"/>
      <c r="EO564" s="56"/>
      <c r="EP564" s="56"/>
      <c r="EQ564" s="56"/>
      <c r="ER564" s="56"/>
      <c r="ES564" s="56"/>
      <c r="ET564" s="56"/>
      <c r="EU564" s="56"/>
      <c r="EV564" s="56"/>
      <c r="EW564" s="56"/>
      <c r="EX564" s="56"/>
      <c r="EY564" s="56"/>
      <c r="EZ564" s="56"/>
      <c r="FA564" s="56"/>
      <c r="FB564" s="56"/>
      <c r="FC564" s="56"/>
      <c r="FD564" s="56"/>
      <c r="FE564" s="56"/>
      <c r="FF564" s="56"/>
      <c r="FG564" s="56"/>
      <c r="FH564" s="56"/>
      <c r="FI564" s="56"/>
      <c r="FJ564" s="56"/>
      <c r="FK564" s="56"/>
      <c r="FL564" s="56"/>
      <c r="FM564" s="56"/>
      <c r="FN564" s="56"/>
      <c r="FO564" s="56"/>
      <c r="FP564" s="56"/>
      <c r="FQ564" s="56"/>
      <c r="FR564" s="56"/>
      <c r="FS564" s="56"/>
      <c r="FT564" s="56"/>
      <c r="FU564" s="56"/>
      <c r="FV564" s="56"/>
      <c r="FW564" s="56"/>
      <c r="FX564" s="56"/>
      <c r="FY564" s="56"/>
      <c r="FZ564" s="56"/>
      <c r="GA564" s="56"/>
      <c r="GB564" s="56"/>
      <c r="GC564" s="56"/>
      <c r="GD564" s="56"/>
      <c r="GE564" s="56"/>
      <c r="GF564" s="56"/>
      <c r="GG564" s="56"/>
      <c r="GH564" s="56"/>
      <c r="GI564" s="56"/>
      <c r="GJ564" s="56"/>
      <c r="GK564" s="56"/>
      <c r="GL564" s="56"/>
      <c r="GM564" s="56"/>
      <c r="GN564" s="56"/>
      <c r="GO564" s="56"/>
      <c r="GP564" s="56"/>
      <c r="GQ564" s="56"/>
      <c r="GR564" s="56"/>
      <c r="GS564" s="56"/>
      <c r="GT564" s="56"/>
      <c r="GU564" s="56"/>
      <c r="GV564" s="56"/>
      <c r="GW564" s="56"/>
      <c r="GX564" s="56"/>
      <c r="GY564" s="56"/>
      <c r="GZ564" s="56"/>
      <c r="HA564" s="56"/>
      <c r="HB564" s="56"/>
      <c r="HC564" s="56"/>
      <c r="HD564" s="56"/>
      <c r="HE564" s="56"/>
      <c r="HF564" s="56"/>
      <c r="HG564" s="56"/>
      <c r="HH564" s="56"/>
      <c r="HI564" s="56"/>
      <c r="HJ564" s="56"/>
      <c r="HK564" s="56"/>
      <c r="HL564" s="56"/>
      <c r="HM564" s="56"/>
      <c r="HN564" s="56"/>
      <c r="HO564" s="56"/>
      <c r="HP564" s="56"/>
      <c r="HQ564" s="56"/>
      <c r="HR564" s="56"/>
      <c r="HS564" s="56"/>
      <c r="HT564" s="56"/>
      <c r="HU564" s="56"/>
      <c r="HV564" s="56"/>
      <c r="HW564" s="56"/>
      <c r="HX564" s="56"/>
      <c r="HY564" s="56"/>
      <c r="HZ564" s="56"/>
      <c r="IA564" s="56"/>
      <c r="IB564" s="56"/>
      <c r="IC564" s="56"/>
      <c r="ID564" s="56"/>
      <c r="IE564" s="56"/>
      <c r="IF564" s="56"/>
      <c r="IG564" s="56"/>
      <c r="IH564" s="56"/>
      <c r="II564" s="56"/>
      <c r="IJ564" s="56"/>
      <c r="IK564" s="56"/>
      <c r="IL564" s="56"/>
      <c r="IM564" s="56"/>
      <c r="IN564" s="56"/>
      <c r="IO564" s="56"/>
      <c r="IP564" s="56"/>
      <c r="IQ564" s="56"/>
      <c r="IR564" s="56"/>
      <c r="IS564" s="56"/>
      <c r="IT564" s="56"/>
      <c r="IU564" s="56"/>
      <c r="IV564" s="56"/>
      <c r="IW564" s="56"/>
      <c r="IX564" s="56"/>
    </row>
    <row r="565" spans="2:258">
      <c r="B565" s="56"/>
      <c r="C565" s="56"/>
      <c r="D565" s="56"/>
      <c r="E565" s="56"/>
      <c r="F565" s="56"/>
      <c r="G565" s="56"/>
      <c r="H565" s="56"/>
      <c r="I565" s="56"/>
      <c r="J565" s="56"/>
      <c r="K565" s="56"/>
      <c r="L565" s="56"/>
      <c r="M565" s="56"/>
      <c r="CK565" s="56"/>
      <c r="CL565" s="56"/>
      <c r="CM565" s="56"/>
      <c r="CN565" s="56"/>
      <c r="CO565" s="56"/>
      <c r="CP565" s="56"/>
      <c r="CQ565" s="56"/>
      <c r="CR565" s="56"/>
      <c r="CS565" s="56"/>
      <c r="CT565" s="56"/>
      <c r="CU565" s="56"/>
      <c r="CV565" s="56"/>
      <c r="CW565" s="56"/>
      <c r="CX565" s="56"/>
      <c r="CY565" s="56"/>
      <c r="CZ565" s="56"/>
      <c r="DA565" s="56"/>
      <c r="DB565" s="56"/>
      <c r="DC565" s="56"/>
      <c r="DD565" s="56"/>
      <c r="DE565" s="56"/>
      <c r="DF565" s="56"/>
      <c r="DG565" s="56"/>
      <c r="DH565" s="56"/>
      <c r="DI565" s="56"/>
      <c r="DJ565" s="56"/>
      <c r="DK565" s="56"/>
      <c r="DL565" s="56"/>
      <c r="DM565" s="56"/>
      <c r="DN565" s="56"/>
      <c r="DO565" s="56"/>
      <c r="DP565" s="56"/>
      <c r="DQ565" s="56"/>
      <c r="DR565" s="56"/>
      <c r="DS565" s="56"/>
      <c r="DT565" s="56"/>
      <c r="DU565" s="56"/>
      <c r="DV565" s="56"/>
      <c r="DW565" s="56"/>
      <c r="DX565" s="56"/>
      <c r="DY565" s="56"/>
      <c r="DZ565" s="56"/>
      <c r="EA565" s="56"/>
      <c r="EB565" s="56"/>
      <c r="EC565" s="56"/>
      <c r="ED565" s="56"/>
      <c r="EE565" s="56"/>
      <c r="EF565" s="56"/>
      <c r="EG565" s="56"/>
      <c r="EH565" s="56"/>
      <c r="EI565" s="56"/>
      <c r="EJ565" s="56"/>
      <c r="EK565" s="56"/>
      <c r="EL565" s="56"/>
      <c r="EM565" s="56"/>
      <c r="EN565" s="56"/>
      <c r="EO565" s="56"/>
      <c r="EP565" s="56"/>
      <c r="EQ565" s="56"/>
      <c r="ER565" s="56"/>
      <c r="ES565" s="56"/>
      <c r="ET565" s="56"/>
      <c r="EU565" s="56"/>
      <c r="EV565" s="56"/>
      <c r="EW565" s="56"/>
      <c r="EX565" s="56"/>
      <c r="EY565" s="56"/>
      <c r="EZ565" s="56"/>
      <c r="FA565" s="56"/>
      <c r="FB565" s="56"/>
      <c r="FC565" s="56"/>
      <c r="FD565" s="56"/>
      <c r="FE565" s="56"/>
      <c r="FF565" s="56"/>
      <c r="FG565" s="56"/>
      <c r="FH565" s="56"/>
      <c r="FI565" s="56"/>
      <c r="FJ565" s="56"/>
      <c r="FK565" s="56"/>
      <c r="FL565" s="56"/>
      <c r="FM565" s="56"/>
      <c r="FN565" s="56"/>
      <c r="FO565" s="56"/>
      <c r="FP565" s="56"/>
      <c r="FQ565" s="56"/>
      <c r="FR565" s="56"/>
      <c r="FS565" s="56"/>
      <c r="FT565" s="56"/>
      <c r="FU565" s="56"/>
      <c r="FV565" s="56"/>
      <c r="FW565" s="56"/>
      <c r="FX565" s="56"/>
      <c r="FY565" s="56"/>
      <c r="FZ565" s="56"/>
      <c r="GA565" s="56"/>
      <c r="GB565" s="56"/>
      <c r="GC565" s="56"/>
      <c r="GD565" s="56"/>
      <c r="GE565" s="56"/>
      <c r="GF565" s="56"/>
      <c r="GG565" s="56"/>
      <c r="GH565" s="56"/>
      <c r="GI565" s="56"/>
      <c r="GJ565" s="56"/>
      <c r="GK565" s="56"/>
      <c r="GL565" s="56"/>
      <c r="GM565" s="56"/>
      <c r="GN565" s="56"/>
      <c r="GO565" s="56"/>
      <c r="GP565" s="56"/>
      <c r="GQ565" s="56"/>
      <c r="GR565" s="56"/>
      <c r="GS565" s="56"/>
      <c r="GT565" s="56"/>
      <c r="GU565" s="56"/>
      <c r="GV565" s="56"/>
      <c r="GW565" s="56"/>
      <c r="GX565" s="56"/>
      <c r="GY565" s="56"/>
      <c r="GZ565" s="56"/>
      <c r="HA565" s="56"/>
      <c r="HB565" s="56"/>
      <c r="HC565" s="56"/>
      <c r="HD565" s="56"/>
      <c r="HE565" s="56"/>
      <c r="HF565" s="56"/>
      <c r="HG565" s="56"/>
      <c r="HH565" s="56"/>
      <c r="HI565" s="56"/>
      <c r="HJ565" s="56"/>
      <c r="HK565" s="56"/>
      <c r="HL565" s="56"/>
      <c r="HM565" s="56"/>
      <c r="HN565" s="56"/>
      <c r="HO565" s="56"/>
      <c r="HP565" s="56"/>
      <c r="HQ565" s="56"/>
      <c r="HR565" s="56"/>
      <c r="HS565" s="56"/>
      <c r="HT565" s="56"/>
      <c r="HU565" s="56"/>
      <c r="HV565" s="56"/>
      <c r="HW565" s="56"/>
      <c r="HX565" s="56"/>
      <c r="HY565" s="56"/>
      <c r="HZ565" s="56"/>
      <c r="IA565" s="56"/>
      <c r="IB565" s="56"/>
      <c r="IC565" s="56"/>
      <c r="ID565" s="56"/>
      <c r="IE565" s="56"/>
      <c r="IF565" s="56"/>
      <c r="IG565" s="56"/>
      <c r="IH565" s="56"/>
      <c r="II565" s="56"/>
      <c r="IJ565" s="56"/>
      <c r="IK565" s="56"/>
      <c r="IL565" s="56"/>
      <c r="IM565" s="56"/>
      <c r="IN565" s="56"/>
      <c r="IO565" s="56"/>
      <c r="IP565" s="56"/>
      <c r="IQ565" s="56"/>
      <c r="IR565" s="56"/>
      <c r="IS565" s="56"/>
      <c r="IT565" s="56"/>
      <c r="IU565" s="56"/>
      <c r="IV565" s="56"/>
      <c r="IW565" s="56"/>
      <c r="IX565" s="56"/>
    </row>
    <row r="566" spans="2:258">
      <c r="B566" s="56"/>
      <c r="C566" s="56"/>
      <c r="D566" s="56"/>
      <c r="E566" s="56"/>
      <c r="F566" s="56"/>
      <c r="G566" s="56"/>
      <c r="H566" s="56"/>
      <c r="I566" s="56"/>
      <c r="J566" s="56"/>
      <c r="K566" s="56"/>
      <c r="L566" s="56"/>
      <c r="M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6"/>
      <c r="FH566" s="56"/>
      <c r="FI566" s="56"/>
      <c r="FJ566" s="56"/>
      <c r="FK566" s="56"/>
      <c r="FL566" s="56"/>
      <c r="FM566" s="56"/>
      <c r="FN566" s="56"/>
      <c r="FO566" s="56"/>
      <c r="FP566" s="56"/>
      <c r="FQ566" s="56"/>
      <c r="FR566" s="56"/>
      <c r="FS566" s="56"/>
      <c r="FT566" s="56"/>
      <c r="FU566" s="56"/>
      <c r="FV566" s="56"/>
      <c r="FW566" s="56"/>
      <c r="FX566" s="56"/>
      <c r="FY566" s="56"/>
      <c r="FZ566" s="56"/>
      <c r="GA566" s="56"/>
      <c r="GB566" s="56"/>
      <c r="GC566" s="56"/>
      <c r="GD566" s="56"/>
      <c r="GE566" s="56"/>
      <c r="GF566" s="56"/>
      <c r="GG566" s="56"/>
      <c r="GH566" s="56"/>
      <c r="GI566" s="56"/>
      <c r="GJ566" s="56"/>
      <c r="GK566" s="56"/>
      <c r="GL566" s="56"/>
      <c r="GM566" s="56"/>
      <c r="GN566" s="56"/>
      <c r="GO566" s="56"/>
      <c r="GP566" s="56"/>
      <c r="GQ566" s="56"/>
      <c r="GR566" s="56"/>
      <c r="GS566" s="56"/>
      <c r="GT566" s="56"/>
      <c r="GU566" s="56"/>
      <c r="GV566" s="56"/>
      <c r="GW566" s="56"/>
      <c r="GX566" s="56"/>
      <c r="GY566" s="56"/>
      <c r="GZ566" s="56"/>
      <c r="HA566" s="56"/>
      <c r="HB566" s="56"/>
      <c r="HC566" s="56"/>
      <c r="HD566" s="56"/>
      <c r="HE566" s="56"/>
      <c r="HF566" s="56"/>
      <c r="HG566" s="56"/>
      <c r="HH566" s="56"/>
      <c r="HI566" s="56"/>
      <c r="HJ566" s="56"/>
      <c r="HK566" s="56"/>
      <c r="HL566" s="56"/>
      <c r="HM566" s="56"/>
      <c r="HN566" s="56"/>
      <c r="HO566" s="56"/>
      <c r="HP566" s="56"/>
      <c r="HQ566" s="56"/>
      <c r="HR566" s="56"/>
      <c r="HS566" s="56"/>
      <c r="HT566" s="56"/>
      <c r="HU566" s="56"/>
      <c r="HV566" s="56"/>
      <c r="HW566" s="56"/>
      <c r="HX566" s="56"/>
      <c r="HY566" s="56"/>
      <c r="HZ566" s="56"/>
      <c r="IA566" s="56"/>
      <c r="IB566" s="56"/>
      <c r="IC566" s="56"/>
      <c r="ID566" s="56"/>
      <c r="IE566" s="56"/>
      <c r="IF566" s="56"/>
      <c r="IG566" s="56"/>
      <c r="IH566" s="56"/>
      <c r="II566" s="56"/>
      <c r="IJ566" s="56"/>
      <c r="IK566" s="56"/>
      <c r="IL566" s="56"/>
      <c r="IM566" s="56"/>
      <c r="IN566" s="56"/>
      <c r="IO566" s="56"/>
      <c r="IP566" s="56"/>
      <c r="IQ566" s="56"/>
      <c r="IR566" s="56"/>
      <c r="IS566" s="56"/>
      <c r="IT566" s="56"/>
      <c r="IU566" s="56"/>
      <c r="IV566" s="56"/>
      <c r="IW566" s="56"/>
      <c r="IX566" s="56"/>
    </row>
    <row r="567" spans="2:258">
      <c r="B567" s="56"/>
      <c r="C567" s="56"/>
      <c r="D567" s="56"/>
      <c r="E567" s="56"/>
      <c r="F567" s="56"/>
      <c r="G567" s="56"/>
      <c r="H567" s="56"/>
      <c r="I567" s="56"/>
      <c r="J567" s="56"/>
      <c r="K567" s="56"/>
      <c r="L567" s="56"/>
      <c r="M567" s="56"/>
      <c r="CK567" s="56"/>
      <c r="CL567" s="56"/>
      <c r="CM567" s="56"/>
      <c r="CN567" s="56"/>
      <c r="CO567" s="56"/>
      <c r="CP567" s="56"/>
      <c r="CQ567" s="56"/>
      <c r="CR567" s="56"/>
      <c r="CS567" s="56"/>
      <c r="CT567" s="56"/>
      <c r="CU567" s="56"/>
      <c r="CV567" s="56"/>
      <c r="CW567" s="56"/>
      <c r="CX567" s="56"/>
      <c r="CY567" s="56"/>
      <c r="CZ567" s="56"/>
      <c r="DA567" s="56"/>
      <c r="DB567" s="56"/>
      <c r="DC567" s="56"/>
      <c r="DD567" s="56"/>
      <c r="DE567" s="56"/>
      <c r="DF567" s="56"/>
      <c r="DG567" s="56"/>
      <c r="DH567" s="56"/>
      <c r="DI567" s="56"/>
      <c r="DJ567" s="56"/>
      <c r="DK567" s="56"/>
      <c r="DL567" s="56"/>
      <c r="DM567" s="56"/>
      <c r="DN567" s="56"/>
      <c r="DO567" s="56"/>
      <c r="DP567" s="56"/>
      <c r="DQ567" s="56"/>
      <c r="DR567" s="56"/>
      <c r="DS567" s="56"/>
      <c r="DT567" s="56"/>
      <c r="DU567" s="56"/>
      <c r="DV567" s="56"/>
      <c r="DW567" s="56"/>
      <c r="DX567" s="56"/>
      <c r="DY567" s="56"/>
      <c r="DZ567" s="56"/>
      <c r="EA567" s="56"/>
      <c r="EB567" s="56"/>
      <c r="EC567" s="56"/>
      <c r="ED567" s="56"/>
      <c r="EE567" s="56"/>
      <c r="EF567" s="56"/>
      <c r="EG567" s="56"/>
      <c r="EH567" s="56"/>
      <c r="EI567" s="56"/>
      <c r="EJ567" s="56"/>
      <c r="EK567" s="56"/>
      <c r="EL567" s="56"/>
      <c r="EM567" s="56"/>
      <c r="EN567" s="56"/>
      <c r="EO567" s="56"/>
      <c r="EP567" s="56"/>
      <c r="EQ567" s="56"/>
      <c r="ER567" s="56"/>
      <c r="ES567" s="56"/>
      <c r="ET567" s="56"/>
      <c r="EU567" s="56"/>
      <c r="EV567" s="56"/>
      <c r="EW567" s="56"/>
      <c r="EX567" s="56"/>
      <c r="EY567" s="56"/>
      <c r="EZ567" s="56"/>
      <c r="FA567" s="56"/>
      <c r="FB567" s="56"/>
      <c r="FC567" s="56"/>
      <c r="FD567" s="56"/>
      <c r="FE567" s="56"/>
      <c r="FF567" s="56"/>
      <c r="FG567" s="56"/>
      <c r="FH567" s="56"/>
      <c r="FI567" s="56"/>
      <c r="FJ567" s="56"/>
      <c r="FK567" s="56"/>
      <c r="FL567" s="56"/>
      <c r="FM567" s="56"/>
      <c r="FN567" s="56"/>
      <c r="FO567" s="56"/>
      <c r="FP567" s="56"/>
      <c r="FQ567" s="56"/>
      <c r="FR567" s="56"/>
      <c r="FS567" s="56"/>
      <c r="FT567" s="56"/>
      <c r="FU567" s="56"/>
      <c r="FV567" s="56"/>
      <c r="FW567" s="56"/>
      <c r="FX567" s="56"/>
      <c r="FY567" s="56"/>
      <c r="FZ567" s="56"/>
      <c r="GA567" s="56"/>
      <c r="GB567" s="56"/>
      <c r="GC567" s="56"/>
      <c r="GD567" s="56"/>
      <c r="GE567" s="56"/>
      <c r="GF567" s="56"/>
      <c r="GG567" s="56"/>
      <c r="GH567" s="56"/>
      <c r="GI567" s="56"/>
      <c r="GJ567" s="56"/>
      <c r="GK567" s="56"/>
      <c r="GL567" s="56"/>
      <c r="GM567" s="56"/>
      <c r="GN567" s="56"/>
      <c r="GO567" s="56"/>
      <c r="GP567" s="56"/>
      <c r="GQ567" s="56"/>
      <c r="GR567" s="56"/>
      <c r="GS567" s="56"/>
      <c r="GT567" s="56"/>
      <c r="GU567" s="56"/>
      <c r="GV567" s="56"/>
      <c r="GW567" s="56"/>
      <c r="GX567" s="56"/>
      <c r="GY567" s="56"/>
      <c r="GZ567" s="56"/>
      <c r="HA567" s="56"/>
      <c r="HB567" s="56"/>
      <c r="HC567" s="56"/>
      <c r="HD567" s="56"/>
      <c r="HE567" s="56"/>
      <c r="HF567" s="56"/>
      <c r="HG567" s="56"/>
      <c r="HH567" s="56"/>
      <c r="HI567" s="56"/>
      <c r="HJ567" s="56"/>
      <c r="HK567" s="56"/>
      <c r="HL567" s="56"/>
      <c r="HM567" s="56"/>
      <c r="HN567" s="56"/>
      <c r="HO567" s="56"/>
      <c r="HP567" s="56"/>
      <c r="HQ567" s="56"/>
      <c r="HR567" s="56"/>
      <c r="HS567" s="56"/>
      <c r="HT567" s="56"/>
      <c r="HU567" s="56"/>
      <c r="HV567" s="56"/>
      <c r="HW567" s="56"/>
      <c r="HX567" s="56"/>
      <c r="HY567" s="56"/>
      <c r="HZ567" s="56"/>
      <c r="IA567" s="56"/>
      <c r="IB567" s="56"/>
      <c r="IC567" s="56"/>
      <c r="ID567" s="56"/>
      <c r="IE567" s="56"/>
      <c r="IF567" s="56"/>
      <c r="IG567" s="56"/>
      <c r="IH567" s="56"/>
      <c r="II567" s="56"/>
      <c r="IJ567" s="56"/>
      <c r="IK567" s="56"/>
      <c r="IL567" s="56"/>
      <c r="IM567" s="56"/>
      <c r="IN567" s="56"/>
      <c r="IO567" s="56"/>
      <c r="IP567" s="56"/>
      <c r="IQ567" s="56"/>
      <c r="IR567" s="56"/>
      <c r="IS567" s="56"/>
      <c r="IT567" s="56"/>
      <c r="IU567" s="56"/>
      <c r="IV567" s="56"/>
      <c r="IW567" s="56"/>
      <c r="IX567" s="56"/>
    </row>
    <row r="568" spans="2:258">
      <c r="B568" s="56"/>
      <c r="C568" s="56"/>
      <c r="D568" s="56"/>
      <c r="E568" s="56"/>
      <c r="F568" s="56"/>
      <c r="G568" s="56"/>
      <c r="H568" s="56"/>
      <c r="I568" s="56"/>
      <c r="J568" s="56"/>
      <c r="K568" s="56"/>
      <c r="L568" s="56"/>
      <c r="M568" s="56"/>
      <c r="CK568" s="56"/>
      <c r="CL568" s="56"/>
      <c r="CM568" s="56"/>
      <c r="CN568" s="56"/>
      <c r="CO568" s="56"/>
      <c r="CP568" s="56"/>
      <c r="CQ568" s="56"/>
      <c r="CR568" s="56"/>
      <c r="CS568" s="56"/>
      <c r="CT568" s="56"/>
      <c r="CU568" s="56"/>
      <c r="CV568" s="56"/>
      <c r="CW568" s="56"/>
      <c r="CX568" s="56"/>
      <c r="CY568" s="56"/>
      <c r="CZ568" s="56"/>
      <c r="DA568" s="56"/>
      <c r="DB568" s="56"/>
      <c r="DC568" s="56"/>
      <c r="DD568" s="56"/>
      <c r="DE568" s="56"/>
      <c r="DF568" s="56"/>
      <c r="DG568" s="56"/>
      <c r="DH568" s="56"/>
      <c r="DI568" s="56"/>
      <c r="DJ568" s="56"/>
      <c r="DK568" s="56"/>
      <c r="DL568" s="56"/>
      <c r="DM568" s="56"/>
      <c r="DN568" s="56"/>
      <c r="DO568" s="56"/>
      <c r="DP568" s="56"/>
      <c r="DQ568" s="56"/>
      <c r="DR568" s="56"/>
      <c r="DS568" s="56"/>
      <c r="DT568" s="56"/>
      <c r="DU568" s="56"/>
      <c r="DV568" s="56"/>
      <c r="DW568" s="56"/>
      <c r="DX568" s="56"/>
      <c r="DY568" s="56"/>
      <c r="DZ568" s="56"/>
      <c r="EA568" s="56"/>
      <c r="EB568" s="56"/>
      <c r="EC568" s="56"/>
      <c r="ED568" s="56"/>
      <c r="EE568" s="56"/>
      <c r="EF568" s="56"/>
      <c r="EG568" s="56"/>
      <c r="EH568" s="56"/>
      <c r="EI568" s="56"/>
      <c r="EJ568" s="56"/>
      <c r="EK568" s="56"/>
      <c r="EL568" s="56"/>
      <c r="EM568" s="56"/>
      <c r="EN568" s="56"/>
      <c r="EO568" s="56"/>
      <c r="EP568" s="56"/>
      <c r="EQ568" s="56"/>
      <c r="ER568" s="56"/>
      <c r="ES568" s="56"/>
      <c r="ET568" s="56"/>
      <c r="EU568" s="56"/>
      <c r="EV568" s="56"/>
      <c r="EW568" s="56"/>
      <c r="EX568" s="56"/>
      <c r="EY568" s="56"/>
      <c r="EZ568" s="56"/>
      <c r="FA568" s="56"/>
      <c r="FB568" s="56"/>
      <c r="FC568" s="56"/>
      <c r="FD568" s="56"/>
      <c r="FE568" s="56"/>
      <c r="FF568" s="56"/>
      <c r="FG568" s="56"/>
      <c r="FH568" s="56"/>
      <c r="FI568" s="56"/>
      <c r="FJ568" s="56"/>
      <c r="FK568" s="56"/>
      <c r="FL568" s="56"/>
      <c r="FM568" s="56"/>
      <c r="FN568" s="56"/>
      <c r="FO568" s="56"/>
      <c r="FP568" s="56"/>
      <c r="FQ568" s="56"/>
      <c r="FR568" s="56"/>
      <c r="FS568" s="56"/>
      <c r="FT568" s="56"/>
      <c r="FU568" s="56"/>
      <c r="FV568" s="56"/>
      <c r="FW568" s="56"/>
      <c r="FX568" s="56"/>
      <c r="FY568" s="56"/>
      <c r="FZ568" s="56"/>
      <c r="GA568" s="56"/>
      <c r="GB568" s="56"/>
      <c r="GC568" s="56"/>
      <c r="GD568" s="56"/>
      <c r="GE568" s="56"/>
      <c r="GF568" s="56"/>
      <c r="GG568" s="56"/>
      <c r="GH568" s="56"/>
      <c r="GI568" s="56"/>
      <c r="GJ568" s="56"/>
      <c r="GK568" s="56"/>
      <c r="GL568" s="56"/>
      <c r="GM568" s="56"/>
      <c r="GN568" s="56"/>
      <c r="GO568" s="56"/>
      <c r="GP568" s="56"/>
      <c r="GQ568" s="56"/>
      <c r="GR568" s="56"/>
      <c r="GS568" s="56"/>
      <c r="GT568" s="56"/>
      <c r="GU568" s="56"/>
      <c r="GV568" s="56"/>
      <c r="GW568" s="56"/>
      <c r="GX568" s="56"/>
      <c r="GY568" s="56"/>
      <c r="GZ568" s="56"/>
      <c r="HA568" s="56"/>
      <c r="HB568" s="56"/>
      <c r="HC568" s="56"/>
      <c r="HD568" s="56"/>
      <c r="HE568" s="56"/>
      <c r="HF568" s="56"/>
      <c r="HG568" s="56"/>
      <c r="HH568" s="56"/>
      <c r="HI568" s="56"/>
      <c r="HJ568" s="56"/>
      <c r="HK568" s="56"/>
      <c r="HL568" s="56"/>
      <c r="HM568" s="56"/>
      <c r="HN568" s="56"/>
      <c r="HO568" s="56"/>
      <c r="HP568" s="56"/>
      <c r="HQ568" s="56"/>
      <c r="HR568" s="56"/>
      <c r="HS568" s="56"/>
      <c r="HT568" s="56"/>
      <c r="HU568" s="56"/>
      <c r="HV568" s="56"/>
      <c r="HW568" s="56"/>
      <c r="HX568" s="56"/>
      <c r="HY568" s="56"/>
      <c r="HZ568" s="56"/>
      <c r="IA568" s="56"/>
      <c r="IB568" s="56"/>
      <c r="IC568" s="56"/>
      <c r="ID568" s="56"/>
      <c r="IE568" s="56"/>
      <c r="IF568" s="56"/>
      <c r="IG568" s="56"/>
      <c r="IH568" s="56"/>
      <c r="II568" s="56"/>
      <c r="IJ568" s="56"/>
      <c r="IK568" s="56"/>
      <c r="IL568" s="56"/>
      <c r="IM568" s="56"/>
      <c r="IN568" s="56"/>
      <c r="IO568" s="56"/>
      <c r="IP568" s="56"/>
      <c r="IQ568" s="56"/>
      <c r="IR568" s="56"/>
      <c r="IS568" s="56"/>
      <c r="IT568" s="56"/>
      <c r="IU568" s="56"/>
      <c r="IV568" s="56"/>
      <c r="IW568" s="56"/>
      <c r="IX568" s="56"/>
    </row>
    <row r="569" spans="2:258">
      <c r="B569" s="56"/>
      <c r="C569" s="56"/>
      <c r="D569" s="56"/>
      <c r="E569" s="56"/>
      <c r="F569" s="56"/>
      <c r="G569" s="56"/>
      <c r="H569" s="56"/>
      <c r="I569" s="56"/>
      <c r="J569" s="56"/>
      <c r="K569" s="56"/>
      <c r="L569" s="56"/>
      <c r="M569" s="56"/>
      <c r="CK569" s="56"/>
      <c r="CL569" s="56"/>
      <c r="CM569" s="56"/>
      <c r="CN569" s="56"/>
      <c r="CO569" s="56"/>
      <c r="CP569" s="56"/>
      <c r="CQ569" s="56"/>
      <c r="CR569" s="56"/>
      <c r="CS569" s="56"/>
      <c r="CT569" s="56"/>
      <c r="CU569" s="56"/>
      <c r="CV569" s="56"/>
      <c r="CW569" s="56"/>
      <c r="CX569" s="56"/>
      <c r="CY569" s="56"/>
      <c r="CZ569" s="56"/>
      <c r="DA569" s="56"/>
      <c r="DB569" s="56"/>
      <c r="DC569" s="56"/>
      <c r="DD569" s="56"/>
      <c r="DE569" s="56"/>
      <c r="DF569" s="56"/>
      <c r="DG569" s="56"/>
      <c r="DH569" s="56"/>
      <c r="DI569" s="56"/>
      <c r="DJ569" s="56"/>
      <c r="DK569" s="56"/>
      <c r="DL569" s="56"/>
      <c r="DM569" s="56"/>
      <c r="DN569" s="56"/>
      <c r="DO569" s="56"/>
      <c r="DP569" s="56"/>
      <c r="DQ569" s="56"/>
      <c r="DR569" s="56"/>
      <c r="DS569" s="56"/>
      <c r="DT569" s="56"/>
      <c r="DU569" s="56"/>
      <c r="DV569" s="56"/>
      <c r="DW569" s="56"/>
      <c r="DX569" s="56"/>
      <c r="DY569" s="56"/>
      <c r="DZ569" s="56"/>
      <c r="EA569" s="56"/>
      <c r="EB569" s="56"/>
      <c r="EC569" s="56"/>
      <c r="ED569" s="56"/>
      <c r="EE569" s="56"/>
      <c r="EF569" s="56"/>
      <c r="EG569" s="56"/>
      <c r="EH569" s="56"/>
      <c r="EI569" s="56"/>
      <c r="EJ569" s="56"/>
      <c r="EK569" s="56"/>
      <c r="EL569" s="56"/>
      <c r="EM569" s="56"/>
      <c r="EN569" s="56"/>
      <c r="EO569" s="56"/>
      <c r="EP569" s="56"/>
      <c r="EQ569" s="56"/>
      <c r="ER569" s="56"/>
      <c r="ES569" s="56"/>
      <c r="ET569" s="56"/>
      <c r="EU569" s="56"/>
      <c r="EV569" s="56"/>
      <c r="EW569" s="56"/>
      <c r="EX569" s="56"/>
      <c r="EY569" s="56"/>
      <c r="EZ569" s="56"/>
      <c r="FA569" s="56"/>
      <c r="FB569" s="56"/>
      <c r="FC569" s="56"/>
      <c r="FD569" s="56"/>
      <c r="FE569" s="56"/>
      <c r="FF569" s="56"/>
      <c r="FG569" s="56"/>
      <c r="FH569" s="56"/>
      <c r="FI569" s="56"/>
      <c r="FJ569" s="56"/>
      <c r="FK569" s="56"/>
      <c r="FL569" s="56"/>
      <c r="FM569" s="56"/>
      <c r="FN569" s="56"/>
      <c r="FO569" s="56"/>
      <c r="FP569" s="56"/>
      <c r="FQ569" s="56"/>
      <c r="FR569" s="56"/>
      <c r="FS569" s="56"/>
      <c r="FT569" s="56"/>
      <c r="FU569" s="56"/>
      <c r="FV569" s="56"/>
      <c r="FW569" s="56"/>
      <c r="FX569" s="56"/>
      <c r="FY569" s="56"/>
      <c r="FZ569" s="56"/>
      <c r="GA569" s="56"/>
      <c r="GB569" s="56"/>
      <c r="GC569" s="56"/>
      <c r="GD569" s="56"/>
      <c r="GE569" s="56"/>
      <c r="GF569" s="56"/>
      <c r="GG569" s="56"/>
      <c r="GH569" s="56"/>
      <c r="GI569" s="56"/>
      <c r="GJ569" s="56"/>
      <c r="GK569" s="56"/>
      <c r="GL569" s="56"/>
      <c r="GM569" s="56"/>
      <c r="GN569" s="56"/>
      <c r="GO569" s="56"/>
      <c r="GP569" s="56"/>
      <c r="GQ569" s="56"/>
      <c r="GR569" s="56"/>
      <c r="GS569" s="56"/>
      <c r="GT569" s="56"/>
      <c r="GU569" s="56"/>
      <c r="GV569" s="56"/>
      <c r="GW569" s="56"/>
      <c r="GX569" s="56"/>
      <c r="GY569" s="56"/>
      <c r="GZ569" s="56"/>
      <c r="HA569" s="56"/>
      <c r="HB569" s="56"/>
      <c r="HC569" s="56"/>
      <c r="HD569" s="56"/>
      <c r="HE569" s="56"/>
      <c r="HF569" s="56"/>
      <c r="HG569" s="56"/>
      <c r="HH569" s="56"/>
      <c r="HI569" s="56"/>
      <c r="HJ569" s="56"/>
      <c r="HK569" s="56"/>
      <c r="HL569" s="56"/>
      <c r="HM569" s="56"/>
      <c r="HN569" s="56"/>
      <c r="HO569" s="56"/>
      <c r="HP569" s="56"/>
      <c r="HQ569" s="56"/>
      <c r="HR569" s="56"/>
      <c r="HS569" s="56"/>
      <c r="HT569" s="56"/>
      <c r="HU569" s="56"/>
      <c r="HV569" s="56"/>
      <c r="HW569" s="56"/>
      <c r="HX569" s="56"/>
      <c r="HY569" s="56"/>
      <c r="HZ569" s="56"/>
      <c r="IA569" s="56"/>
      <c r="IB569" s="56"/>
      <c r="IC569" s="56"/>
      <c r="ID569" s="56"/>
      <c r="IE569" s="56"/>
      <c r="IF569" s="56"/>
      <c r="IG569" s="56"/>
      <c r="IH569" s="56"/>
      <c r="II569" s="56"/>
      <c r="IJ569" s="56"/>
      <c r="IK569" s="56"/>
      <c r="IL569" s="56"/>
      <c r="IM569" s="56"/>
      <c r="IN569" s="56"/>
      <c r="IO569" s="56"/>
      <c r="IP569" s="56"/>
      <c r="IQ569" s="56"/>
      <c r="IR569" s="56"/>
      <c r="IS569" s="56"/>
      <c r="IT569" s="56"/>
      <c r="IU569" s="56"/>
      <c r="IV569" s="56"/>
      <c r="IW569" s="56"/>
      <c r="IX569" s="56"/>
    </row>
    <row r="570" spans="2:258">
      <c r="B570" s="56"/>
      <c r="C570" s="56"/>
      <c r="D570" s="56"/>
      <c r="E570" s="56"/>
      <c r="F570" s="56"/>
      <c r="G570" s="56"/>
      <c r="H570" s="56"/>
      <c r="I570" s="56"/>
      <c r="J570" s="56"/>
      <c r="K570" s="56"/>
      <c r="L570" s="56"/>
      <c r="M570" s="56"/>
      <c r="CK570" s="56"/>
      <c r="CL570" s="56"/>
      <c r="CM570" s="56"/>
      <c r="CN570" s="56"/>
      <c r="CO570" s="56"/>
      <c r="CP570" s="56"/>
      <c r="CQ570" s="56"/>
      <c r="CR570" s="56"/>
      <c r="CS570" s="56"/>
      <c r="CT570" s="56"/>
      <c r="CU570" s="56"/>
      <c r="CV570" s="56"/>
      <c r="CW570" s="56"/>
      <c r="CX570" s="56"/>
      <c r="CY570" s="56"/>
      <c r="CZ570" s="56"/>
      <c r="DA570" s="56"/>
      <c r="DB570" s="56"/>
      <c r="DC570" s="56"/>
      <c r="DD570" s="56"/>
      <c r="DE570" s="56"/>
      <c r="DF570" s="56"/>
      <c r="DG570" s="56"/>
      <c r="DH570" s="56"/>
      <c r="DI570" s="56"/>
      <c r="DJ570" s="56"/>
      <c r="DK570" s="56"/>
      <c r="DL570" s="56"/>
      <c r="DM570" s="56"/>
      <c r="DN570" s="56"/>
      <c r="DO570" s="56"/>
      <c r="DP570" s="56"/>
      <c r="DQ570" s="56"/>
      <c r="DR570" s="56"/>
      <c r="DS570" s="56"/>
      <c r="DT570" s="56"/>
      <c r="DU570" s="56"/>
      <c r="DV570" s="56"/>
      <c r="DW570" s="56"/>
      <c r="DX570" s="56"/>
      <c r="DY570" s="56"/>
      <c r="DZ570" s="56"/>
      <c r="EA570" s="56"/>
      <c r="EB570" s="56"/>
      <c r="EC570" s="56"/>
      <c r="ED570" s="56"/>
      <c r="EE570" s="56"/>
      <c r="EF570" s="56"/>
      <c r="EG570" s="56"/>
      <c r="EH570" s="56"/>
      <c r="EI570" s="56"/>
      <c r="EJ570" s="56"/>
      <c r="EK570" s="56"/>
      <c r="EL570" s="56"/>
      <c r="EM570" s="56"/>
      <c r="EN570" s="56"/>
      <c r="EO570" s="56"/>
      <c r="EP570" s="56"/>
      <c r="EQ570" s="56"/>
      <c r="ER570" s="56"/>
      <c r="ES570" s="56"/>
      <c r="ET570" s="56"/>
      <c r="EU570" s="56"/>
      <c r="EV570" s="56"/>
      <c r="EW570" s="56"/>
      <c r="EX570" s="56"/>
      <c r="EY570" s="56"/>
      <c r="EZ570" s="56"/>
      <c r="FA570" s="56"/>
      <c r="FB570" s="56"/>
      <c r="FC570" s="56"/>
      <c r="FD570" s="56"/>
      <c r="FE570" s="56"/>
      <c r="FF570" s="56"/>
      <c r="FG570" s="56"/>
      <c r="FH570" s="56"/>
      <c r="FI570" s="56"/>
      <c r="FJ570" s="56"/>
      <c r="FK570" s="56"/>
      <c r="FL570" s="56"/>
      <c r="FM570" s="56"/>
      <c r="FN570" s="56"/>
      <c r="FO570" s="56"/>
      <c r="FP570" s="56"/>
      <c r="FQ570" s="56"/>
      <c r="FR570" s="56"/>
      <c r="FS570" s="56"/>
      <c r="FT570" s="56"/>
      <c r="FU570" s="56"/>
      <c r="FV570" s="56"/>
      <c r="FW570" s="56"/>
      <c r="FX570" s="56"/>
      <c r="FY570" s="56"/>
      <c r="FZ570" s="56"/>
      <c r="GA570" s="56"/>
      <c r="GB570" s="56"/>
      <c r="GC570" s="56"/>
      <c r="GD570" s="56"/>
      <c r="GE570" s="56"/>
      <c r="GF570" s="56"/>
      <c r="GG570" s="56"/>
      <c r="GH570" s="56"/>
      <c r="GI570" s="56"/>
      <c r="GJ570" s="56"/>
      <c r="GK570" s="56"/>
      <c r="GL570" s="56"/>
      <c r="GM570" s="56"/>
      <c r="GN570" s="56"/>
      <c r="GO570" s="56"/>
      <c r="GP570" s="56"/>
      <c r="GQ570" s="56"/>
      <c r="GR570" s="56"/>
      <c r="GS570" s="56"/>
      <c r="GT570" s="56"/>
      <c r="GU570" s="56"/>
      <c r="GV570" s="56"/>
      <c r="GW570" s="56"/>
      <c r="GX570" s="56"/>
      <c r="GY570" s="56"/>
      <c r="GZ570" s="56"/>
      <c r="HA570" s="56"/>
      <c r="HB570" s="56"/>
      <c r="HC570" s="56"/>
      <c r="HD570" s="56"/>
      <c r="HE570" s="56"/>
      <c r="HF570" s="56"/>
      <c r="HG570" s="56"/>
      <c r="HH570" s="56"/>
      <c r="HI570" s="56"/>
      <c r="HJ570" s="56"/>
      <c r="HK570" s="56"/>
      <c r="HL570" s="56"/>
      <c r="HM570" s="56"/>
      <c r="HN570" s="56"/>
      <c r="HO570" s="56"/>
      <c r="HP570" s="56"/>
      <c r="HQ570" s="56"/>
      <c r="HR570" s="56"/>
      <c r="HS570" s="56"/>
      <c r="HT570" s="56"/>
      <c r="HU570" s="56"/>
      <c r="HV570" s="56"/>
      <c r="HW570" s="56"/>
      <c r="HX570" s="56"/>
      <c r="HY570" s="56"/>
      <c r="HZ570" s="56"/>
      <c r="IA570" s="56"/>
      <c r="IB570" s="56"/>
      <c r="IC570" s="56"/>
      <c r="ID570" s="56"/>
      <c r="IE570" s="56"/>
      <c r="IF570" s="56"/>
      <c r="IG570" s="56"/>
      <c r="IH570" s="56"/>
      <c r="II570" s="56"/>
      <c r="IJ570" s="56"/>
      <c r="IK570" s="56"/>
      <c r="IL570" s="56"/>
      <c r="IM570" s="56"/>
      <c r="IN570" s="56"/>
      <c r="IO570" s="56"/>
      <c r="IP570" s="56"/>
      <c r="IQ570" s="56"/>
      <c r="IR570" s="56"/>
      <c r="IS570" s="56"/>
      <c r="IT570" s="56"/>
      <c r="IU570" s="56"/>
      <c r="IV570" s="56"/>
      <c r="IW570" s="56"/>
      <c r="IX570" s="56"/>
    </row>
    <row r="571" spans="2:258">
      <c r="B571" s="56"/>
      <c r="C571" s="56"/>
      <c r="D571" s="56"/>
      <c r="E571" s="56"/>
      <c r="F571" s="56"/>
      <c r="G571" s="56"/>
      <c r="H571" s="56"/>
      <c r="I571" s="56"/>
      <c r="J571" s="56"/>
      <c r="K571" s="56"/>
      <c r="L571" s="56"/>
      <c r="M571" s="56"/>
      <c r="CK571" s="56"/>
      <c r="CL571" s="56"/>
      <c r="CM571" s="56"/>
      <c r="CN571" s="56"/>
      <c r="CO571" s="56"/>
      <c r="CP571" s="56"/>
      <c r="CQ571" s="56"/>
      <c r="CR571" s="56"/>
      <c r="CS571" s="56"/>
      <c r="CT571" s="56"/>
      <c r="CU571" s="56"/>
      <c r="CV571" s="56"/>
      <c r="CW571" s="56"/>
      <c r="CX571" s="56"/>
      <c r="CY571" s="56"/>
      <c r="CZ571" s="56"/>
      <c r="DA571" s="56"/>
      <c r="DB571" s="56"/>
      <c r="DC571" s="56"/>
      <c r="DD571" s="56"/>
      <c r="DE571" s="56"/>
      <c r="DF571" s="56"/>
      <c r="DG571" s="56"/>
      <c r="DH571" s="56"/>
      <c r="DI571" s="56"/>
      <c r="DJ571" s="56"/>
      <c r="DK571" s="56"/>
      <c r="DL571" s="56"/>
      <c r="DM571" s="56"/>
      <c r="DN571" s="56"/>
      <c r="DO571" s="56"/>
      <c r="DP571" s="56"/>
      <c r="DQ571" s="56"/>
      <c r="DR571" s="56"/>
      <c r="DS571" s="56"/>
      <c r="DT571" s="56"/>
      <c r="DU571" s="56"/>
      <c r="DV571" s="56"/>
      <c r="DW571" s="56"/>
      <c r="DX571" s="56"/>
      <c r="DY571" s="56"/>
      <c r="DZ571" s="56"/>
      <c r="EA571" s="56"/>
      <c r="EB571" s="56"/>
      <c r="EC571" s="56"/>
      <c r="ED571" s="56"/>
      <c r="EE571" s="56"/>
      <c r="EF571" s="56"/>
      <c r="EG571" s="56"/>
      <c r="EH571" s="56"/>
      <c r="EI571" s="56"/>
      <c r="EJ571" s="56"/>
      <c r="EK571" s="56"/>
      <c r="EL571" s="56"/>
      <c r="EM571" s="56"/>
      <c r="EN571" s="56"/>
      <c r="EO571" s="56"/>
      <c r="EP571" s="56"/>
      <c r="EQ571" s="56"/>
      <c r="ER571" s="56"/>
      <c r="ES571" s="56"/>
      <c r="ET571" s="56"/>
      <c r="EU571" s="56"/>
      <c r="EV571" s="56"/>
      <c r="EW571" s="56"/>
      <c r="EX571" s="56"/>
      <c r="EY571" s="56"/>
      <c r="EZ571" s="56"/>
      <c r="FA571" s="56"/>
      <c r="FB571" s="56"/>
      <c r="FC571" s="56"/>
      <c r="FD571" s="56"/>
      <c r="FE571" s="56"/>
      <c r="FF571" s="56"/>
      <c r="FG571" s="56"/>
      <c r="FH571" s="56"/>
      <c r="FI571" s="56"/>
      <c r="FJ571" s="56"/>
      <c r="FK571" s="56"/>
      <c r="FL571" s="56"/>
      <c r="FM571" s="56"/>
      <c r="FN571" s="56"/>
      <c r="FO571" s="56"/>
      <c r="FP571" s="56"/>
      <c r="FQ571" s="56"/>
      <c r="FR571" s="56"/>
      <c r="FS571" s="56"/>
      <c r="FT571" s="56"/>
      <c r="FU571" s="56"/>
      <c r="FV571" s="56"/>
      <c r="FW571" s="56"/>
      <c r="FX571" s="56"/>
      <c r="FY571" s="56"/>
      <c r="FZ571" s="56"/>
      <c r="GA571" s="56"/>
      <c r="GB571" s="56"/>
      <c r="GC571" s="56"/>
      <c r="GD571" s="56"/>
      <c r="GE571" s="56"/>
      <c r="GF571" s="56"/>
      <c r="GG571" s="56"/>
      <c r="GH571" s="56"/>
      <c r="GI571" s="56"/>
      <c r="GJ571" s="56"/>
      <c r="GK571" s="56"/>
      <c r="GL571" s="56"/>
      <c r="GM571" s="56"/>
      <c r="GN571" s="56"/>
      <c r="GO571" s="56"/>
      <c r="GP571" s="56"/>
      <c r="GQ571" s="56"/>
      <c r="GR571" s="56"/>
      <c r="GS571" s="56"/>
      <c r="GT571" s="56"/>
      <c r="GU571" s="56"/>
      <c r="GV571" s="56"/>
      <c r="GW571" s="56"/>
      <c r="GX571" s="56"/>
      <c r="GY571" s="56"/>
      <c r="GZ571" s="56"/>
      <c r="HA571" s="56"/>
      <c r="HB571" s="56"/>
      <c r="HC571" s="56"/>
      <c r="HD571" s="56"/>
      <c r="HE571" s="56"/>
      <c r="HF571" s="56"/>
      <c r="HG571" s="56"/>
      <c r="HH571" s="56"/>
      <c r="HI571" s="56"/>
      <c r="HJ571" s="56"/>
      <c r="HK571" s="56"/>
      <c r="HL571" s="56"/>
      <c r="HM571" s="56"/>
      <c r="HN571" s="56"/>
      <c r="HO571" s="56"/>
      <c r="HP571" s="56"/>
      <c r="HQ571" s="56"/>
      <c r="HR571" s="56"/>
      <c r="HS571" s="56"/>
      <c r="HT571" s="56"/>
      <c r="HU571" s="56"/>
      <c r="HV571" s="56"/>
      <c r="HW571" s="56"/>
      <c r="HX571" s="56"/>
      <c r="HY571" s="56"/>
      <c r="HZ571" s="56"/>
      <c r="IA571" s="56"/>
      <c r="IB571" s="56"/>
      <c r="IC571" s="56"/>
      <c r="ID571" s="56"/>
      <c r="IE571" s="56"/>
      <c r="IF571" s="56"/>
      <c r="IG571" s="56"/>
      <c r="IH571" s="56"/>
      <c r="II571" s="56"/>
      <c r="IJ571" s="56"/>
      <c r="IK571" s="56"/>
      <c r="IL571" s="56"/>
      <c r="IM571" s="56"/>
      <c r="IN571" s="56"/>
      <c r="IO571" s="56"/>
      <c r="IP571" s="56"/>
      <c r="IQ571" s="56"/>
      <c r="IR571" s="56"/>
      <c r="IS571" s="56"/>
      <c r="IT571" s="56"/>
      <c r="IU571" s="56"/>
      <c r="IV571" s="56"/>
      <c r="IW571" s="56"/>
      <c r="IX571" s="56"/>
    </row>
    <row r="572" spans="2:258">
      <c r="B572" s="56"/>
      <c r="C572" s="56"/>
      <c r="D572" s="56"/>
      <c r="E572" s="56"/>
      <c r="F572" s="56"/>
      <c r="G572" s="56"/>
      <c r="H572" s="56"/>
      <c r="I572" s="56"/>
      <c r="J572" s="56"/>
      <c r="K572" s="56"/>
      <c r="L572" s="56"/>
      <c r="M572" s="56"/>
      <c r="CK572" s="56"/>
      <c r="CL572" s="56"/>
      <c r="CM572" s="56"/>
      <c r="CN572" s="56"/>
      <c r="CO572" s="56"/>
      <c r="CP572" s="56"/>
      <c r="CQ572" s="56"/>
      <c r="CR572" s="56"/>
      <c r="CS572" s="56"/>
      <c r="CT572" s="56"/>
      <c r="CU572" s="56"/>
      <c r="CV572" s="56"/>
      <c r="CW572" s="56"/>
      <c r="CX572" s="56"/>
      <c r="CY572" s="56"/>
      <c r="CZ572" s="56"/>
      <c r="DA572" s="56"/>
      <c r="DB572" s="56"/>
      <c r="DC572" s="56"/>
      <c r="DD572" s="56"/>
      <c r="DE572" s="56"/>
      <c r="DF572" s="56"/>
      <c r="DG572" s="56"/>
      <c r="DH572" s="56"/>
      <c r="DI572" s="56"/>
      <c r="DJ572" s="56"/>
      <c r="DK572" s="56"/>
      <c r="DL572" s="56"/>
      <c r="DM572" s="56"/>
      <c r="DN572" s="56"/>
      <c r="DO572" s="56"/>
      <c r="DP572" s="56"/>
      <c r="DQ572" s="56"/>
      <c r="DR572" s="56"/>
      <c r="DS572" s="56"/>
      <c r="DT572" s="56"/>
      <c r="DU572" s="56"/>
      <c r="DV572" s="56"/>
      <c r="DW572" s="56"/>
      <c r="DX572" s="56"/>
      <c r="DY572" s="56"/>
      <c r="DZ572" s="56"/>
      <c r="EA572" s="56"/>
      <c r="EB572" s="56"/>
      <c r="EC572" s="56"/>
      <c r="ED572" s="56"/>
      <c r="EE572" s="56"/>
      <c r="EF572" s="56"/>
      <c r="EG572" s="56"/>
      <c r="EH572" s="56"/>
      <c r="EI572" s="56"/>
      <c r="EJ572" s="56"/>
      <c r="EK572" s="56"/>
      <c r="EL572" s="56"/>
      <c r="EM572" s="56"/>
      <c r="EN572" s="56"/>
      <c r="EO572" s="56"/>
      <c r="EP572" s="56"/>
      <c r="EQ572" s="56"/>
      <c r="ER572" s="56"/>
      <c r="ES572" s="56"/>
      <c r="ET572" s="56"/>
      <c r="EU572" s="56"/>
      <c r="EV572" s="56"/>
      <c r="EW572" s="56"/>
      <c r="EX572" s="56"/>
      <c r="EY572" s="56"/>
      <c r="EZ572" s="56"/>
      <c r="FA572" s="56"/>
      <c r="FB572" s="56"/>
      <c r="FC572" s="56"/>
      <c r="FD572" s="56"/>
      <c r="FE572" s="56"/>
      <c r="FF572" s="56"/>
      <c r="FG572" s="56"/>
      <c r="FH572" s="56"/>
      <c r="FI572" s="56"/>
      <c r="FJ572" s="56"/>
      <c r="FK572" s="56"/>
      <c r="FL572" s="56"/>
      <c r="FM572" s="56"/>
      <c r="FN572" s="56"/>
      <c r="FO572" s="56"/>
      <c r="FP572" s="56"/>
      <c r="FQ572" s="56"/>
      <c r="FR572" s="56"/>
      <c r="FS572" s="56"/>
      <c r="FT572" s="56"/>
      <c r="FU572" s="56"/>
      <c r="FV572" s="56"/>
      <c r="FW572" s="56"/>
      <c r="FX572" s="56"/>
      <c r="FY572" s="56"/>
      <c r="FZ572" s="56"/>
      <c r="GA572" s="56"/>
      <c r="GB572" s="56"/>
      <c r="GC572" s="56"/>
      <c r="GD572" s="56"/>
      <c r="GE572" s="56"/>
      <c r="GF572" s="56"/>
      <c r="GG572" s="56"/>
      <c r="GH572" s="56"/>
      <c r="GI572" s="56"/>
      <c r="GJ572" s="56"/>
      <c r="GK572" s="56"/>
      <c r="GL572" s="56"/>
      <c r="GM572" s="56"/>
      <c r="GN572" s="56"/>
      <c r="GO572" s="56"/>
      <c r="GP572" s="56"/>
      <c r="GQ572" s="56"/>
      <c r="GR572" s="56"/>
      <c r="GS572" s="56"/>
      <c r="GT572" s="56"/>
      <c r="GU572" s="56"/>
      <c r="GV572" s="56"/>
      <c r="GW572" s="56"/>
      <c r="GX572" s="56"/>
      <c r="GY572" s="56"/>
      <c r="GZ572" s="56"/>
      <c r="HA572" s="56"/>
      <c r="HB572" s="56"/>
      <c r="HC572" s="56"/>
      <c r="HD572" s="56"/>
      <c r="HE572" s="56"/>
      <c r="HF572" s="56"/>
      <c r="HG572" s="56"/>
      <c r="HH572" s="56"/>
      <c r="HI572" s="56"/>
      <c r="HJ572" s="56"/>
      <c r="HK572" s="56"/>
      <c r="HL572" s="56"/>
      <c r="HM572" s="56"/>
      <c r="HN572" s="56"/>
      <c r="HO572" s="56"/>
      <c r="HP572" s="56"/>
      <c r="HQ572" s="56"/>
      <c r="HR572" s="56"/>
      <c r="HS572" s="56"/>
      <c r="HT572" s="56"/>
      <c r="HU572" s="56"/>
      <c r="HV572" s="56"/>
      <c r="HW572" s="56"/>
      <c r="HX572" s="56"/>
      <c r="HY572" s="56"/>
      <c r="HZ572" s="56"/>
      <c r="IA572" s="56"/>
      <c r="IB572" s="56"/>
      <c r="IC572" s="56"/>
      <c r="ID572" s="56"/>
      <c r="IE572" s="56"/>
      <c r="IF572" s="56"/>
      <c r="IG572" s="56"/>
      <c r="IH572" s="56"/>
      <c r="II572" s="56"/>
      <c r="IJ572" s="56"/>
      <c r="IK572" s="56"/>
      <c r="IL572" s="56"/>
      <c r="IM572" s="56"/>
      <c r="IN572" s="56"/>
      <c r="IO572" s="56"/>
      <c r="IP572" s="56"/>
      <c r="IQ572" s="56"/>
      <c r="IR572" s="56"/>
      <c r="IS572" s="56"/>
      <c r="IT572" s="56"/>
      <c r="IU572" s="56"/>
      <c r="IV572" s="56"/>
      <c r="IW572" s="56"/>
      <c r="IX572" s="56"/>
    </row>
    <row r="573" spans="2:258">
      <c r="B573" s="56"/>
      <c r="C573" s="56"/>
      <c r="D573" s="56"/>
      <c r="E573" s="56"/>
      <c r="F573" s="56"/>
      <c r="G573" s="56"/>
      <c r="H573" s="56"/>
      <c r="I573" s="56"/>
      <c r="J573" s="56"/>
      <c r="K573" s="56"/>
      <c r="L573" s="56"/>
      <c r="M573" s="56"/>
      <c r="CK573" s="56"/>
      <c r="CL573" s="56"/>
      <c r="CM573" s="56"/>
      <c r="CN573" s="56"/>
      <c r="CO573" s="56"/>
      <c r="CP573" s="56"/>
      <c r="CQ573" s="56"/>
      <c r="CR573" s="56"/>
      <c r="CS573" s="56"/>
      <c r="CT573" s="56"/>
      <c r="CU573" s="56"/>
      <c r="CV573" s="56"/>
      <c r="CW573" s="56"/>
      <c r="CX573" s="56"/>
      <c r="CY573" s="56"/>
      <c r="CZ573" s="56"/>
      <c r="DA573" s="56"/>
      <c r="DB573" s="56"/>
      <c r="DC573" s="56"/>
      <c r="DD573" s="56"/>
      <c r="DE573" s="56"/>
      <c r="DF573" s="56"/>
      <c r="DG573" s="56"/>
      <c r="DH573" s="56"/>
      <c r="DI573" s="56"/>
      <c r="DJ573" s="56"/>
      <c r="DK573" s="56"/>
      <c r="DL573" s="56"/>
      <c r="DM573" s="56"/>
      <c r="DN573" s="56"/>
      <c r="DO573" s="56"/>
      <c r="DP573" s="56"/>
      <c r="DQ573" s="56"/>
      <c r="DR573" s="56"/>
      <c r="DS573" s="56"/>
      <c r="DT573" s="56"/>
      <c r="DU573" s="56"/>
      <c r="DV573" s="56"/>
      <c r="DW573" s="56"/>
      <c r="DX573" s="56"/>
      <c r="DY573" s="56"/>
      <c r="DZ573" s="56"/>
      <c r="EA573" s="56"/>
      <c r="EB573" s="56"/>
      <c r="EC573" s="56"/>
      <c r="ED573" s="56"/>
      <c r="EE573" s="56"/>
      <c r="EF573" s="56"/>
      <c r="EG573" s="56"/>
      <c r="EH573" s="56"/>
      <c r="EI573" s="56"/>
      <c r="EJ573" s="56"/>
      <c r="EK573" s="56"/>
      <c r="EL573" s="56"/>
      <c r="EM573" s="56"/>
      <c r="EN573" s="56"/>
      <c r="EO573" s="56"/>
      <c r="EP573" s="56"/>
      <c r="EQ573" s="56"/>
      <c r="ER573" s="56"/>
      <c r="ES573" s="56"/>
      <c r="ET573" s="56"/>
      <c r="EU573" s="56"/>
      <c r="EV573" s="56"/>
      <c r="EW573" s="56"/>
      <c r="EX573" s="56"/>
      <c r="EY573" s="56"/>
      <c r="EZ573" s="56"/>
      <c r="FA573" s="56"/>
      <c r="FB573" s="56"/>
      <c r="FC573" s="56"/>
      <c r="FD573" s="56"/>
      <c r="FE573" s="56"/>
      <c r="FF573" s="56"/>
      <c r="FG573" s="56"/>
      <c r="FH573" s="56"/>
      <c r="FI573" s="56"/>
      <c r="FJ573" s="56"/>
      <c r="FK573" s="56"/>
      <c r="FL573" s="56"/>
      <c r="FM573" s="56"/>
      <c r="FN573" s="56"/>
      <c r="FO573" s="56"/>
      <c r="FP573" s="56"/>
      <c r="FQ573" s="56"/>
      <c r="FR573" s="56"/>
      <c r="FS573" s="56"/>
      <c r="FT573" s="56"/>
      <c r="FU573" s="56"/>
      <c r="FV573" s="56"/>
      <c r="FW573" s="56"/>
      <c r="FX573" s="56"/>
      <c r="FY573" s="56"/>
      <c r="FZ573" s="56"/>
      <c r="GA573" s="56"/>
      <c r="GB573" s="56"/>
      <c r="GC573" s="56"/>
      <c r="GD573" s="56"/>
      <c r="GE573" s="56"/>
      <c r="GF573" s="56"/>
      <c r="GG573" s="56"/>
      <c r="GH573" s="56"/>
      <c r="GI573" s="56"/>
      <c r="GJ573" s="56"/>
      <c r="GK573" s="56"/>
      <c r="GL573" s="56"/>
      <c r="GM573" s="56"/>
      <c r="GN573" s="56"/>
      <c r="GO573" s="56"/>
      <c r="GP573" s="56"/>
      <c r="GQ573" s="56"/>
      <c r="GR573" s="56"/>
      <c r="GS573" s="56"/>
      <c r="GT573" s="56"/>
      <c r="GU573" s="56"/>
      <c r="GV573" s="56"/>
      <c r="GW573" s="56"/>
      <c r="GX573" s="56"/>
      <c r="GY573" s="56"/>
      <c r="GZ573" s="56"/>
      <c r="HA573" s="56"/>
      <c r="HB573" s="56"/>
      <c r="HC573" s="56"/>
      <c r="HD573" s="56"/>
      <c r="HE573" s="56"/>
      <c r="HF573" s="56"/>
      <c r="HG573" s="56"/>
      <c r="HH573" s="56"/>
      <c r="HI573" s="56"/>
      <c r="HJ573" s="56"/>
      <c r="HK573" s="56"/>
      <c r="HL573" s="56"/>
      <c r="HM573" s="56"/>
      <c r="HN573" s="56"/>
      <c r="HO573" s="56"/>
      <c r="HP573" s="56"/>
      <c r="HQ573" s="56"/>
      <c r="HR573" s="56"/>
      <c r="HS573" s="56"/>
      <c r="HT573" s="56"/>
      <c r="HU573" s="56"/>
      <c r="HV573" s="56"/>
      <c r="HW573" s="56"/>
      <c r="HX573" s="56"/>
      <c r="HY573" s="56"/>
      <c r="HZ573" s="56"/>
      <c r="IA573" s="56"/>
      <c r="IB573" s="56"/>
      <c r="IC573" s="56"/>
      <c r="ID573" s="56"/>
      <c r="IE573" s="56"/>
      <c r="IF573" s="56"/>
      <c r="IG573" s="56"/>
      <c r="IH573" s="56"/>
      <c r="II573" s="56"/>
      <c r="IJ573" s="56"/>
      <c r="IK573" s="56"/>
      <c r="IL573" s="56"/>
      <c r="IM573" s="56"/>
      <c r="IN573" s="56"/>
      <c r="IO573" s="56"/>
      <c r="IP573" s="56"/>
      <c r="IQ573" s="56"/>
      <c r="IR573" s="56"/>
      <c r="IS573" s="56"/>
      <c r="IT573" s="56"/>
      <c r="IU573" s="56"/>
      <c r="IV573" s="56"/>
      <c r="IW573" s="56"/>
      <c r="IX573" s="56"/>
    </row>
    <row r="574" spans="2:258">
      <c r="B574" s="56"/>
      <c r="C574" s="56"/>
      <c r="D574" s="56"/>
      <c r="E574" s="56"/>
      <c r="F574" s="56"/>
      <c r="G574" s="56"/>
      <c r="H574" s="56"/>
      <c r="I574" s="56"/>
      <c r="J574" s="56"/>
      <c r="K574" s="56"/>
      <c r="L574" s="56"/>
      <c r="M574" s="56"/>
      <c r="CK574" s="56"/>
      <c r="CL574" s="56"/>
      <c r="CM574" s="56"/>
      <c r="CN574" s="56"/>
      <c r="CO574" s="56"/>
      <c r="CP574" s="56"/>
      <c r="CQ574" s="56"/>
      <c r="CR574" s="56"/>
      <c r="CS574" s="56"/>
      <c r="CT574" s="56"/>
      <c r="CU574" s="56"/>
      <c r="CV574" s="56"/>
      <c r="CW574" s="56"/>
      <c r="CX574" s="56"/>
      <c r="CY574" s="56"/>
      <c r="CZ574" s="56"/>
      <c r="DA574" s="56"/>
      <c r="DB574" s="56"/>
      <c r="DC574" s="56"/>
      <c r="DD574" s="56"/>
      <c r="DE574" s="56"/>
      <c r="DF574" s="56"/>
      <c r="DG574" s="56"/>
      <c r="DH574" s="56"/>
      <c r="DI574" s="56"/>
      <c r="DJ574" s="56"/>
      <c r="DK574" s="56"/>
      <c r="DL574" s="56"/>
      <c r="DM574" s="56"/>
      <c r="DN574" s="56"/>
      <c r="DO574" s="56"/>
      <c r="DP574" s="56"/>
      <c r="DQ574" s="56"/>
      <c r="DR574" s="56"/>
      <c r="DS574" s="56"/>
      <c r="DT574" s="56"/>
      <c r="DU574" s="56"/>
      <c r="DV574" s="56"/>
      <c r="DW574" s="56"/>
      <c r="DX574" s="56"/>
      <c r="DY574" s="56"/>
      <c r="DZ574" s="56"/>
      <c r="EA574" s="56"/>
      <c r="EB574" s="56"/>
      <c r="EC574" s="56"/>
      <c r="ED574" s="56"/>
      <c r="EE574" s="56"/>
      <c r="EF574" s="56"/>
      <c r="EG574" s="56"/>
      <c r="EH574" s="56"/>
      <c r="EI574" s="56"/>
      <c r="EJ574" s="56"/>
      <c r="EK574" s="56"/>
      <c r="EL574" s="56"/>
      <c r="EM574" s="56"/>
      <c r="EN574" s="56"/>
      <c r="EO574" s="56"/>
      <c r="EP574" s="56"/>
      <c r="EQ574" s="56"/>
      <c r="ER574" s="56"/>
      <c r="ES574" s="56"/>
      <c r="ET574" s="56"/>
      <c r="EU574" s="56"/>
      <c r="EV574" s="56"/>
      <c r="EW574" s="56"/>
      <c r="EX574" s="56"/>
      <c r="EY574" s="56"/>
      <c r="EZ574" s="56"/>
      <c r="FA574" s="56"/>
      <c r="FB574" s="56"/>
      <c r="FC574" s="56"/>
      <c r="FD574" s="56"/>
      <c r="FE574" s="56"/>
      <c r="FF574" s="56"/>
      <c r="FG574" s="56"/>
      <c r="FH574" s="56"/>
      <c r="FI574" s="56"/>
      <c r="FJ574" s="56"/>
      <c r="FK574" s="56"/>
      <c r="FL574" s="56"/>
      <c r="FM574" s="56"/>
      <c r="FN574" s="56"/>
      <c r="FO574" s="56"/>
      <c r="FP574" s="56"/>
      <c r="FQ574" s="56"/>
      <c r="FR574" s="56"/>
      <c r="FS574" s="56"/>
      <c r="FT574" s="56"/>
      <c r="FU574" s="56"/>
      <c r="FV574" s="56"/>
      <c r="FW574" s="56"/>
      <c r="FX574" s="56"/>
      <c r="FY574" s="56"/>
      <c r="FZ574" s="56"/>
      <c r="GA574" s="56"/>
      <c r="GB574" s="56"/>
      <c r="GC574" s="56"/>
      <c r="GD574" s="56"/>
      <c r="GE574" s="56"/>
      <c r="GF574" s="56"/>
      <c r="GG574" s="56"/>
      <c r="GH574" s="56"/>
      <c r="GI574" s="56"/>
      <c r="GJ574" s="56"/>
      <c r="GK574" s="56"/>
      <c r="GL574" s="56"/>
      <c r="GM574" s="56"/>
      <c r="GN574" s="56"/>
      <c r="GO574" s="56"/>
      <c r="GP574" s="56"/>
      <c r="GQ574" s="56"/>
      <c r="GR574" s="56"/>
      <c r="GS574" s="56"/>
      <c r="GT574" s="56"/>
      <c r="GU574" s="56"/>
      <c r="GV574" s="56"/>
      <c r="GW574" s="56"/>
      <c r="GX574" s="56"/>
      <c r="GY574" s="56"/>
      <c r="GZ574" s="56"/>
      <c r="HA574" s="56"/>
      <c r="HB574" s="56"/>
      <c r="HC574" s="56"/>
      <c r="HD574" s="56"/>
      <c r="HE574" s="56"/>
      <c r="HF574" s="56"/>
      <c r="HG574" s="56"/>
      <c r="HH574" s="56"/>
      <c r="HI574" s="56"/>
      <c r="HJ574" s="56"/>
      <c r="HK574" s="56"/>
      <c r="HL574" s="56"/>
      <c r="HM574" s="56"/>
      <c r="HN574" s="56"/>
      <c r="HO574" s="56"/>
      <c r="HP574" s="56"/>
      <c r="HQ574" s="56"/>
      <c r="HR574" s="56"/>
      <c r="HS574" s="56"/>
      <c r="HT574" s="56"/>
      <c r="HU574" s="56"/>
      <c r="HV574" s="56"/>
      <c r="HW574" s="56"/>
      <c r="HX574" s="56"/>
      <c r="HY574" s="56"/>
      <c r="HZ574" s="56"/>
      <c r="IA574" s="56"/>
      <c r="IB574" s="56"/>
      <c r="IC574" s="56"/>
      <c r="ID574" s="56"/>
      <c r="IE574" s="56"/>
      <c r="IF574" s="56"/>
      <c r="IG574" s="56"/>
      <c r="IH574" s="56"/>
      <c r="II574" s="56"/>
      <c r="IJ574" s="56"/>
      <c r="IK574" s="56"/>
      <c r="IL574" s="56"/>
      <c r="IM574" s="56"/>
      <c r="IN574" s="56"/>
      <c r="IO574" s="56"/>
      <c r="IP574" s="56"/>
      <c r="IQ574" s="56"/>
      <c r="IR574" s="56"/>
      <c r="IS574" s="56"/>
      <c r="IT574" s="56"/>
      <c r="IU574" s="56"/>
      <c r="IV574" s="56"/>
      <c r="IW574" s="56"/>
      <c r="IX574" s="56"/>
    </row>
    <row r="575" spans="2:258">
      <c r="B575" s="56"/>
      <c r="C575" s="56"/>
      <c r="D575" s="56"/>
      <c r="E575" s="56"/>
      <c r="F575" s="56"/>
      <c r="G575" s="56"/>
      <c r="H575" s="56"/>
      <c r="I575" s="56"/>
      <c r="J575" s="56"/>
      <c r="K575" s="56"/>
      <c r="L575" s="56"/>
      <c r="M575" s="56"/>
      <c r="CK575" s="56"/>
      <c r="CL575" s="56"/>
      <c r="CM575" s="56"/>
      <c r="CN575" s="56"/>
      <c r="CO575" s="56"/>
      <c r="CP575" s="56"/>
      <c r="CQ575" s="56"/>
      <c r="CR575" s="56"/>
      <c r="CS575" s="56"/>
      <c r="CT575" s="56"/>
      <c r="CU575" s="56"/>
      <c r="CV575" s="56"/>
      <c r="CW575" s="56"/>
      <c r="CX575" s="56"/>
      <c r="CY575" s="56"/>
      <c r="CZ575" s="56"/>
      <c r="DA575" s="56"/>
      <c r="DB575" s="56"/>
      <c r="DC575" s="56"/>
      <c r="DD575" s="56"/>
      <c r="DE575" s="56"/>
      <c r="DF575" s="56"/>
      <c r="DG575" s="56"/>
      <c r="DH575" s="56"/>
      <c r="DI575" s="56"/>
      <c r="DJ575" s="56"/>
      <c r="DK575" s="56"/>
      <c r="DL575" s="56"/>
      <c r="DM575" s="56"/>
      <c r="DN575" s="56"/>
      <c r="DO575" s="56"/>
      <c r="DP575" s="56"/>
      <c r="DQ575" s="56"/>
      <c r="DR575" s="56"/>
      <c r="DS575" s="56"/>
      <c r="DT575" s="56"/>
      <c r="DU575" s="56"/>
      <c r="DV575" s="56"/>
      <c r="DW575" s="56"/>
      <c r="DX575" s="56"/>
      <c r="DY575" s="56"/>
      <c r="DZ575" s="56"/>
      <c r="EA575" s="56"/>
      <c r="EB575" s="56"/>
      <c r="EC575" s="56"/>
      <c r="ED575" s="56"/>
      <c r="EE575" s="56"/>
      <c r="EF575" s="56"/>
      <c r="EG575" s="56"/>
      <c r="EH575" s="56"/>
      <c r="EI575" s="56"/>
      <c r="EJ575" s="56"/>
      <c r="EK575" s="56"/>
      <c r="EL575" s="56"/>
      <c r="EM575" s="56"/>
      <c r="EN575" s="56"/>
      <c r="EO575" s="56"/>
      <c r="EP575" s="56"/>
      <c r="EQ575" s="56"/>
      <c r="ER575" s="56"/>
      <c r="ES575" s="56"/>
      <c r="ET575" s="56"/>
      <c r="EU575" s="56"/>
      <c r="EV575" s="56"/>
      <c r="EW575" s="56"/>
      <c r="EX575" s="56"/>
      <c r="EY575" s="56"/>
      <c r="EZ575" s="56"/>
      <c r="FA575" s="56"/>
      <c r="FB575" s="56"/>
      <c r="FC575" s="56"/>
      <c r="FD575" s="56"/>
      <c r="FE575" s="56"/>
      <c r="FF575" s="56"/>
      <c r="FG575" s="56"/>
      <c r="FH575" s="56"/>
      <c r="FI575" s="56"/>
      <c r="FJ575" s="56"/>
      <c r="FK575" s="56"/>
      <c r="FL575" s="56"/>
      <c r="FM575" s="56"/>
      <c r="FN575" s="56"/>
      <c r="FO575" s="56"/>
      <c r="FP575" s="56"/>
      <c r="FQ575" s="56"/>
      <c r="FR575" s="56"/>
      <c r="FS575" s="56"/>
      <c r="FT575" s="56"/>
      <c r="FU575" s="56"/>
      <c r="FV575" s="56"/>
      <c r="FW575" s="56"/>
      <c r="FX575" s="56"/>
      <c r="FY575" s="56"/>
      <c r="FZ575" s="56"/>
      <c r="GA575" s="56"/>
      <c r="GB575" s="56"/>
      <c r="GC575" s="56"/>
      <c r="GD575" s="56"/>
      <c r="GE575" s="56"/>
      <c r="GF575" s="56"/>
      <c r="GG575" s="56"/>
      <c r="GH575" s="56"/>
      <c r="GI575" s="56"/>
      <c r="GJ575" s="56"/>
      <c r="GK575" s="56"/>
      <c r="GL575" s="56"/>
      <c r="GM575" s="56"/>
      <c r="GN575" s="56"/>
      <c r="GO575" s="56"/>
      <c r="GP575" s="56"/>
      <c r="GQ575" s="56"/>
      <c r="GR575" s="56"/>
      <c r="GS575" s="56"/>
      <c r="GT575" s="56"/>
      <c r="GU575" s="56"/>
      <c r="GV575" s="56"/>
      <c r="GW575" s="56"/>
      <c r="GX575" s="56"/>
      <c r="GY575" s="56"/>
      <c r="GZ575" s="56"/>
      <c r="HA575" s="56"/>
      <c r="HB575" s="56"/>
      <c r="HC575" s="56"/>
      <c r="HD575" s="56"/>
      <c r="HE575" s="56"/>
      <c r="HF575" s="56"/>
      <c r="HG575" s="56"/>
      <c r="HH575" s="56"/>
      <c r="HI575" s="56"/>
      <c r="HJ575" s="56"/>
      <c r="HK575" s="56"/>
      <c r="HL575" s="56"/>
      <c r="HM575" s="56"/>
      <c r="HN575" s="56"/>
      <c r="HO575" s="56"/>
      <c r="HP575" s="56"/>
      <c r="HQ575" s="56"/>
      <c r="HR575" s="56"/>
      <c r="HS575" s="56"/>
      <c r="HT575" s="56"/>
      <c r="HU575" s="56"/>
      <c r="HV575" s="56"/>
      <c r="HW575" s="56"/>
      <c r="HX575" s="56"/>
      <c r="HY575" s="56"/>
      <c r="HZ575" s="56"/>
      <c r="IA575" s="56"/>
      <c r="IB575" s="56"/>
      <c r="IC575" s="56"/>
      <c r="ID575" s="56"/>
      <c r="IE575" s="56"/>
      <c r="IF575" s="56"/>
      <c r="IG575" s="56"/>
      <c r="IH575" s="56"/>
      <c r="II575" s="56"/>
      <c r="IJ575" s="56"/>
      <c r="IK575" s="56"/>
      <c r="IL575" s="56"/>
      <c r="IM575" s="56"/>
      <c r="IN575" s="56"/>
      <c r="IO575" s="56"/>
      <c r="IP575" s="56"/>
      <c r="IQ575" s="56"/>
      <c r="IR575" s="56"/>
      <c r="IS575" s="56"/>
      <c r="IT575" s="56"/>
      <c r="IU575" s="56"/>
      <c r="IV575" s="56"/>
      <c r="IW575" s="56"/>
      <c r="IX575" s="56"/>
    </row>
    <row r="576" spans="2:258">
      <c r="B576" s="56"/>
      <c r="C576" s="56"/>
      <c r="D576" s="56"/>
      <c r="E576" s="56"/>
      <c r="F576" s="56"/>
      <c r="G576" s="56"/>
      <c r="H576" s="56"/>
      <c r="I576" s="56"/>
      <c r="J576" s="56"/>
      <c r="K576" s="56"/>
      <c r="L576" s="56"/>
      <c r="M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6"/>
      <c r="FH576" s="56"/>
      <c r="FI576" s="56"/>
      <c r="FJ576" s="56"/>
      <c r="FK576" s="56"/>
      <c r="FL576" s="56"/>
      <c r="FM576" s="56"/>
      <c r="FN576" s="56"/>
      <c r="FO576" s="56"/>
      <c r="FP576" s="56"/>
      <c r="FQ576" s="56"/>
      <c r="FR576" s="56"/>
      <c r="FS576" s="56"/>
      <c r="FT576" s="56"/>
      <c r="FU576" s="56"/>
      <c r="FV576" s="56"/>
      <c r="FW576" s="56"/>
      <c r="FX576" s="56"/>
      <c r="FY576" s="56"/>
      <c r="FZ576" s="56"/>
      <c r="GA576" s="56"/>
      <c r="GB576" s="56"/>
      <c r="GC576" s="56"/>
      <c r="GD576" s="56"/>
      <c r="GE576" s="56"/>
      <c r="GF576" s="56"/>
      <c r="GG576" s="56"/>
      <c r="GH576" s="56"/>
      <c r="GI576" s="56"/>
      <c r="GJ576" s="56"/>
      <c r="GK576" s="56"/>
      <c r="GL576" s="56"/>
      <c r="GM576" s="56"/>
      <c r="GN576" s="56"/>
      <c r="GO576" s="56"/>
      <c r="GP576" s="56"/>
      <c r="GQ576" s="56"/>
      <c r="GR576" s="56"/>
      <c r="GS576" s="56"/>
      <c r="GT576" s="56"/>
      <c r="GU576" s="56"/>
      <c r="GV576" s="56"/>
      <c r="GW576" s="56"/>
      <c r="GX576" s="56"/>
      <c r="GY576" s="56"/>
      <c r="GZ576" s="56"/>
      <c r="HA576" s="56"/>
      <c r="HB576" s="56"/>
      <c r="HC576" s="56"/>
      <c r="HD576" s="56"/>
      <c r="HE576" s="56"/>
      <c r="HF576" s="56"/>
      <c r="HG576" s="56"/>
      <c r="HH576" s="56"/>
      <c r="HI576" s="56"/>
      <c r="HJ576" s="56"/>
      <c r="HK576" s="56"/>
      <c r="HL576" s="56"/>
      <c r="HM576" s="56"/>
      <c r="HN576" s="56"/>
      <c r="HO576" s="56"/>
      <c r="HP576" s="56"/>
      <c r="HQ576" s="56"/>
      <c r="HR576" s="56"/>
      <c r="HS576" s="56"/>
      <c r="HT576" s="56"/>
      <c r="HU576" s="56"/>
      <c r="HV576" s="56"/>
      <c r="HW576" s="56"/>
      <c r="HX576" s="56"/>
      <c r="HY576" s="56"/>
      <c r="HZ576" s="56"/>
      <c r="IA576" s="56"/>
      <c r="IB576" s="56"/>
      <c r="IC576" s="56"/>
      <c r="ID576" s="56"/>
      <c r="IE576" s="56"/>
      <c r="IF576" s="56"/>
      <c r="IG576" s="56"/>
      <c r="IH576" s="56"/>
      <c r="II576" s="56"/>
      <c r="IJ576" s="56"/>
      <c r="IK576" s="56"/>
      <c r="IL576" s="56"/>
      <c r="IM576" s="56"/>
      <c r="IN576" s="56"/>
      <c r="IO576" s="56"/>
      <c r="IP576" s="56"/>
      <c r="IQ576" s="56"/>
      <c r="IR576" s="56"/>
      <c r="IS576" s="56"/>
      <c r="IT576" s="56"/>
      <c r="IU576" s="56"/>
      <c r="IV576" s="56"/>
      <c r="IW576" s="56"/>
      <c r="IX576" s="56"/>
    </row>
    <row r="577" spans="2:258">
      <c r="B577" s="56"/>
      <c r="C577" s="56"/>
      <c r="D577" s="56"/>
      <c r="E577" s="56"/>
      <c r="F577" s="56"/>
      <c r="G577" s="56"/>
      <c r="H577" s="56"/>
      <c r="I577" s="56"/>
      <c r="J577" s="56"/>
      <c r="K577" s="56"/>
      <c r="L577" s="56"/>
      <c r="M577" s="56"/>
      <c r="CK577" s="56"/>
      <c r="CL577" s="56"/>
      <c r="CM577" s="56"/>
      <c r="CN577" s="56"/>
      <c r="CO577" s="56"/>
      <c r="CP577" s="56"/>
      <c r="CQ577" s="56"/>
      <c r="CR577" s="56"/>
      <c r="CS577" s="56"/>
      <c r="CT577" s="56"/>
      <c r="CU577" s="56"/>
      <c r="CV577" s="56"/>
      <c r="CW577" s="56"/>
      <c r="CX577" s="56"/>
      <c r="CY577" s="56"/>
      <c r="CZ577" s="56"/>
      <c r="DA577" s="56"/>
      <c r="DB577" s="56"/>
      <c r="DC577" s="56"/>
      <c r="DD577" s="56"/>
      <c r="DE577" s="56"/>
      <c r="DF577" s="56"/>
      <c r="DG577" s="56"/>
      <c r="DH577" s="56"/>
      <c r="DI577" s="56"/>
      <c r="DJ577" s="56"/>
      <c r="DK577" s="56"/>
      <c r="DL577" s="56"/>
      <c r="DM577" s="56"/>
      <c r="DN577" s="56"/>
      <c r="DO577" s="56"/>
      <c r="DP577" s="56"/>
      <c r="DQ577" s="56"/>
      <c r="DR577" s="56"/>
      <c r="DS577" s="56"/>
      <c r="DT577" s="56"/>
      <c r="DU577" s="56"/>
      <c r="DV577" s="56"/>
      <c r="DW577" s="56"/>
      <c r="DX577" s="56"/>
      <c r="DY577" s="56"/>
      <c r="DZ577" s="56"/>
      <c r="EA577" s="56"/>
      <c r="EB577" s="56"/>
      <c r="EC577" s="56"/>
      <c r="ED577" s="56"/>
      <c r="EE577" s="56"/>
      <c r="EF577" s="56"/>
      <c r="EG577" s="56"/>
      <c r="EH577" s="56"/>
      <c r="EI577" s="56"/>
      <c r="EJ577" s="56"/>
      <c r="EK577" s="56"/>
      <c r="EL577" s="56"/>
      <c r="EM577" s="56"/>
      <c r="EN577" s="56"/>
      <c r="EO577" s="56"/>
      <c r="EP577" s="56"/>
      <c r="EQ577" s="56"/>
      <c r="ER577" s="56"/>
      <c r="ES577" s="56"/>
      <c r="ET577" s="56"/>
      <c r="EU577" s="56"/>
      <c r="EV577" s="56"/>
      <c r="EW577" s="56"/>
      <c r="EX577" s="56"/>
      <c r="EY577" s="56"/>
      <c r="EZ577" s="56"/>
      <c r="FA577" s="56"/>
      <c r="FB577" s="56"/>
      <c r="FC577" s="56"/>
      <c r="FD577" s="56"/>
      <c r="FE577" s="56"/>
      <c r="FF577" s="56"/>
      <c r="FG577" s="56"/>
      <c r="FH577" s="56"/>
      <c r="FI577" s="56"/>
      <c r="FJ577" s="56"/>
      <c r="FK577" s="56"/>
      <c r="FL577" s="56"/>
      <c r="FM577" s="56"/>
      <c r="FN577" s="56"/>
      <c r="FO577" s="56"/>
      <c r="FP577" s="56"/>
      <c r="FQ577" s="56"/>
      <c r="FR577" s="56"/>
      <c r="FS577" s="56"/>
      <c r="FT577" s="56"/>
      <c r="FU577" s="56"/>
      <c r="FV577" s="56"/>
      <c r="FW577" s="56"/>
      <c r="FX577" s="56"/>
      <c r="FY577" s="56"/>
      <c r="FZ577" s="56"/>
      <c r="GA577" s="56"/>
      <c r="GB577" s="56"/>
      <c r="GC577" s="56"/>
      <c r="GD577" s="56"/>
      <c r="GE577" s="56"/>
      <c r="GF577" s="56"/>
      <c r="GG577" s="56"/>
      <c r="GH577" s="56"/>
      <c r="GI577" s="56"/>
      <c r="GJ577" s="56"/>
      <c r="GK577" s="56"/>
      <c r="GL577" s="56"/>
      <c r="GM577" s="56"/>
      <c r="GN577" s="56"/>
      <c r="GO577" s="56"/>
      <c r="GP577" s="56"/>
      <c r="GQ577" s="56"/>
      <c r="GR577" s="56"/>
      <c r="GS577" s="56"/>
      <c r="GT577" s="56"/>
      <c r="GU577" s="56"/>
      <c r="GV577" s="56"/>
      <c r="GW577" s="56"/>
      <c r="GX577" s="56"/>
      <c r="GY577" s="56"/>
      <c r="GZ577" s="56"/>
      <c r="HA577" s="56"/>
      <c r="HB577" s="56"/>
      <c r="HC577" s="56"/>
      <c r="HD577" s="56"/>
      <c r="HE577" s="56"/>
      <c r="HF577" s="56"/>
      <c r="HG577" s="56"/>
      <c r="HH577" s="56"/>
      <c r="HI577" s="56"/>
      <c r="HJ577" s="56"/>
      <c r="HK577" s="56"/>
      <c r="HL577" s="56"/>
      <c r="HM577" s="56"/>
      <c r="HN577" s="56"/>
      <c r="HO577" s="56"/>
      <c r="HP577" s="56"/>
      <c r="HQ577" s="56"/>
      <c r="HR577" s="56"/>
      <c r="HS577" s="56"/>
      <c r="HT577" s="56"/>
      <c r="HU577" s="56"/>
      <c r="HV577" s="56"/>
      <c r="HW577" s="56"/>
      <c r="HX577" s="56"/>
      <c r="HY577" s="56"/>
      <c r="HZ577" s="56"/>
      <c r="IA577" s="56"/>
      <c r="IB577" s="56"/>
      <c r="IC577" s="56"/>
      <c r="ID577" s="56"/>
      <c r="IE577" s="56"/>
      <c r="IF577" s="56"/>
      <c r="IG577" s="56"/>
      <c r="IH577" s="56"/>
      <c r="II577" s="56"/>
      <c r="IJ577" s="56"/>
      <c r="IK577" s="56"/>
      <c r="IL577" s="56"/>
      <c r="IM577" s="56"/>
      <c r="IN577" s="56"/>
      <c r="IO577" s="56"/>
      <c r="IP577" s="56"/>
      <c r="IQ577" s="56"/>
      <c r="IR577" s="56"/>
      <c r="IS577" s="56"/>
      <c r="IT577" s="56"/>
      <c r="IU577" s="56"/>
      <c r="IV577" s="56"/>
      <c r="IW577" s="56"/>
      <c r="IX577" s="56"/>
    </row>
    <row r="578" spans="2:258">
      <c r="B578" s="56"/>
      <c r="C578" s="56"/>
      <c r="D578" s="56"/>
      <c r="E578" s="56"/>
      <c r="F578" s="56"/>
      <c r="G578" s="56"/>
      <c r="H578" s="56"/>
      <c r="I578" s="56"/>
      <c r="J578" s="56"/>
      <c r="K578" s="56"/>
      <c r="L578" s="56"/>
      <c r="M578" s="56"/>
      <c r="CK578" s="56"/>
      <c r="CL578" s="56"/>
      <c r="CM578" s="56"/>
      <c r="CN578" s="56"/>
      <c r="CO578" s="56"/>
      <c r="CP578" s="56"/>
      <c r="CQ578" s="56"/>
      <c r="CR578" s="56"/>
      <c r="CS578" s="56"/>
      <c r="CT578" s="56"/>
      <c r="CU578" s="56"/>
      <c r="CV578" s="56"/>
      <c r="CW578" s="56"/>
      <c r="CX578" s="56"/>
      <c r="CY578" s="56"/>
      <c r="CZ578" s="56"/>
      <c r="DA578" s="56"/>
      <c r="DB578" s="56"/>
      <c r="DC578" s="56"/>
      <c r="DD578" s="56"/>
      <c r="DE578" s="56"/>
      <c r="DF578" s="56"/>
      <c r="DG578" s="56"/>
      <c r="DH578" s="56"/>
      <c r="DI578" s="56"/>
      <c r="DJ578" s="56"/>
      <c r="DK578" s="56"/>
      <c r="DL578" s="56"/>
      <c r="DM578" s="56"/>
      <c r="DN578" s="56"/>
      <c r="DO578" s="56"/>
      <c r="DP578" s="56"/>
      <c r="DQ578" s="56"/>
      <c r="DR578" s="56"/>
      <c r="DS578" s="56"/>
      <c r="DT578" s="56"/>
      <c r="DU578" s="56"/>
      <c r="DV578" s="56"/>
      <c r="DW578" s="56"/>
      <c r="DX578" s="56"/>
      <c r="DY578" s="56"/>
      <c r="DZ578" s="56"/>
      <c r="EA578" s="56"/>
      <c r="EB578" s="56"/>
      <c r="EC578" s="56"/>
      <c r="ED578" s="56"/>
      <c r="EE578" s="56"/>
      <c r="EF578" s="56"/>
      <c r="EG578" s="56"/>
      <c r="EH578" s="56"/>
      <c r="EI578" s="56"/>
      <c r="EJ578" s="56"/>
      <c r="EK578" s="56"/>
      <c r="EL578" s="56"/>
      <c r="EM578" s="56"/>
      <c r="EN578" s="56"/>
      <c r="EO578" s="56"/>
      <c r="EP578" s="56"/>
      <c r="EQ578" s="56"/>
      <c r="ER578" s="56"/>
      <c r="ES578" s="56"/>
      <c r="ET578" s="56"/>
      <c r="EU578" s="56"/>
      <c r="EV578" s="56"/>
      <c r="EW578" s="56"/>
      <c r="EX578" s="56"/>
      <c r="EY578" s="56"/>
      <c r="EZ578" s="56"/>
      <c r="FA578" s="56"/>
      <c r="FB578" s="56"/>
      <c r="FC578" s="56"/>
      <c r="FD578" s="56"/>
      <c r="FE578" s="56"/>
      <c r="FF578" s="56"/>
      <c r="FG578" s="56"/>
      <c r="FH578" s="56"/>
      <c r="FI578" s="56"/>
      <c r="FJ578" s="56"/>
      <c r="FK578" s="56"/>
      <c r="FL578" s="56"/>
      <c r="FM578" s="56"/>
      <c r="FN578" s="56"/>
      <c r="FO578" s="56"/>
      <c r="FP578" s="56"/>
      <c r="FQ578" s="56"/>
      <c r="FR578" s="56"/>
      <c r="FS578" s="56"/>
      <c r="FT578" s="56"/>
      <c r="FU578" s="56"/>
      <c r="FV578" s="56"/>
      <c r="FW578" s="56"/>
      <c r="FX578" s="56"/>
      <c r="FY578" s="56"/>
      <c r="FZ578" s="56"/>
      <c r="GA578" s="56"/>
      <c r="GB578" s="56"/>
      <c r="GC578" s="56"/>
      <c r="GD578" s="56"/>
      <c r="GE578" s="56"/>
      <c r="GF578" s="56"/>
      <c r="GG578" s="56"/>
      <c r="GH578" s="56"/>
      <c r="GI578" s="56"/>
      <c r="GJ578" s="56"/>
      <c r="GK578" s="56"/>
      <c r="GL578" s="56"/>
      <c r="GM578" s="56"/>
      <c r="GN578" s="56"/>
      <c r="GO578" s="56"/>
      <c r="GP578" s="56"/>
      <c r="GQ578" s="56"/>
      <c r="GR578" s="56"/>
      <c r="GS578" s="56"/>
      <c r="GT578" s="56"/>
      <c r="GU578" s="56"/>
      <c r="GV578" s="56"/>
      <c r="GW578" s="56"/>
      <c r="GX578" s="56"/>
      <c r="GY578" s="56"/>
      <c r="GZ578" s="56"/>
      <c r="HA578" s="56"/>
      <c r="HB578" s="56"/>
      <c r="HC578" s="56"/>
      <c r="HD578" s="56"/>
      <c r="HE578" s="56"/>
      <c r="HF578" s="56"/>
      <c r="HG578" s="56"/>
      <c r="HH578" s="56"/>
      <c r="HI578" s="56"/>
      <c r="HJ578" s="56"/>
      <c r="HK578" s="56"/>
      <c r="HL578" s="56"/>
      <c r="HM578" s="56"/>
      <c r="HN578" s="56"/>
      <c r="HO578" s="56"/>
      <c r="HP578" s="56"/>
      <c r="HQ578" s="56"/>
      <c r="HR578" s="56"/>
      <c r="HS578" s="56"/>
      <c r="HT578" s="56"/>
      <c r="HU578" s="56"/>
      <c r="HV578" s="56"/>
      <c r="HW578" s="56"/>
      <c r="HX578" s="56"/>
      <c r="HY578" s="56"/>
      <c r="HZ578" s="56"/>
      <c r="IA578" s="56"/>
      <c r="IB578" s="56"/>
      <c r="IC578" s="56"/>
      <c r="ID578" s="56"/>
      <c r="IE578" s="56"/>
      <c r="IF578" s="56"/>
      <c r="IG578" s="56"/>
      <c r="IH578" s="56"/>
      <c r="II578" s="56"/>
      <c r="IJ578" s="56"/>
      <c r="IK578" s="56"/>
      <c r="IL578" s="56"/>
      <c r="IM578" s="56"/>
      <c r="IN578" s="56"/>
      <c r="IO578" s="56"/>
      <c r="IP578" s="56"/>
      <c r="IQ578" s="56"/>
      <c r="IR578" s="56"/>
      <c r="IS578" s="56"/>
      <c r="IT578" s="56"/>
      <c r="IU578" s="56"/>
      <c r="IV578" s="56"/>
      <c r="IW578" s="56"/>
      <c r="IX578" s="56"/>
    </row>
    <row r="579" spans="2:258">
      <c r="B579" s="56"/>
      <c r="C579" s="56"/>
      <c r="D579" s="56"/>
      <c r="E579" s="56"/>
      <c r="F579" s="56"/>
      <c r="G579" s="56"/>
      <c r="H579" s="56"/>
      <c r="I579" s="56"/>
      <c r="J579" s="56"/>
      <c r="K579" s="56"/>
      <c r="L579" s="56"/>
      <c r="M579" s="56"/>
      <c r="CK579" s="56"/>
      <c r="CL579" s="56"/>
      <c r="CM579" s="56"/>
      <c r="CN579" s="56"/>
      <c r="CO579" s="56"/>
      <c r="CP579" s="56"/>
      <c r="CQ579" s="56"/>
      <c r="CR579" s="56"/>
      <c r="CS579" s="56"/>
      <c r="CT579" s="56"/>
      <c r="CU579" s="56"/>
      <c r="CV579" s="56"/>
      <c r="CW579" s="56"/>
      <c r="CX579" s="56"/>
      <c r="CY579" s="56"/>
      <c r="CZ579" s="56"/>
      <c r="DA579" s="56"/>
      <c r="DB579" s="56"/>
      <c r="DC579" s="56"/>
      <c r="DD579" s="56"/>
      <c r="DE579" s="56"/>
      <c r="DF579" s="56"/>
      <c r="DG579" s="56"/>
      <c r="DH579" s="56"/>
      <c r="DI579" s="56"/>
      <c r="DJ579" s="56"/>
      <c r="DK579" s="56"/>
      <c r="DL579" s="56"/>
      <c r="DM579" s="56"/>
      <c r="DN579" s="56"/>
      <c r="DO579" s="56"/>
      <c r="DP579" s="56"/>
      <c r="DQ579" s="56"/>
      <c r="DR579" s="56"/>
      <c r="DS579" s="56"/>
      <c r="DT579" s="56"/>
      <c r="DU579" s="56"/>
      <c r="DV579" s="56"/>
      <c r="DW579" s="56"/>
      <c r="DX579" s="56"/>
      <c r="DY579" s="56"/>
      <c r="DZ579" s="56"/>
      <c r="EA579" s="56"/>
      <c r="EB579" s="56"/>
      <c r="EC579" s="56"/>
      <c r="ED579" s="56"/>
      <c r="EE579" s="56"/>
      <c r="EF579" s="56"/>
      <c r="EG579" s="56"/>
      <c r="EH579" s="56"/>
      <c r="EI579" s="56"/>
      <c r="EJ579" s="56"/>
      <c r="EK579" s="56"/>
      <c r="EL579" s="56"/>
      <c r="EM579" s="56"/>
      <c r="EN579" s="56"/>
      <c r="EO579" s="56"/>
      <c r="EP579" s="56"/>
      <c r="EQ579" s="56"/>
      <c r="ER579" s="56"/>
      <c r="ES579" s="56"/>
      <c r="ET579" s="56"/>
      <c r="EU579" s="56"/>
      <c r="EV579" s="56"/>
      <c r="EW579" s="56"/>
      <c r="EX579" s="56"/>
      <c r="EY579" s="56"/>
      <c r="EZ579" s="56"/>
      <c r="FA579" s="56"/>
      <c r="FB579" s="56"/>
      <c r="FC579" s="56"/>
      <c r="FD579" s="56"/>
      <c r="FE579" s="56"/>
      <c r="FF579" s="56"/>
      <c r="FG579" s="56"/>
      <c r="FH579" s="56"/>
      <c r="FI579" s="56"/>
      <c r="FJ579" s="56"/>
      <c r="FK579" s="56"/>
      <c r="FL579" s="56"/>
      <c r="FM579" s="56"/>
      <c r="FN579" s="56"/>
      <c r="FO579" s="56"/>
      <c r="FP579" s="56"/>
      <c r="FQ579" s="56"/>
      <c r="FR579" s="56"/>
      <c r="FS579" s="56"/>
      <c r="FT579" s="56"/>
      <c r="FU579" s="56"/>
      <c r="FV579" s="56"/>
      <c r="FW579" s="56"/>
      <c r="FX579" s="56"/>
      <c r="FY579" s="56"/>
      <c r="FZ579" s="56"/>
      <c r="GA579" s="56"/>
      <c r="GB579" s="56"/>
      <c r="GC579" s="56"/>
      <c r="GD579" s="56"/>
      <c r="GE579" s="56"/>
      <c r="GF579" s="56"/>
      <c r="GG579" s="56"/>
      <c r="GH579" s="56"/>
      <c r="GI579" s="56"/>
      <c r="GJ579" s="56"/>
      <c r="GK579" s="56"/>
      <c r="GL579" s="56"/>
      <c r="GM579" s="56"/>
      <c r="GN579" s="56"/>
      <c r="GO579" s="56"/>
      <c r="GP579" s="56"/>
      <c r="GQ579" s="56"/>
      <c r="GR579" s="56"/>
      <c r="GS579" s="56"/>
      <c r="GT579" s="56"/>
      <c r="GU579" s="56"/>
      <c r="GV579" s="56"/>
      <c r="GW579" s="56"/>
      <c r="GX579" s="56"/>
      <c r="GY579" s="56"/>
      <c r="GZ579" s="56"/>
      <c r="HA579" s="56"/>
      <c r="HB579" s="56"/>
      <c r="HC579" s="56"/>
      <c r="HD579" s="56"/>
      <c r="HE579" s="56"/>
      <c r="HF579" s="56"/>
      <c r="HG579" s="56"/>
      <c r="HH579" s="56"/>
      <c r="HI579" s="56"/>
      <c r="HJ579" s="56"/>
      <c r="HK579" s="56"/>
      <c r="HL579" s="56"/>
      <c r="HM579" s="56"/>
      <c r="HN579" s="56"/>
      <c r="HO579" s="56"/>
      <c r="HP579" s="56"/>
      <c r="HQ579" s="56"/>
      <c r="HR579" s="56"/>
      <c r="HS579" s="56"/>
      <c r="HT579" s="56"/>
      <c r="HU579" s="56"/>
      <c r="HV579" s="56"/>
      <c r="HW579" s="56"/>
      <c r="HX579" s="56"/>
      <c r="HY579" s="56"/>
      <c r="HZ579" s="56"/>
      <c r="IA579" s="56"/>
      <c r="IB579" s="56"/>
      <c r="IC579" s="56"/>
      <c r="ID579" s="56"/>
      <c r="IE579" s="56"/>
      <c r="IF579" s="56"/>
      <c r="IG579" s="56"/>
      <c r="IH579" s="56"/>
      <c r="II579" s="56"/>
      <c r="IJ579" s="56"/>
      <c r="IK579" s="56"/>
      <c r="IL579" s="56"/>
      <c r="IM579" s="56"/>
      <c r="IN579" s="56"/>
      <c r="IO579" s="56"/>
      <c r="IP579" s="56"/>
      <c r="IQ579" s="56"/>
      <c r="IR579" s="56"/>
      <c r="IS579" s="56"/>
      <c r="IT579" s="56"/>
      <c r="IU579" s="56"/>
      <c r="IV579" s="56"/>
      <c r="IW579" s="56"/>
      <c r="IX579" s="56"/>
    </row>
    <row r="580" spans="2:258">
      <c r="B580" s="56"/>
      <c r="C580" s="56"/>
      <c r="D580" s="56"/>
      <c r="E580" s="56"/>
      <c r="F580" s="56"/>
      <c r="G580" s="56"/>
      <c r="H580" s="56"/>
      <c r="I580" s="56"/>
      <c r="J580" s="56"/>
      <c r="K580" s="56"/>
      <c r="L580" s="56"/>
      <c r="M580" s="56"/>
      <c r="CK580" s="56"/>
      <c r="CL580" s="56"/>
      <c r="CM580" s="56"/>
      <c r="CN580" s="56"/>
      <c r="CO580" s="56"/>
      <c r="CP580" s="56"/>
      <c r="CQ580" s="56"/>
      <c r="CR580" s="56"/>
      <c r="CS580" s="56"/>
      <c r="CT580" s="56"/>
      <c r="CU580" s="56"/>
      <c r="CV580" s="56"/>
      <c r="CW580" s="56"/>
      <c r="CX580" s="56"/>
      <c r="CY580" s="56"/>
      <c r="CZ580" s="56"/>
      <c r="DA580" s="56"/>
      <c r="DB580" s="56"/>
      <c r="DC580" s="56"/>
      <c r="DD580" s="56"/>
      <c r="DE580" s="56"/>
      <c r="DF580" s="56"/>
      <c r="DG580" s="56"/>
      <c r="DH580" s="56"/>
      <c r="DI580" s="56"/>
      <c r="DJ580" s="56"/>
      <c r="DK580" s="56"/>
      <c r="DL580" s="56"/>
      <c r="DM580" s="56"/>
      <c r="DN580" s="56"/>
      <c r="DO580" s="56"/>
      <c r="DP580" s="56"/>
      <c r="DQ580" s="56"/>
      <c r="DR580" s="56"/>
      <c r="DS580" s="56"/>
      <c r="DT580" s="56"/>
      <c r="DU580" s="56"/>
      <c r="DV580" s="56"/>
      <c r="DW580" s="56"/>
      <c r="DX580" s="56"/>
      <c r="DY580" s="56"/>
      <c r="DZ580" s="56"/>
      <c r="EA580" s="56"/>
      <c r="EB580" s="56"/>
      <c r="EC580" s="56"/>
      <c r="ED580" s="56"/>
      <c r="EE580" s="56"/>
      <c r="EF580" s="56"/>
      <c r="EG580" s="56"/>
      <c r="EH580" s="56"/>
      <c r="EI580" s="56"/>
      <c r="EJ580" s="56"/>
      <c r="EK580" s="56"/>
      <c r="EL580" s="56"/>
      <c r="EM580" s="56"/>
      <c r="EN580" s="56"/>
      <c r="EO580" s="56"/>
      <c r="EP580" s="56"/>
      <c r="EQ580" s="56"/>
      <c r="ER580" s="56"/>
      <c r="ES580" s="56"/>
      <c r="ET580" s="56"/>
      <c r="EU580" s="56"/>
      <c r="EV580" s="56"/>
      <c r="EW580" s="56"/>
      <c r="EX580" s="56"/>
      <c r="EY580" s="56"/>
      <c r="EZ580" s="56"/>
      <c r="FA580" s="56"/>
      <c r="FB580" s="56"/>
      <c r="FC580" s="56"/>
      <c r="FD580" s="56"/>
      <c r="FE580" s="56"/>
      <c r="FF580" s="56"/>
      <c r="FG580" s="56"/>
      <c r="FH580" s="56"/>
      <c r="FI580" s="56"/>
      <c r="FJ580" s="56"/>
      <c r="FK580" s="56"/>
      <c r="FL580" s="56"/>
      <c r="FM580" s="56"/>
      <c r="FN580" s="56"/>
      <c r="FO580" s="56"/>
      <c r="FP580" s="56"/>
      <c r="FQ580" s="56"/>
      <c r="FR580" s="56"/>
      <c r="FS580" s="56"/>
      <c r="FT580" s="56"/>
      <c r="FU580" s="56"/>
      <c r="FV580" s="56"/>
      <c r="FW580" s="56"/>
      <c r="FX580" s="56"/>
      <c r="FY580" s="56"/>
      <c r="FZ580" s="56"/>
      <c r="GA580" s="56"/>
      <c r="GB580" s="56"/>
      <c r="GC580" s="56"/>
      <c r="GD580" s="56"/>
      <c r="GE580" s="56"/>
      <c r="GF580" s="56"/>
      <c r="GG580" s="56"/>
      <c r="GH580" s="56"/>
      <c r="GI580" s="56"/>
      <c r="GJ580" s="56"/>
      <c r="GK580" s="56"/>
      <c r="GL580" s="56"/>
      <c r="GM580" s="56"/>
      <c r="GN580" s="56"/>
      <c r="GO580" s="56"/>
      <c r="GP580" s="56"/>
      <c r="GQ580" s="56"/>
      <c r="GR580" s="56"/>
      <c r="GS580" s="56"/>
      <c r="GT580" s="56"/>
      <c r="GU580" s="56"/>
      <c r="GV580" s="56"/>
      <c r="GW580" s="56"/>
      <c r="GX580" s="56"/>
      <c r="GY580" s="56"/>
      <c r="GZ580" s="56"/>
      <c r="HA580" s="56"/>
      <c r="HB580" s="56"/>
      <c r="HC580" s="56"/>
      <c r="HD580" s="56"/>
      <c r="HE580" s="56"/>
      <c r="HF580" s="56"/>
      <c r="HG580" s="56"/>
      <c r="HH580" s="56"/>
      <c r="HI580" s="56"/>
      <c r="HJ580" s="56"/>
      <c r="HK580" s="56"/>
      <c r="HL580" s="56"/>
      <c r="HM580" s="56"/>
      <c r="HN580" s="56"/>
      <c r="HO580" s="56"/>
      <c r="HP580" s="56"/>
      <c r="HQ580" s="56"/>
      <c r="HR580" s="56"/>
      <c r="HS580" s="56"/>
      <c r="HT580" s="56"/>
      <c r="HU580" s="56"/>
      <c r="HV580" s="56"/>
      <c r="HW580" s="56"/>
      <c r="HX580" s="56"/>
      <c r="HY580" s="56"/>
      <c r="HZ580" s="56"/>
      <c r="IA580" s="56"/>
      <c r="IB580" s="56"/>
      <c r="IC580" s="56"/>
      <c r="ID580" s="56"/>
      <c r="IE580" s="56"/>
      <c r="IF580" s="56"/>
      <c r="IG580" s="56"/>
      <c r="IH580" s="56"/>
      <c r="II580" s="56"/>
      <c r="IJ580" s="56"/>
      <c r="IK580" s="56"/>
      <c r="IL580" s="56"/>
      <c r="IM580" s="56"/>
      <c r="IN580" s="56"/>
      <c r="IO580" s="56"/>
      <c r="IP580" s="56"/>
      <c r="IQ580" s="56"/>
      <c r="IR580" s="56"/>
      <c r="IS580" s="56"/>
      <c r="IT580" s="56"/>
      <c r="IU580" s="56"/>
      <c r="IV580" s="56"/>
      <c r="IW580" s="56"/>
      <c r="IX580" s="56"/>
    </row>
    <row r="581" spans="2:258">
      <c r="B581" s="56"/>
      <c r="C581" s="56"/>
      <c r="D581" s="56"/>
      <c r="E581" s="56"/>
      <c r="F581" s="56"/>
      <c r="G581" s="56"/>
      <c r="H581" s="56"/>
      <c r="I581" s="56"/>
      <c r="J581" s="56"/>
      <c r="K581" s="56"/>
      <c r="L581" s="56"/>
      <c r="M581" s="56"/>
      <c r="CK581" s="56"/>
      <c r="CL581" s="56"/>
      <c r="CM581" s="56"/>
      <c r="CN581" s="56"/>
      <c r="CO581" s="56"/>
      <c r="CP581" s="56"/>
      <c r="CQ581" s="56"/>
      <c r="CR581" s="56"/>
      <c r="CS581" s="56"/>
      <c r="CT581" s="56"/>
      <c r="CU581" s="56"/>
      <c r="CV581" s="56"/>
      <c r="CW581" s="56"/>
      <c r="CX581" s="56"/>
      <c r="CY581" s="56"/>
      <c r="CZ581" s="56"/>
      <c r="DA581" s="56"/>
      <c r="DB581" s="56"/>
      <c r="DC581" s="56"/>
      <c r="DD581" s="56"/>
      <c r="DE581" s="56"/>
      <c r="DF581" s="56"/>
      <c r="DG581" s="56"/>
      <c r="DH581" s="56"/>
      <c r="DI581" s="56"/>
      <c r="DJ581" s="56"/>
      <c r="DK581" s="56"/>
      <c r="DL581" s="56"/>
      <c r="DM581" s="56"/>
      <c r="DN581" s="56"/>
      <c r="DO581" s="56"/>
      <c r="DP581" s="56"/>
      <c r="DQ581" s="56"/>
      <c r="DR581" s="56"/>
      <c r="DS581" s="56"/>
      <c r="DT581" s="56"/>
      <c r="DU581" s="56"/>
      <c r="DV581" s="56"/>
      <c r="DW581" s="56"/>
      <c r="DX581" s="56"/>
      <c r="DY581" s="56"/>
      <c r="DZ581" s="56"/>
      <c r="EA581" s="56"/>
      <c r="EB581" s="56"/>
      <c r="EC581" s="56"/>
      <c r="ED581" s="56"/>
      <c r="EE581" s="56"/>
      <c r="EF581" s="56"/>
      <c r="EG581" s="56"/>
      <c r="EH581" s="56"/>
      <c r="EI581" s="56"/>
      <c r="EJ581" s="56"/>
      <c r="EK581" s="56"/>
      <c r="EL581" s="56"/>
      <c r="EM581" s="56"/>
      <c r="EN581" s="56"/>
      <c r="EO581" s="56"/>
      <c r="EP581" s="56"/>
      <c r="EQ581" s="56"/>
      <c r="ER581" s="56"/>
      <c r="ES581" s="56"/>
      <c r="ET581" s="56"/>
      <c r="EU581" s="56"/>
      <c r="EV581" s="56"/>
      <c r="EW581" s="56"/>
      <c r="EX581" s="56"/>
      <c r="EY581" s="56"/>
      <c r="EZ581" s="56"/>
      <c r="FA581" s="56"/>
      <c r="FB581" s="56"/>
      <c r="FC581" s="56"/>
      <c r="FD581" s="56"/>
      <c r="FE581" s="56"/>
      <c r="FF581" s="56"/>
      <c r="FG581" s="56"/>
      <c r="FH581" s="56"/>
      <c r="FI581" s="56"/>
      <c r="FJ581" s="56"/>
      <c r="FK581" s="56"/>
      <c r="FL581" s="56"/>
      <c r="FM581" s="56"/>
      <c r="FN581" s="56"/>
      <c r="FO581" s="56"/>
      <c r="FP581" s="56"/>
      <c r="FQ581" s="56"/>
      <c r="FR581" s="56"/>
      <c r="FS581" s="56"/>
      <c r="FT581" s="56"/>
      <c r="FU581" s="56"/>
      <c r="FV581" s="56"/>
      <c r="FW581" s="56"/>
      <c r="FX581" s="56"/>
      <c r="FY581" s="56"/>
      <c r="FZ581" s="56"/>
      <c r="GA581" s="56"/>
      <c r="GB581" s="56"/>
      <c r="GC581" s="56"/>
      <c r="GD581" s="56"/>
      <c r="GE581" s="56"/>
      <c r="GF581" s="56"/>
      <c r="GG581" s="56"/>
      <c r="GH581" s="56"/>
      <c r="GI581" s="56"/>
      <c r="GJ581" s="56"/>
      <c r="GK581" s="56"/>
      <c r="GL581" s="56"/>
      <c r="GM581" s="56"/>
      <c r="GN581" s="56"/>
      <c r="GO581" s="56"/>
      <c r="GP581" s="56"/>
      <c r="GQ581" s="56"/>
      <c r="GR581" s="56"/>
      <c r="GS581" s="56"/>
      <c r="GT581" s="56"/>
      <c r="GU581" s="56"/>
      <c r="GV581" s="56"/>
      <c r="GW581" s="56"/>
      <c r="GX581" s="56"/>
      <c r="GY581" s="56"/>
      <c r="GZ581" s="56"/>
      <c r="HA581" s="56"/>
      <c r="HB581" s="56"/>
      <c r="HC581" s="56"/>
      <c r="HD581" s="56"/>
      <c r="HE581" s="56"/>
      <c r="HF581" s="56"/>
      <c r="HG581" s="56"/>
      <c r="HH581" s="56"/>
      <c r="HI581" s="56"/>
      <c r="HJ581" s="56"/>
      <c r="HK581" s="56"/>
      <c r="HL581" s="56"/>
      <c r="HM581" s="56"/>
      <c r="HN581" s="56"/>
      <c r="HO581" s="56"/>
      <c r="HP581" s="56"/>
      <c r="HQ581" s="56"/>
      <c r="HR581" s="56"/>
      <c r="HS581" s="56"/>
      <c r="HT581" s="56"/>
      <c r="HU581" s="56"/>
      <c r="HV581" s="56"/>
      <c r="HW581" s="56"/>
      <c r="HX581" s="56"/>
      <c r="HY581" s="56"/>
      <c r="HZ581" s="56"/>
      <c r="IA581" s="56"/>
      <c r="IB581" s="56"/>
      <c r="IC581" s="56"/>
      <c r="ID581" s="56"/>
      <c r="IE581" s="56"/>
      <c r="IF581" s="56"/>
      <c r="IG581" s="56"/>
      <c r="IH581" s="56"/>
      <c r="II581" s="56"/>
      <c r="IJ581" s="56"/>
      <c r="IK581" s="56"/>
      <c r="IL581" s="56"/>
      <c r="IM581" s="56"/>
      <c r="IN581" s="56"/>
      <c r="IO581" s="56"/>
      <c r="IP581" s="56"/>
      <c r="IQ581" s="56"/>
      <c r="IR581" s="56"/>
      <c r="IS581" s="56"/>
      <c r="IT581" s="56"/>
      <c r="IU581" s="56"/>
      <c r="IV581" s="56"/>
      <c r="IW581" s="56"/>
      <c r="IX581" s="56"/>
    </row>
    <row r="582" spans="2:258">
      <c r="B582" s="56"/>
      <c r="C582" s="56"/>
      <c r="D582" s="56"/>
      <c r="E582" s="56"/>
      <c r="F582" s="56"/>
      <c r="G582" s="56"/>
      <c r="H582" s="56"/>
      <c r="I582" s="56"/>
      <c r="J582" s="56"/>
      <c r="K582" s="56"/>
      <c r="L582" s="56"/>
      <c r="M582" s="56"/>
      <c r="CK582" s="56"/>
      <c r="CL582" s="56"/>
      <c r="CM582" s="56"/>
      <c r="CN582" s="56"/>
      <c r="CO582" s="56"/>
      <c r="CP582" s="56"/>
      <c r="CQ582" s="56"/>
      <c r="CR582" s="56"/>
      <c r="CS582" s="56"/>
      <c r="CT582" s="56"/>
      <c r="CU582" s="56"/>
      <c r="CV582" s="56"/>
      <c r="CW582" s="56"/>
      <c r="CX582" s="56"/>
      <c r="CY582" s="56"/>
      <c r="CZ582" s="56"/>
      <c r="DA582" s="56"/>
      <c r="DB582" s="56"/>
      <c r="DC582" s="56"/>
      <c r="DD582" s="56"/>
      <c r="DE582" s="56"/>
      <c r="DF582" s="56"/>
      <c r="DG582" s="56"/>
      <c r="DH582" s="56"/>
      <c r="DI582" s="56"/>
      <c r="DJ582" s="56"/>
      <c r="DK582" s="56"/>
      <c r="DL582" s="56"/>
      <c r="DM582" s="56"/>
      <c r="DN582" s="56"/>
      <c r="DO582" s="56"/>
      <c r="DP582" s="56"/>
      <c r="DQ582" s="56"/>
      <c r="DR582" s="56"/>
      <c r="DS582" s="56"/>
      <c r="DT582" s="56"/>
      <c r="DU582" s="56"/>
      <c r="DV582" s="56"/>
      <c r="DW582" s="56"/>
      <c r="DX582" s="56"/>
      <c r="DY582" s="56"/>
      <c r="DZ582" s="56"/>
      <c r="EA582" s="56"/>
      <c r="EB582" s="56"/>
      <c r="EC582" s="56"/>
      <c r="ED582" s="56"/>
      <c r="EE582" s="56"/>
      <c r="EF582" s="56"/>
      <c r="EG582" s="56"/>
      <c r="EH582" s="56"/>
      <c r="EI582" s="56"/>
      <c r="EJ582" s="56"/>
      <c r="EK582" s="56"/>
      <c r="EL582" s="56"/>
      <c r="EM582" s="56"/>
      <c r="EN582" s="56"/>
      <c r="EO582" s="56"/>
      <c r="EP582" s="56"/>
      <c r="EQ582" s="56"/>
      <c r="ER582" s="56"/>
      <c r="ES582" s="56"/>
      <c r="ET582" s="56"/>
      <c r="EU582" s="56"/>
      <c r="EV582" s="56"/>
      <c r="EW582" s="56"/>
      <c r="EX582" s="56"/>
      <c r="EY582" s="56"/>
      <c r="EZ582" s="56"/>
      <c r="FA582" s="56"/>
      <c r="FB582" s="56"/>
      <c r="FC582" s="56"/>
      <c r="FD582" s="56"/>
      <c r="FE582" s="56"/>
      <c r="FF582" s="56"/>
      <c r="FG582" s="56"/>
      <c r="FH582" s="56"/>
      <c r="FI582" s="56"/>
      <c r="FJ582" s="56"/>
      <c r="FK582" s="56"/>
      <c r="FL582" s="56"/>
      <c r="FM582" s="56"/>
      <c r="FN582" s="56"/>
      <c r="FO582" s="56"/>
      <c r="FP582" s="56"/>
      <c r="FQ582" s="56"/>
      <c r="FR582" s="56"/>
      <c r="FS582" s="56"/>
      <c r="FT582" s="56"/>
      <c r="FU582" s="56"/>
      <c r="FV582" s="56"/>
      <c r="FW582" s="56"/>
      <c r="FX582" s="56"/>
      <c r="FY582" s="56"/>
      <c r="FZ582" s="56"/>
      <c r="GA582" s="56"/>
      <c r="GB582" s="56"/>
      <c r="GC582" s="56"/>
      <c r="GD582" s="56"/>
      <c r="GE582" s="56"/>
      <c r="GF582" s="56"/>
      <c r="GG582" s="56"/>
      <c r="GH582" s="56"/>
      <c r="GI582" s="56"/>
      <c r="GJ582" s="56"/>
      <c r="GK582" s="56"/>
      <c r="GL582" s="56"/>
      <c r="GM582" s="56"/>
      <c r="GN582" s="56"/>
      <c r="GO582" s="56"/>
      <c r="GP582" s="56"/>
      <c r="GQ582" s="56"/>
      <c r="GR582" s="56"/>
      <c r="GS582" s="56"/>
      <c r="GT582" s="56"/>
      <c r="GU582" s="56"/>
      <c r="GV582" s="56"/>
      <c r="GW582" s="56"/>
      <c r="GX582" s="56"/>
      <c r="GY582" s="56"/>
      <c r="GZ582" s="56"/>
      <c r="HA582" s="56"/>
      <c r="HB582" s="56"/>
      <c r="HC582" s="56"/>
      <c r="HD582" s="56"/>
      <c r="HE582" s="56"/>
      <c r="HF582" s="56"/>
      <c r="HG582" s="56"/>
      <c r="HH582" s="56"/>
      <c r="HI582" s="56"/>
      <c r="HJ582" s="56"/>
      <c r="HK582" s="56"/>
      <c r="HL582" s="56"/>
      <c r="HM582" s="56"/>
      <c r="HN582" s="56"/>
      <c r="HO582" s="56"/>
      <c r="HP582" s="56"/>
      <c r="HQ582" s="56"/>
      <c r="HR582" s="56"/>
      <c r="HS582" s="56"/>
      <c r="HT582" s="56"/>
      <c r="HU582" s="56"/>
      <c r="HV582" s="56"/>
      <c r="HW582" s="56"/>
      <c r="HX582" s="56"/>
      <c r="HY582" s="56"/>
      <c r="HZ582" s="56"/>
      <c r="IA582" s="56"/>
      <c r="IB582" s="56"/>
      <c r="IC582" s="56"/>
      <c r="ID582" s="56"/>
      <c r="IE582" s="56"/>
      <c r="IF582" s="56"/>
      <c r="IG582" s="56"/>
      <c r="IH582" s="56"/>
      <c r="II582" s="56"/>
      <c r="IJ582" s="56"/>
      <c r="IK582" s="56"/>
      <c r="IL582" s="56"/>
      <c r="IM582" s="56"/>
      <c r="IN582" s="56"/>
      <c r="IO582" s="56"/>
      <c r="IP582" s="56"/>
      <c r="IQ582" s="56"/>
      <c r="IR582" s="56"/>
      <c r="IS582" s="56"/>
      <c r="IT582" s="56"/>
      <c r="IU582" s="56"/>
      <c r="IV582" s="56"/>
      <c r="IW582" s="56"/>
      <c r="IX582" s="56"/>
    </row>
    <row r="583" spans="2:258">
      <c r="B583" s="56"/>
      <c r="C583" s="56"/>
      <c r="D583" s="56"/>
      <c r="E583" s="56"/>
      <c r="F583" s="56"/>
      <c r="G583" s="56"/>
      <c r="H583" s="56"/>
      <c r="I583" s="56"/>
      <c r="J583" s="56"/>
      <c r="K583" s="56"/>
      <c r="L583" s="56"/>
      <c r="M583" s="56"/>
      <c r="CK583" s="56"/>
      <c r="CL583" s="56"/>
      <c r="CM583" s="56"/>
      <c r="CN583" s="56"/>
      <c r="CO583" s="56"/>
      <c r="CP583" s="56"/>
      <c r="CQ583" s="56"/>
      <c r="CR583" s="56"/>
      <c r="CS583" s="56"/>
      <c r="CT583" s="56"/>
      <c r="CU583" s="56"/>
      <c r="CV583" s="56"/>
      <c r="CW583" s="56"/>
      <c r="CX583" s="56"/>
      <c r="CY583" s="56"/>
      <c r="CZ583" s="56"/>
      <c r="DA583" s="56"/>
      <c r="DB583" s="56"/>
      <c r="DC583" s="56"/>
      <c r="DD583" s="56"/>
      <c r="DE583" s="56"/>
      <c r="DF583" s="56"/>
      <c r="DG583" s="56"/>
      <c r="DH583" s="56"/>
      <c r="DI583" s="56"/>
      <c r="DJ583" s="56"/>
      <c r="DK583" s="56"/>
      <c r="DL583" s="56"/>
      <c r="DM583" s="56"/>
      <c r="DN583" s="56"/>
      <c r="DO583" s="56"/>
      <c r="DP583" s="56"/>
      <c r="DQ583" s="56"/>
      <c r="DR583" s="56"/>
      <c r="DS583" s="56"/>
      <c r="DT583" s="56"/>
      <c r="DU583" s="56"/>
      <c r="DV583" s="56"/>
      <c r="DW583" s="56"/>
      <c r="DX583" s="56"/>
      <c r="DY583" s="56"/>
      <c r="DZ583" s="56"/>
      <c r="EA583" s="56"/>
      <c r="EB583" s="56"/>
      <c r="EC583" s="56"/>
      <c r="ED583" s="56"/>
      <c r="EE583" s="56"/>
      <c r="EF583" s="56"/>
      <c r="EG583" s="56"/>
      <c r="EH583" s="56"/>
      <c r="EI583" s="56"/>
      <c r="EJ583" s="56"/>
      <c r="EK583" s="56"/>
      <c r="EL583" s="56"/>
      <c r="EM583" s="56"/>
      <c r="EN583" s="56"/>
      <c r="EO583" s="56"/>
      <c r="EP583" s="56"/>
      <c r="EQ583" s="56"/>
      <c r="ER583" s="56"/>
      <c r="ES583" s="56"/>
      <c r="ET583" s="56"/>
      <c r="EU583" s="56"/>
      <c r="EV583" s="56"/>
      <c r="EW583" s="56"/>
      <c r="EX583" s="56"/>
      <c r="EY583" s="56"/>
      <c r="EZ583" s="56"/>
      <c r="FA583" s="56"/>
      <c r="FB583" s="56"/>
      <c r="FC583" s="56"/>
      <c r="FD583" s="56"/>
      <c r="FE583" s="56"/>
      <c r="FF583" s="56"/>
      <c r="FG583" s="56"/>
      <c r="FH583" s="56"/>
      <c r="FI583" s="56"/>
      <c r="FJ583" s="56"/>
      <c r="FK583" s="56"/>
      <c r="FL583" s="56"/>
      <c r="FM583" s="56"/>
      <c r="FN583" s="56"/>
      <c r="FO583" s="56"/>
      <c r="FP583" s="56"/>
      <c r="FQ583" s="56"/>
      <c r="FR583" s="56"/>
      <c r="FS583" s="56"/>
      <c r="FT583" s="56"/>
      <c r="FU583" s="56"/>
      <c r="FV583" s="56"/>
      <c r="FW583" s="56"/>
      <c r="FX583" s="56"/>
      <c r="FY583" s="56"/>
      <c r="FZ583" s="56"/>
      <c r="GA583" s="56"/>
      <c r="GB583" s="56"/>
      <c r="GC583" s="56"/>
      <c r="GD583" s="56"/>
      <c r="GE583" s="56"/>
      <c r="GF583" s="56"/>
      <c r="GG583" s="56"/>
      <c r="GH583" s="56"/>
      <c r="GI583" s="56"/>
      <c r="GJ583" s="56"/>
      <c r="GK583" s="56"/>
      <c r="GL583" s="56"/>
      <c r="GM583" s="56"/>
      <c r="GN583" s="56"/>
      <c r="GO583" s="56"/>
      <c r="GP583" s="56"/>
      <c r="GQ583" s="56"/>
      <c r="GR583" s="56"/>
      <c r="GS583" s="56"/>
      <c r="GT583" s="56"/>
      <c r="GU583" s="56"/>
      <c r="GV583" s="56"/>
      <c r="GW583" s="56"/>
      <c r="GX583" s="56"/>
      <c r="GY583" s="56"/>
      <c r="GZ583" s="56"/>
      <c r="HA583" s="56"/>
      <c r="HB583" s="56"/>
      <c r="HC583" s="56"/>
      <c r="HD583" s="56"/>
      <c r="HE583" s="56"/>
      <c r="HF583" s="56"/>
      <c r="HG583" s="56"/>
      <c r="HH583" s="56"/>
      <c r="HI583" s="56"/>
      <c r="HJ583" s="56"/>
      <c r="HK583" s="56"/>
      <c r="HL583" s="56"/>
      <c r="HM583" s="56"/>
      <c r="HN583" s="56"/>
      <c r="HO583" s="56"/>
      <c r="HP583" s="56"/>
      <c r="HQ583" s="56"/>
      <c r="HR583" s="56"/>
      <c r="HS583" s="56"/>
      <c r="HT583" s="56"/>
      <c r="HU583" s="56"/>
      <c r="HV583" s="56"/>
      <c r="HW583" s="56"/>
      <c r="HX583" s="56"/>
      <c r="HY583" s="56"/>
      <c r="HZ583" s="56"/>
      <c r="IA583" s="56"/>
      <c r="IB583" s="56"/>
      <c r="IC583" s="56"/>
      <c r="ID583" s="56"/>
      <c r="IE583" s="56"/>
      <c r="IF583" s="56"/>
      <c r="IG583" s="56"/>
      <c r="IH583" s="56"/>
      <c r="II583" s="56"/>
      <c r="IJ583" s="56"/>
      <c r="IK583" s="56"/>
      <c r="IL583" s="56"/>
      <c r="IM583" s="56"/>
      <c r="IN583" s="56"/>
      <c r="IO583" s="56"/>
      <c r="IP583" s="56"/>
      <c r="IQ583" s="56"/>
      <c r="IR583" s="56"/>
      <c r="IS583" s="56"/>
      <c r="IT583" s="56"/>
      <c r="IU583" s="56"/>
      <c r="IV583" s="56"/>
      <c r="IW583" s="56"/>
      <c r="IX583" s="56"/>
    </row>
    <row r="584" spans="2:258">
      <c r="B584" s="56"/>
      <c r="C584" s="56"/>
      <c r="D584" s="56"/>
      <c r="E584" s="56"/>
      <c r="F584" s="56"/>
      <c r="G584" s="56"/>
      <c r="H584" s="56"/>
      <c r="I584" s="56"/>
      <c r="J584" s="56"/>
      <c r="K584" s="56"/>
      <c r="L584" s="56"/>
      <c r="M584" s="56"/>
      <c r="CK584" s="56"/>
      <c r="CL584" s="56"/>
      <c r="CM584" s="56"/>
      <c r="CN584" s="56"/>
      <c r="CO584" s="56"/>
      <c r="CP584" s="56"/>
      <c r="CQ584" s="56"/>
      <c r="CR584" s="56"/>
      <c r="CS584" s="56"/>
      <c r="CT584" s="56"/>
      <c r="CU584" s="56"/>
      <c r="CV584" s="56"/>
      <c r="CW584" s="56"/>
      <c r="CX584" s="56"/>
      <c r="CY584" s="56"/>
      <c r="CZ584" s="56"/>
      <c r="DA584" s="56"/>
      <c r="DB584" s="56"/>
      <c r="DC584" s="56"/>
      <c r="DD584" s="56"/>
      <c r="DE584" s="56"/>
      <c r="DF584" s="56"/>
      <c r="DG584" s="56"/>
      <c r="DH584" s="56"/>
      <c r="DI584" s="56"/>
      <c r="DJ584" s="56"/>
      <c r="DK584" s="56"/>
      <c r="DL584" s="56"/>
      <c r="DM584" s="56"/>
      <c r="DN584" s="56"/>
      <c r="DO584" s="56"/>
      <c r="DP584" s="56"/>
      <c r="DQ584" s="56"/>
      <c r="DR584" s="56"/>
      <c r="DS584" s="56"/>
      <c r="DT584" s="56"/>
      <c r="DU584" s="56"/>
      <c r="DV584" s="56"/>
      <c r="DW584" s="56"/>
      <c r="DX584" s="56"/>
      <c r="DY584" s="56"/>
      <c r="DZ584" s="56"/>
      <c r="EA584" s="56"/>
      <c r="EB584" s="56"/>
      <c r="EC584" s="56"/>
      <c r="ED584" s="56"/>
      <c r="EE584" s="56"/>
      <c r="EF584" s="56"/>
      <c r="EG584" s="56"/>
      <c r="EH584" s="56"/>
      <c r="EI584" s="56"/>
      <c r="EJ584" s="56"/>
      <c r="EK584" s="56"/>
      <c r="EL584" s="56"/>
      <c r="EM584" s="56"/>
      <c r="EN584" s="56"/>
      <c r="EO584" s="56"/>
      <c r="EP584" s="56"/>
      <c r="EQ584" s="56"/>
      <c r="ER584" s="56"/>
      <c r="ES584" s="56"/>
      <c r="ET584" s="56"/>
      <c r="EU584" s="56"/>
      <c r="EV584" s="56"/>
      <c r="EW584" s="56"/>
      <c r="EX584" s="56"/>
      <c r="EY584" s="56"/>
      <c r="EZ584" s="56"/>
      <c r="FA584" s="56"/>
      <c r="FB584" s="56"/>
      <c r="FC584" s="56"/>
      <c r="FD584" s="56"/>
      <c r="FE584" s="56"/>
      <c r="FF584" s="56"/>
      <c r="FG584" s="56"/>
      <c r="FH584" s="56"/>
      <c r="FI584" s="56"/>
      <c r="FJ584" s="56"/>
      <c r="FK584" s="56"/>
      <c r="FL584" s="56"/>
      <c r="FM584" s="56"/>
      <c r="FN584" s="56"/>
      <c r="FO584" s="56"/>
      <c r="FP584" s="56"/>
      <c r="FQ584" s="56"/>
      <c r="FR584" s="56"/>
      <c r="FS584" s="56"/>
      <c r="FT584" s="56"/>
      <c r="FU584" s="56"/>
      <c r="FV584" s="56"/>
      <c r="FW584" s="56"/>
      <c r="FX584" s="56"/>
      <c r="FY584" s="56"/>
      <c r="FZ584" s="56"/>
      <c r="GA584" s="56"/>
      <c r="GB584" s="56"/>
      <c r="GC584" s="56"/>
      <c r="GD584" s="56"/>
      <c r="GE584" s="56"/>
      <c r="GF584" s="56"/>
      <c r="GG584" s="56"/>
      <c r="GH584" s="56"/>
      <c r="GI584" s="56"/>
      <c r="GJ584" s="56"/>
      <c r="GK584" s="56"/>
      <c r="GL584" s="56"/>
      <c r="GM584" s="56"/>
      <c r="GN584" s="56"/>
      <c r="GO584" s="56"/>
      <c r="GP584" s="56"/>
      <c r="GQ584" s="56"/>
      <c r="GR584" s="56"/>
      <c r="GS584" s="56"/>
      <c r="GT584" s="56"/>
      <c r="GU584" s="56"/>
      <c r="GV584" s="56"/>
      <c r="GW584" s="56"/>
      <c r="GX584" s="56"/>
      <c r="GY584" s="56"/>
      <c r="GZ584" s="56"/>
      <c r="HA584" s="56"/>
      <c r="HB584" s="56"/>
      <c r="HC584" s="56"/>
      <c r="HD584" s="56"/>
      <c r="HE584" s="56"/>
      <c r="HF584" s="56"/>
      <c r="HG584" s="56"/>
      <c r="HH584" s="56"/>
      <c r="HI584" s="56"/>
      <c r="HJ584" s="56"/>
      <c r="HK584" s="56"/>
      <c r="HL584" s="56"/>
      <c r="HM584" s="56"/>
      <c r="HN584" s="56"/>
      <c r="HO584" s="56"/>
      <c r="HP584" s="56"/>
      <c r="HQ584" s="56"/>
      <c r="HR584" s="56"/>
      <c r="HS584" s="56"/>
      <c r="HT584" s="56"/>
      <c r="HU584" s="56"/>
      <c r="HV584" s="56"/>
      <c r="HW584" s="56"/>
      <c r="HX584" s="56"/>
      <c r="HY584" s="56"/>
      <c r="HZ584" s="56"/>
      <c r="IA584" s="56"/>
      <c r="IB584" s="56"/>
      <c r="IC584" s="56"/>
      <c r="ID584" s="56"/>
      <c r="IE584" s="56"/>
      <c r="IF584" s="56"/>
      <c r="IG584" s="56"/>
      <c r="IH584" s="56"/>
      <c r="II584" s="56"/>
      <c r="IJ584" s="56"/>
      <c r="IK584" s="56"/>
      <c r="IL584" s="56"/>
      <c r="IM584" s="56"/>
      <c r="IN584" s="56"/>
      <c r="IO584" s="56"/>
      <c r="IP584" s="56"/>
      <c r="IQ584" s="56"/>
      <c r="IR584" s="56"/>
      <c r="IS584" s="56"/>
      <c r="IT584" s="56"/>
      <c r="IU584" s="56"/>
      <c r="IV584" s="56"/>
      <c r="IW584" s="56"/>
      <c r="IX584" s="56"/>
    </row>
    <row r="585" spans="2:258">
      <c r="B585" s="56"/>
      <c r="C585" s="56"/>
      <c r="D585" s="56"/>
      <c r="E585" s="56"/>
      <c r="F585" s="56"/>
      <c r="G585" s="56"/>
      <c r="H585" s="56"/>
      <c r="I585" s="56"/>
      <c r="J585" s="56"/>
      <c r="K585" s="56"/>
      <c r="L585" s="56"/>
      <c r="M585" s="56"/>
      <c r="CK585" s="56"/>
      <c r="CL585" s="56"/>
      <c r="CM585" s="56"/>
      <c r="CN585" s="56"/>
      <c r="CO585" s="56"/>
      <c r="CP585" s="56"/>
      <c r="CQ585" s="56"/>
      <c r="CR585" s="56"/>
      <c r="CS585" s="56"/>
      <c r="CT585" s="56"/>
      <c r="CU585" s="56"/>
      <c r="CV585" s="56"/>
      <c r="CW585" s="56"/>
      <c r="CX585" s="56"/>
      <c r="CY585" s="56"/>
      <c r="CZ585" s="56"/>
      <c r="DA585" s="56"/>
      <c r="DB585" s="56"/>
      <c r="DC585" s="56"/>
      <c r="DD585" s="56"/>
      <c r="DE585" s="56"/>
      <c r="DF585" s="56"/>
      <c r="DG585" s="56"/>
      <c r="DH585" s="56"/>
      <c r="DI585" s="56"/>
      <c r="DJ585" s="56"/>
      <c r="DK585" s="56"/>
      <c r="DL585" s="56"/>
      <c r="DM585" s="56"/>
      <c r="DN585" s="56"/>
      <c r="DO585" s="56"/>
      <c r="DP585" s="56"/>
      <c r="DQ585" s="56"/>
      <c r="DR585" s="56"/>
      <c r="DS585" s="56"/>
      <c r="DT585" s="56"/>
      <c r="DU585" s="56"/>
      <c r="DV585" s="56"/>
      <c r="DW585" s="56"/>
      <c r="DX585" s="56"/>
      <c r="DY585" s="56"/>
      <c r="DZ585" s="56"/>
      <c r="EA585" s="56"/>
      <c r="EB585" s="56"/>
      <c r="EC585" s="56"/>
      <c r="ED585" s="56"/>
      <c r="EE585" s="56"/>
      <c r="EF585" s="56"/>
      <c r="EG585" s="56"/>
      <c r="EH585" s="56"/>
      <c r="EI585" s="56"/>
      <c r="EJ585" s="56"/>
      <c r="EK585" s="56"/>
      <c r="EL585" s="56"/>
      <c r="EM585" s="56"/>
      <c r="EN585" s="56"/>
      <c r="EO585" s="56"/>
      <c r="EP585" s="56"/>
      <c r="EQ585" s="56"/>
      <c r="ER585" s="56"/>
      <c r="ES585" s="56"/>
      <c r="ET585" s="56"/>
      <c r="EU585" s="56"/>
      <c r="EV585" s="56"/>
      <c r="EW585" s="56"/>
      <c r="EX585" s="56"/>
      <c r="EY585" s="56"/>
      <c r="EZ585" s="56"/>
      <c r="FA585" s="56"/>
      <c r="FB585" s="56"/>
      <c r="FC585" s="56"/>
      <c r="FD585" s="56"/>
      <c r="FE585" s="56"/>
      <c r="FF585" s="56"/>
      <c r="FG585" s="56"/>
      <c r="FH585" s="56"/>
      <c r="FI585" s="56"/>
      <c r="FJ585" s="56"/>
      <c r="FK585" s="56"/>
      <c r="FL585" s="56"/>
      <c r="FM585" s="56"/>
      <c r="FN585" s="56"/>
      <c r="FO585" s="56"/>
      <c r="FP585" s="56"/>
      <c r="FQ585" s="56"/>
      <c r="FR585" s="56"/>
      <c r="FS585" s="56"/>
      <c r="FT585" s="56"/>
      <c r="FU585" s="56"/>
      <c r="FV585" s="56"/>
      <c r="FW585" s="56"/>
      <c r="FX585" s="56"/>
      <c r="FY585" s="56"/>
      <c r="FZ585" s="56"/>
      <c r="GA585" s="56"/>
      <c r="GB585" s="56"/>
      <c r="GC585" s="56"/>
      <c r="GD585" s="56"/>
      <c r="GE585" s="56"/>
      <c r="GF585" s="56"/>
      <c r="GG585" s="56"/>
      <c r="GH585" s="56"/>
      <c r="GI585" s="56"/>
      <c r="GJ585" s="56"/>
      <c r="GK585" s="56"/>
      <c r="GL585" s="56"/>
      <c r="GM585" s="56"/>
      <c r="GN585" s="56"/>
      <c r="GO585" s="56"/>
      <c r="GP585" s="56"/>
      <c r="GQ585" s="56"/>
      <c r="GR585" s="56"/>
      <c r="GS585" s="56"/>
      <c r="GT585" s="56"/>
      <c r="GU585" s="56"/>
      <c r="GV585" s="56"/>
      <c r="GW585" s="56"/>
      <c r="GX585" s="56"/>
      <c r="GY585" s="56"/>
      <c r="GZ585" s="56"/>
      <c r="HA585" s="56"/>
      <c r="HB585" s="56"/>
      <c r="HC585" s="56"/>
      <c r="HD585" s="56"/>
      <c r="HE585" s="56"/>
      <c r="HF585" s="56"/>
      <c r="HG585" s="56"/>
      <c r="HH585" s="56"/>
      <c r="HI585" s="56"/>
      <c r="HJ585" s="56"/>
      <c r="HK585" s="56"/>
      <c r="HL585" s="56"/>
      <c r="HM585" s="56"/>
      <c r="HN585" s="56"/>
      <c r="HO585" s="56"/>
      <c r="HP585" s="56"/>
      <c r="HQ585" s="56"/>
      <c r="HR585" s="56"/>
      <c r="HS585" s="56"/>
      <c r="HT585" s="56"/>
      <c r="HU585" s="56"/>
      <c r="HV585" s="56"/>
      <c r="HW585" s="56"/>
      <c r="HX585" s="56"/>
      <c r="HY585" s="56"/>
      <c r="HZ585" s="56"/>
      <c r="IA585" s="56"/>
      <c r="IB585" s="56"/>
      <c r="IC585" s="56"/>
      <c r="ID585" s="56"/>
      <c r="IE585" s="56"/>
      <c r="IF585" s="56"/>
      <c r="IG585" s="56"/>
      <c r="IH585" s="56"/>
      <c r="II585" s="56"/>
      <c r="IJ585" s="56"/>
      <c r="IK585" s="56"/>
      <c r="IL585" s="56"/>
      <c r="IM585" s="56"/>
      <c r="IN585" s="56"/>
      <c r="IO585" s="56"/>
      <c r="IP585" s="56"/>
      <c r="IQ585" s="56"/>
      <c r="IR585" s="56"/>
      <c r="IS585" s="56"/>
      <c r="IT585" s="56"/>
      <c r="IU585" s="56"/>
      <c r="IV585" s="56"/>
      <c r="IW585" s="56"/>
      <c r="IX585" s="56"/>
    </row>
    <row r="586" spans="2:258">
      <c r="B586" s="56"/>
      <c r="C586" s="56"/>
      <c r="D586" s="56"/>
      <c r="E586" s="56"/>
      <c r="F586" s="56"/>
      <c r="G586" s="56"/>
      <c r="H586" s="56"/>
      <c r="I586" s="56"/>
      <c r="J586" s="56"/>
      <c r="K586" s="56"/>
      <c r="L586" s="56"/>
      <c r="M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56"/>
      <c r="DN586" s="56"/>
      <c r="DO586" s="56"/>
      <c r="DP586" s="56"/>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6"/>
      <c r="FH586" s="56"/>
      <c r="FI586" s="56"/>
      <c r="FJ586" s="56"/>
      <c r="FK586" s="56"/>
      <c r="FL586" s="56"/>
      <c r="FM586" s="56"/>
      <c r="FN586" s="56"/>
      <c r="FO586" s="56"/>
      <c r="FP586" s="56"/>
      <c r="FQ586" s="56"/>
      <c r="FR586" s="56"/>
      <c r="FS586" s="56"/>
      <c r="FT586" s="56"/>
      <c r="FU586" s="56"/>
      <c r="FV586" s="56"/>
      <c r="FW586" s="56"/>
      <c r="FX586" s="56"/>
      <c r="FY586" s="56"/>
      <c r="FZ586" s="56"/>
      <c r="GA586" s="56"/>
      <c r="GB586" s="56"/>
      <c r="GC586" s="56"/>
      <c r="GD586" s="56"/>
      <c r="GE586" s="56"/>
      <c r="GF586" s="56"/>
      <c r="GG586" s="56"/>
      <c r="GH586" s="56"/>
      <c r="GI586" s="56"/>
      <c r="GJ586" s="56"/>
      <c r="GK586" s="56"/>
      <c r="GL586" s="56"/>
      <c r="GM586" s="56"/>
      <c r="GN586" s="56"/>
      <c r="GO586" s="56"/>
      <c r="GP586" s="56"/>
      <c r="GQ586" s="56"/>
      <c r="GR586" s="56"/>
      <c r="GS586" s="56"/>
      <c r="GT586" s="56"/>
      <c r="GU586" s="56"/>
      <c r="GV586" s="56"/>
      <c r="GW586" s="56"/>
      <c r="GX586" s="56"/>
      <c r="GY586" s="56"/>
      <c r="GZ586" s="56"/>
      <c r="HA586" s="56"/>
      <c r="HB586" s="56"/>
      <c r="HC586" s="56"/>
      <c r="HD586" s="56"/>
      <c r="HE586" s="56"/>
      <c r="HF586" s="56"/>
      <c r="HG586" s="56"/>
      <c r="HH586" s="56"/>
      <c r="HI586" s="56"/>
      <c r="HJ586" s="56"/>
      <c r="HK586" s="56"/>
      <c r="HL586" s="56"/>
      <c r="HM586" s="56"/>
      <c r="HN586" s="56"/>
      <c r="HO586" s="56"/>
      <c r="HP586" s="56"/>
      <c r="HQ586" s="56"/>
      <c r="HR586" s="56"/>
      <c r="HS586" s="56"/>
      <c r="HT586" s="56"/>
      <c r="HU586" s="56"/>
      <c r="HV586" s="56"/>
      <c r="HW586" s="56"/>
      <c r="HX586" s="56"/>
      <c r="HY586" s="56"/>
      <c r="HZ586" s="56"/>
      <c r="IA586" s="56"/>
      <c r="IB586" s="56"/>
      <c r="IC586" s="56"/>
      <c r="ID586" s="56"/>
      <c r="IE586" s="56"/>
      <c r="IF586" s="56"/>
      <c r="IG586" s="56"/>
      <c r="IH586" s="56"/>
      <c r="II586" s="56"/>
      <c r="IJ586" s="56"/>
      <c r="IK586" s="56"/>
      <c r="IL586" s="56"/>
      <c r="IM586" s="56"/>
      <c r="IN586" s="56"/>
      <c r="IO586" s="56"/>
      <c r="IP586" s="56"/>
      <c r="IQ586" s="56"/>
      <c r="IR586" s="56"/>
      <c r="IS586" s="56"/>
      <c r="IT586" s="56"/>
      <c r="IU586" s="56"/>
      <c r="IV586" s="56"/>
      <c r="IW586" s="56"/>
      <c r="IX586" s="56"/>
    </row>
    <row r="587" spans="2:258">
      <c r="B587" s="56"/>
      <c r="C587" s="56"/>
      <c r="D587" s="56"/>
      <c r="E587" s="56"/>
      <c r="F587" s="56"/>
      <c r="G587" s="56"/>
      <c r="H587" s="56"/>
      <c r="I587" s="56"/>
      <c r="J587" s="56"/>
      <c r="K587" s="56"/>
      <c r="L587" s="56"/>
      <c r="M587" s="56"/>
      <c r="CK587" s="56"/>
      <c r="CL587" s="56"/>
      <c r="CM587" s="56"/>
      <c r="CN587" s="56"/>
      <c r="CO587" s="56"/>
      <c r="CP587" s="56"/>
      <c r="CQ587" s="56"/>
      <c r="CR587" s="56"/>
      <c r="CS587" s="56"/>
      <c r="CT587" s="56"/>
      <c r="CU587" s="56"/>
      <c r="CV587" s="56"/>
      <c r="CW587" s="56"/>
      <c r="CX587" s="56"/>
      <c r="CY587" s="56"/>
      <c r="CZ587" s="56"/>
      <c r="DA587" s="56"/>
      <c r="DB587" s="56"/>
      <c r="DC587" s="56"/>
      <c r="DD587" s="56"/>
      <c r="DE587" s="56"/>
      <c r="DF587" s="56"/>
      <c r="DG587" s="56"/>
      <c r="DH587" s="56"/>
      <c r="DI587" s="56"/>
      <c r="DJ587" s="56"/>
      <c r="DK587" s="56"/>
      <c r="DL587" s="56"/>
      <c r="DM587" s="56"/>
      <c r="DN587" s="56"/>
      <c r="DO587" s="56"/>
      <c r="DP587" s="56"/>
      <c r="DQ587" s="56"/>
      <c r="DR587" s="56"/>
      <c r="DS587" s="56"/>
      <c r="DT587" s="56"/>
      <c r="DU587" s="56"/>
      <c r="DV587" s="56"/>
      <c r="DW587" s="56"/>
      <c r="DX587" s="56"/>
      <c r="DY587" s="56"/>
      <c r="DZ587" s="56"/>
      <c r="EA587" s="56"/>
      <c r="EB587" s="56"/>
      <c r="EC587" s="56"/>
      <c r="ED587" s="56"/>
      <c r="EE587" s="56"/>
      <c r="EF587" s="56"/>
      <c r="EG587" s="56"/>
      <c r="EH587" s="56"/>
      <c r="EI587" s="56"/>
      <c r="EJ587" s="56"/>
      <c r="EK587" s="56"/>
      <c r="EL587" s="56"/>
      <c r="EM587" s="56"/>
      <c r="EN587" s="56"/>
      <c r="EO587" s="56"/>
      <c r="EP587" s="56"/>
      <c r="EQ587" s="56"/>
      <c r="ER587" s="56"/>
      <c r="ES587" s="56"/>
      <c r="ET587" s="56"/>
      <c r="EU587" s="56"/>
      <c r="EV587" s="56"/>
      <c r="EW587" s="56"/>
      <c r="EX587" s="56"/>
      <c r="EY587" s="56"/>
      <c r="EZ587" s="56"/>
      <c r="FA587" s="56"/>
      <c r="FB587" s="56"/>
      <c r="FC587" s="56"/>
      <c r="FD587" s="56"/>
      <c r="FE587" s="56"/>
      <c r="FF587" s="56"/>
      <c r="FG587" s="56"/>
      <c r="FH587" s="56"/>
      <c r="FI587" s="56"/>
      <c r="FJ587" s="56"/>
      <c r="FK587" s="56"/>
      <c r="FL587" s="56"/>
      <c r="FM587" s="56"/>
      <c r="FN587" s="56"/>
      <c r="FO587" s="56"/>
      <c r="FP587" s="56"/>
      <c r="FQ587" s="56"/>
      <c r="FR587" s="56"/>
      <c r="FS587" s="56"/>
      <c r="FT587" s="56"/>
      <c r="FU587" s="56"/>
      <c r="FV587" s="56"/>
      <c r="FW587" s="56"/>
      <c r="FX587" s="56"/>
      <c r="FY587" s="56"/>
      <c r="FZ587" s="56"/>
      <c r="GA587" s="56"/>
      <c r="GB587" s="56"/>
      <c r="GC587" s="56"/>
      <c r="GD587" s="56"/>
      <c r="GE587" s="56"/>
      <c r="GF587" s="56"/>
      <c r="GG587" s="56"/>
      <c r="GH587" s="56"/>
      <c r="GI587" s="56"/>
      <c r="GJ587" s="56"/>
      <c r="GK587" s="56"/>
      <c r="GL587" s="56"/>
      <c r="GM587" s="56"/>
      <c r="GN587" s="56"/>
      <c r="GO587" s="56"/>
      <c r="GP587" s="56"/>
      <c r="GQ587" s="56"/>
      <c r="GR587" s="56"/>
      <c r="GS587" s="56"/>
      <c r="GT587" s="56"/>
      <c r="GU587" s="56"/>
      <c r="GV587" s="56"/>
      <c r="GW587" s="56"/>
      <c r="GX587" s="56"/>
      <c r="GY587" s="56"/>
      <c r="GZ587" s="56"/>
      <c r="HA587" s="56"/>
      <c r="HB587" s="56"/>
      <c r="HC587" s="56"/>
      <c r="HD587" s="56"/>
      <c r="HE587" s="56"/>
      <c r="HF587" s="56"/>
      <c r="HG587" s="56"/>
      <c r="HH587" s="56"/>
      <c r="HI587" s="56"/>
      <c r="HJ587" s="56"/>
      <c r="HK587" s="56"/>
      <c r="HL587" s="56"/>
      <c r="HM587" s="56"/>
      <c r="HN587" s="56"/>
      <c r="HO587" s="56"/>
      <c r="HP587" s="56"/>
      <c r="HQ587" s="56"/>
      <c r="HR587" s="56"/>
      <c r="HS587" s="56"/>
      <c r="HT587" s="56"/>
      <c r="HU587" s="56"/>
      <c r="HV587" s="56"/>
      <c r="HW587" s="56"/>
      <c r="HX587" s="56"/>
      <c r="HY587" s="56"/>
      <c r="HZ587" s="56"/>
      <c r="IA587" s="56"/>
      <c r="IB587" s="56"/>
      <c r="IC587" s="56"/>
      <c r="ID587" s="56"/>
      <c r="IE587" s="56"/>
      <c r="IF587" s="56"/>
      <c r="IG587" s="56"/>
      <c r="IH587" s="56"/>
      <c r="II587" s="56"/>
      <c r="IJ587" s="56"/>
      <c r="IK587" s="56"/>
      <c r="IL587" s="56"/>
      <c r="IM587" s="56"/>
      <c r="IN587" s="56"/>
      <c r="IO587" s="56"/>
      <c r="IP587" s="56"/>
      <c r="IQ587" s="56"/>
      <c r="IR587" s="56"/>
      <c r="IS587" s="56"/>
      <c r="IT587" s="56"/>
      <c r="IU587" s="56"/>
      <c r="IV587" s="56"/>
      <c r="IW587" s="56"/>
      <c r="IX587" s="56"/>
    </row>
    <row r="588" spans="2:258">
      <c r="B588" s="56"/>
      <c r="C588" s="56"/>
      <c r="D588" s="56"/>
      <c r="E588" s="56"/>
      <c r="F588" s="56"/>
      <c r="G588" s="56"/>
      <c r="H588" s="56"/>
      <c r="I588" s="56"/>
      <c r="J588" s="56"/>
      <c r="K588" s="56"/>
      <c r="L588" s="56"/>
      <c r="M588" s="56"/>
      <c r="CK588" s="56"/>
      <c r="CL588" s="56"/>
      <c r="CM588" s="56"/>
      <c r="CN588" s="56"/>
      <c r="CO588" s="56"/>
      <c r="CP588" s="56"/>
      <c r="CQ588" s="56"/>
      <c r="CR588" s="56"/>
      <c r="CS588" s="56"/>
      <c r="CT588" s="56"/>
      <c r="CU588" s="56"/>
      <c r="CV588" s="56"/>
      <c r="CW588" s="56"/>
      <c r="CX588" s="56"/>
      <c r="CY588" s="56"/>
      <c r="CZ588" s="56"/>
      <c r="DA588" s="56"/>
      <c r="DB588" s="56"/>
      <c r="DC588" s="56"/>
      <c r="DD588" s="56"/>
      <c r="DE588" s="56"/>
      <c r="DF588" s="56"/>
      <c r="DG588" s="56"/>
      <c r="DH588" s="56"/>
      <c r="DI588" s="56"/>
      <c r="DJ588" s="56"/>
      <c r="DK588" s="56"/>
      <c r="DL588" s="56"/>
      <c r="DM588" s="56"/>
      <c r="DN588" s="56"/>
      <c r="DO588" s="56"/>
      <c r="DP588" s="56"/>
      <c r="DQ588" s="56"/>
      <c r="DR588" s="56"/>
      <c r="DS588" s="56"/>
      <c r="DT588" s="56"/>
      <c r="DU588" s="56"/>
      <c r="DV588" s="56"/>
      <c r="DW588" s="56"/>
      <c r="DX588" s="56"/>
      <c r="DY588" s="56"/>
      <c r="DZ588" s="56"/>
      <c r="EA588" s="56"/>
      <c r="EB588" s="56"/>
      <c r="EC588" s="56"/>
      <c r="ED588" s="56"/>
      <c r="EE588" s="56"/>
      <c r="EF588" s="56"/>
      <c r="EG588" s="56"/>
      <c r="EH588" s="56"/>
      <c r="EI588" s="56"/>
      <c r="EJ588" s="56"/>
      <c r="EK588" s="56"/>
      <c r="EL588" s="56"/>
      <c r="EM588" s="56"/>
      <c r="EN588" s="56"/>
      <c r="EO588" s="56"/>
      <c r="EP588" s="56"/>
      <c r="EQ588" s="56"/>
      <c r="ER588" s="56"/>
      <c r="ES588" s="56"/>
      <c r="ET588" s="56"/>
      <c r="EU588" s="56"/>
      <c r="EV588" s="56"/>
      <c r="EW588" s="56"/>
      <c r="EX588" s="56"/>
      <c r="EY588" s="56"/>
      <c r="EZ588" s="56"/>
      <c r="FA588" s="56"/>
      <c r="FB588" s="56"/>
      <c r="FC588" s="56"/>
      <c r="FD588" s="56"/>
      <c r="FE588" s="56"/>
      <c r="FF588" s="56"/>
      <c r="FG588" s="56"/>
      <c r="FH588" s="56"/>
      <c r="FI588" s="56"/>
      <c r="FJ588" s="56"/>
      <c r="FK588" s="56"/>
      <c r="FL588" s="56"/>
      <c r="FM588" s="56"/>
      <c r="FN588" s="56"/>
      <c r="FO588" s="56"/>
      <c r="FP588" s="56"/>
      <c r="FQ588" s="56"/>
      <c r="FR588" s="56"/>
      <c r="FS588" s="56"/>
      <c r="FT588" s="56"/>
      <c r="FU588" s="56"/>
      <c r="FV588" s="56"/>
      <c r="FW588" s="56"/>
      <c r="FX588" s="56"/>
      <c r="FY588" s="56"/>
      <c r="FZ588" s="56"/>
      <c r="GA588" s="56"/>
      <c r="GB588" s="56"/>
      <c r="GC588" s="56"/>
      <c r="GD588" s="56"/>
      <c r="GE588" s="56"/>
      <c r="GF588" s="56"/>
      <c r="GG588" s="56"/>
      <c r="GH588" s="56"/>
      <c r="GI588" s="56"/>
      <c r="GJ588" s="56"/>
      <c r="GK588" s="56"/>
      <c r="GL588" s="56"/>
      <c r="GM588" s="56"/>
      <c r="GN588" s="56"/>
      <c r="GO588" s="56"/>
      <c r="GP588" s="56"/>
      <c r="GQ588" s="56"/>
      <c r="GR588" s="56"/>
      <c r="GS588" s="56"/>
      <c r="GT588" s="56"/>
      <c r="GU588" s="56"/>
      <c r="GV588" s="56"/>
      <c r="GW588" s="56"/>
      <c r="GX588" s="56"/>
      <c r="GY588" s="56"/>
      <c r="GZ588" s="56"/>
      <c r="HA588" s="56"/>
      <c r="HB588" s="56"/>
      <c r="HC588" s="56"/>
      <c r="HD588" s="56"/>
      <c r="HE588" s="56"/>
      <c r="HF588" s="56"/>
      <c r="HG588" s="56"/>
      <c r="HH588" s="56"/>
      <c r="HI588" s="56"/>
      <c r="HJ588" s="56"/>
      <c r="HK588" s="56"/>
      <c r="HL588" s="56"/>
      <c r="HM588" s="56"/>
      <c r="HN588" s="56"/>
      <c r="HO588" s="56"/>
      <c r="HP588" s="56"/>
      <c r="HQ588" s="56"/>
      <c r="HR588" s="56"/>
      <c r="HS588" s="56"/>
      <c r="HT588" s="56"/>
      <c r="HU588" s="56"/>
      <c r="HV588" s="56"/>
      <c r="HW588" s="56"/>
      <c r="HX588" s="56"/>
      <c r="HY588" s="56"/>
      <c r="HZ588" s="56"/>
      <c r="IA588" s="56"/>
      <c r="IB588" s="56"/>
      <c r="IC588" s="56"/>
      <c r="ID588" s="56"/>
      <c r="IE588" s="56"/>
      <c r="IF588" s="56"/>
      <c r="IG588" s="56"/>
      <c r="IH588" s="56"/>
      <c r="II588" s="56"/>
      <c r="IJ588" s="56"/>
      <c r="IK588" s="56"/>
      <c r="IL588" s="56"/>
      <c r="IM588" s="56"/>
      <c r="IN588" s="56"/>
      <c r="IO588" s="56"/>
      <c r="IP588" s="56"/>
      <c r="IQ588" s="56"/>
      <c r="IR588" s="56"/>
      <c r="IS588" s="56"/>
      <c r="IT588" s="56"/>
      <c r="IU588" s="56"/>
      <c r="IV588" s="56"/>
      <c r="IW588" s="56"/>
      <c r="IX588" s="56"/>
    </row>
    <row r="589" spans="2:258">
      <c r="B589" s="56"/>
      <c r="C589" s="56"/>
      <c r="D589" s="56"/>
      <c r="E589" s="56"/>
      <c r="F589" s="56"/>
      <c r="G589" s="56"/>
      <c r="H589" s="56"/>
      <c r="I589" s="56"/>
      <c r="J589" s="56"/>
      <c r="K589" s="56"/>
      <c r="L589" s="56"/>
      <c r="M589" s="56"/>
      <c r="CK589" s="56"/>
      <c r="CL589" s="56"/>
      <c r="CM589" s="56"/>
      <c r="CN589" s="56"/>
      <c r="CO589" s="56"/>
      <c r="CP589" s="56"/>
      <c r="CQ589" s="56"/>
      <c r="CR589" s="56"/>
      <c r="CS589" s="56"/>
      <c r="CT589" s="56"/>
      <c r="CU589" s="56"/>
      <c r="CV589" s="56"/>
      <c r="CW589" s="56"/>
      <c r="CX589" s="56"/>
      <c r="CY589" s="56"/>
      <c r="CZ589" s="56"/>
      <c r="DA589" s="56"/>
      <c r="DB589" s="56"/>
      <c r="DC589" s="56"/>
      <c r="DD589" s="56"/>
      <c r="DE589" s="56"/>
      <c r="DF589" s="56"/>
      <c r="DG589" s="56"/>
      <c r="DH589" s="56"/>
      <c r="DI589" s="56"/>
      <c r="DJ589" s="56"/>
      <c r="DK589" s="56"/>
      <c r="DL589" s="56"/>
      <c r="DM589" s="56"/>
      <c r="DN589" s="56"/>
      <c r="DO589" s="56"/>
      <c r="DP589" s="56"/>
      <c r="DQ589" s="56"/>
      <c r="DR589" s="56"/>
      <c r="DS589" s="56"/>
      <c r="DT589" s="56"/>
      <c r="DU589" s="56"/>
      <c r="DV589" s="56"/>
      <c r="DW589" s="56"/>
      <c r="DX589" s="56"/>
      <c r="DY589" s="56"/>
      <c r="DZ589" s="56"/>
      <c r="EA589" s="56"/>
      <c r="EB589" s="56"/>
      <c r="EC589" s="56"/>
      <c r="ED589" s="56"/>
      <c r="EE589" s="56"/>
      <c r="EF589" s="56"/>
      <c r="EG589" s="56"/>
      <c r="EH589" s="56"/>
      <c r="EI589" s="56"/>
      <c r="EJ589" s="56"/>
      <c r="EK589" s="56"/>
      <c r="EL589" s="56"/>
      <c r="EM589" s="56"/>
      <c r="EN589" s="56"/>
      <c r="EO589" s="56"/>
      <c r="EP589" s="56"/>
      <c r="EQ589" s="56"/>
      <c r="ER589" s="56"/>
      <c r="ES589" s="56"/>
      <c r="ET589" s="56"/>
      <c r="EU589" s="56"/>
      <c r="EV589" s="56"/>
      <c r="EW589" s="56"/>
      <c r="EX589" s="56"/>
      <c r="EY589" s="56"/>
      <c r="EZ589" s="56"/>
      <c r="FA589" s="56"/>
      <c r="FB589" s="56"/>
      <c r="FC589" s="56"/>
      <c r="FD589" s="56"/>
      <c r="FE589" s="56"/>
      <c r="FF589" s="56"/>
      <c r="FG589" s="56"/>
      <c r="FH589" s="56"/>
      <c r="FI589" s="56"/>
      <c r="FJ589" s="56"/>
      <c r="FK589" s="56"/>
      <c r="FL589" s="56"/>
      <c r="FM589" s="56"/>
      <c r="FN589" s="56"/>
      <c r="FO589" s="56"/>
      <c r="FP589" s="56"/>
      <c r="FQ589" s="56"/>
      <c r="FR589" s="56"/>
      <c r="FS589" s="56"/>
      <c r="FT589" s="56"/>
      <c r="FU589" s="56"/>
      <c r="FV589" s="56"/>
      <c r="FW589" s="56"/>
      <c r="FX589" s="56"/>
      <c r="FY589" s="56"/>
      <c r="FZ589" s="56"/>
      <c r="GA589" s="56"/>
      <c r="GB589" s="56"/>
      <c r="GC589" s="56"/>
      <c r="GD589" s="56"/>
      <c r="GE589" s="56"/>
      <c r="GF589" s="56"/>
      <c r="GG589" s="56"/>
      <c r="GH589" s="56"/>
      <c r="GI589" s="56"/>
      <c r="GJ589" s="56"/>
      <c r="GK589" s="56"/>
      <c r="GL589" s="56"/>
      <c r="GM589" s="56"/>
      <c r="GN589" s="56"/>
      <c r="GO589" s="56"/>
      <c r="GP589" s="56"/>
      <c r="GQ589" s="56"/>
      <c r="GR589" s="56"/>
      <c r="GS589" s="56"/>
      <c r="GT589" s="56"/>
      <c r="GU589" s="56"/>
      <c r="GV589" s="56"/>
      <c r="GW589" s="56"/>
      <c r="GX589" s="56"/>
      <c r="GY589" s="56"/>
      <c r="GZ589" s="56"/>
      <c r="HA589" s="56"/>
      <c r="HB589" s="56"/>
      <c r="HC589" s="56"/>
      <c r="HD589" s="56"/>
      <c r="HE589" s="56"/>
      <c r="HF589" s="56"/>
      <c r="HG589" s="56"/>
      <c r="HH589" s="56"/>
      <c r="HI589" s="56"/>
      <c r="HJ589" s="56"/>
      <c r="HK589" s="56"/>
      <c r="HL589" s="56"/>
      <c r="HM589" s="56"/>
      <c r="HN589" s="56"/>
      <c r="HO589" s="56"/>
      <c r="HP589" s="56"/>
      <c r="HQ589" s="56"/>
      <c r="HR589" s="56"/>
      <c r="HS589" s="56"/>
      <c r="HT589" s="56"/>
      <c r="HU589" s="56"/>
      <c r="HV589" s="56"/>
      <c r="HW589" s="56"/>
      <c r="HX589" s="56"/>
      <c r="HY589" s="56"/>
      <c r="HZ589" s="56"/>
      <c r="IA589" s="56"/>
      <c r="IB589" s="56"/>
      <c r="IC589" s="56"/>
      <c r="ID589" s="56"/>
      <c r="IE589" s="56"/>
      <c r="IF589" s="56"/>
      <c r="IG589" s="56"/>
      <c r="IH589" s="56"/>
      <c r="II589" s="56"/>
      <c r="IJ589" s="56"/>
      <c r="IK589" s="56"/>
      <c r="IL589" s="56"/>
      <c r="IM589" s="56"/>
      <c r="IN589" s="56"/>
      <c r="IO589" s="56"/>
      <c r="IP589" s="56"/>
      <c r="IQ589" s="56"/>
      <c r="IR589" s="56"/>
      <c r="IS589" s="56"/>
      <c r="IT589" s="56"/>
      <c r="IU589" s="56"/>
      <c r="IV589" s="56"/>
      <c r="IW589" s="56"/>
      <c r="IX589" s="56"/>
    </row>
    <row r="590" spans="2:258">
      <c r="B590" s="56"/>
      <c r="C590" s="56"/>
      <c r="D590" s="56"/>
      <c r="E590" s="56"/>
      <c r="F590" s="56"/>
      <c r="G590" s="56"/>
      <c r="H590" s="56"/>
      <c r="I590" s="56"/>
      <c r="J590" s="56"/>
      <c r="K590" s="56"/>
      <c r="L590" s="56"/>
      <c r="M590" s="56"/>
      <c r="CK590" s="56"/>
      <c r="CL590" s="56"/>
      <c r="CM590" s="56"/>
      <c r="CN590" s="56"/>
      <c r="CO590" s="56"/>
      <c r="CP590" s="56"/>
      <c r="CQ590" s="56"/>
      <c r="CR590" s="56"/>
      <c r="CS590" s="56"/>
      <c r="CT590" s="56"/>
      <c r="CU590" s="56"/>
      <c r="CV590" s="56"/>
      <c r="CW590" s="56"/>
      <c r="CX590" s="56"/>
      <c r="CY590" s="56"/>
      <c r="CZ590" s="56"/>
      <c r="DA590" s="56"/>
      <c r="DB590" s="56"/>
      <c r="DC590" s="56"/>
      <c r="DD590" s="56"/>
      <c r="DE590" s="56"/>
      <c r="DF590" s="56"/>
      <c r="DG590" s="56"/>
      <c r="DH590" s="56"/>
      <c r="DI590" s="56"/>
      <c r="DJ590" s="56"/>
      <c r="DK590" s="56"/>
      <c r="DL590" s="56"/>
      <c r="DM590" s="56"/>
      <c r="DN590" s="56"/>
      <c r="DO590" s="56"/>
      <c r="DP590" s="56"/>
      <c r="DQ590" s="56"/>
      <c r="DR590" s="56"/>
      <c r="DS590" s="56"/>
      <c r="DT590" s="56"/>
      <c r="DU590" s="56"/>
      <c r="DV590" s="56"/>
      <c r="DW590" s="56"/>
      <c r="DX590" s="56"/>
      <c r="DY590" s="56"/>
      <c r="DZ590" s="56"/>
      <c r="EA590" s="56"/>
      <c r="EB590" s="56"/>
      <c r="EC590" s="56"/>
      <c r="ED590" s="56"/>
      <c r="EE590" s="56"/>
      <c r="EF590" s="56"/>
      <c r="EG590" s="56"/>
      <c r="EH590" s="56"/>
      <c r="EI590" s="56"/>
      <c r="EJ590" s="56"/>
      <c r="EK590" s="56"/>
      <c r="EL590" s="56"/>
      <c r="EM590" s="56"/>
      <c r="EN590" s="56"/>
      <c r="EO590" s="56"/>
      <c r="EP590" s="56"/>
      <c r="EQ590" s="56"/>
      <c r="ER590" s="56"/>
      <c r="ES590" s="56"/>
      <c r="ET590" s="56"/>
      <c r="EU590" s="56"/>
      <c r="EV590" s="56"/>
      <c r="EW590" s="56"/>
      <c r="EX590" s="56"/>
      <c r="EY590" s="56"/>
      <c r="EZ590" s="56"/>
      <c r="FA590" s="56"/>
      <c r="FB590" s="56"/>
      <c r="FC590" s="56"/>
      <c r="FD590" s="56"/>
      <c r="FE590" s="56"/>
      <c r="FF590" s="56"/>
      <c r="FG590" s="56"/>
      <c r="FH590" s="56"/>
      <c r="FI590" s="56"/>
      <c r="FJ590" s="56"/>
      <c r="FK590" s="56"/>
      <c r="FL590" s="56"/>
      <c r="FM590" s="56"/>
      <c r="FN590" s="56"/>
      <c r="FO590" s="56"/>
      <c r="FP590" s="56"/>
      <c r="FQ590" s="56"/>
      <c r="FR590" s="56"/>
      <c r="FS590" s="56"/>
      <c r="FT590" s="56"/>
      <c r="FU590" s="56"/>
      <c r="FV590" s="56"/>
      <c r="FW590" s="56"/>
      <c r="FX590" s="56"/>
      <c r="FY590" s="56"/>
      <c r="FZ590" s="56"/>
      <c r="GA590" s="56"/>
      <c r="GB590" s="56"/>
      <c r="GC590" s="56"/>
      <c r="GD590" s="56"/>
      <c r="GE590" s="56"/>
      <c r="GF590" s="56"/>
      <c r="GG590" s="56"/>
      <c r="GH590" s="56"/>
      <c r="GI590" s="56"/>
      <c r="GJ590" s="56"/>
      <c r="GK590" s="56"/>
      <c r="GL590" s="56"/>
      <c r="GM590" s="56"/>
      <c r="GN590" s="56"/>
      <c r="GO590" s="56"/>
      <c r="GP590" s="56"/>
      <c r="GQ590" s="56"/>
      <c r="GR590" s="56"/>
      <c r="GS590" s="56"/>
      <c r="GT590" s="56"/>
      <c r="GU590" s="56"/>
      <c r="GV590" s="56"/>
      <c r="GW590" s="56"/>
      <c r="GX590" s="56"/>
      <c r="GY590" s="56"/>
      <c r="GZ590" s="56"/>
      <c r="HA590" s="56"/>
      <c r="HB590" s="56"/>
      <c r="HC590" s="56"/>
      <c r="HD590" s="56"/>
      <c r="HE590" s="56"/>
      <c r="HF590" s="56"/>
      <c r="HG590" s="56"/>
      <c r="HH590" s="56"/>
      <c r="HI590" s="56"/>
      <c r="HJ590" s="56"/>
      <c r="HK590" s="56"/>
      <c r="HL590" s="56"/>
      <c r="HM590" s="56"/>
      <c r="HN590" s="56"/>
      <c r="HO590" s="56"/>
      <c r="HP590" s="56"/>
      <c r="HQ590" s="56"/>
      <c r="HR590" s="56"/>
      <c r="HS590" s="56"/>
      <c r="HT590" s="56"/>
      <c r="HU590" s="56"/>
      <c r="HV590" s="56"/>
      <c r="HW590" s="56"/>
      <c r="HX590" s="56"/>
      <c r="HY590" s="56"/>
      <c r="HZ590" s="56"/>
      <c r="IA590" s="56"/>
      <c r="IB590" s="56"/>
      <c r="IC590" s="56"/>
      <c r="ID590" s="56"/>
      <c r="IE590" s="56"/>
      <c r="IF590" s="56"/>
      <c r="IG590" s="56"/>
      <c r="IH590" s="56"/>
      <c r="II590" s="56"/>
      <c r="IJ590" s="56"/>
      <c r="IK590" s="56"/>
      <c r="IL590" s="56"/>
      <c r="IM590" s="56"/>
      <c r="IN590" s="56"/>
      <c r="IO590" s="56"/>
      <c r="IP590" s="56"/>
      <c r="IQ590" s="56"/>
      <c r="IR590" s="56"/>
      <c r="IS590" s="56"/>
      <c r="IT590" s="56"/>
      <c r="IU590" s="56"/>
      <c r="IV590" s="56"/>
      <c r="IW590" s="56"/>
      <c r="IX590" s="56"/>
    </row>
    <row r="591" spans="2:258">
      <c r="B591" s="56"/>
      <c r="C591" s="56"/>
      <c r="D591" s="56"/>
      <c r="E591" s="56"/>
      <c r="F591" s="56"/>
      <c r="G591" s="56"/>
      <c r="H591" s="56"/>
      <c r="I591" s="56"/>
      <c r="J591" s="56"/>
      <c r="K591" s="56"/>
      <c r="L591" s="56"/>
      <c r="M591" s="56"/>
      <c r="CK591" s="56"/>
      <c r="CL591" s="56"/>
      <c r="CM591" s="56"/>
      <c r="CN591" s="56"/>
      <c r="CO591" s="56"/>
      <c r="CP591" s="56"/>
      <c r="CQ591" s="56"/>
      <c r="CR591" s="56"/>
      <c r="CS591" s="56"/>
      <c r="CT591" s="56"/>
      <c r="CU591" s="56"/>
      <c r="CV591" s="56"/>
      <c r="CW591" s="56"/>
      <c r="CX591" s="56"/>
      <c r="CY591" s="56"/>
      <c r="CZ591" s="56"/>
      <c r="DA591" s="56"/>
      <c r="DB591" s="56"/>
      <c r="DC591" s="56"/>
      <c r="DD591" s="56"/>
      <c r="DE591" s="56"/>
      <c r="DF591" s="56"/>
      <c r="DG591" s="56"/>
      <c r="DH591" s="56"/>
      <c r="DI591" s="56"/>
      <c r="DJ591" s="56"/>
      <c r="DK591" s="56"/>
      <c r="DL591" s="56"/>
      <c r="DM591" s="56"/>
      <c r="DN591" s="56"/>
      <c r="DO591" s="56"/>
      <c r="DP591" s="56"/>
      <c r="DQ591" s="56"/>
      <c r="DR591" s="56"/>
      <c r="DS591" s="56"/>
      <c r="DT591" s="56"/>
      <c r="DU591" s="56"/>
      <c r="DV591" s="56"/>
      <c r="DW591" s="56"/>
      <c r="DX591" s="56"/>
      <c r="DY591" s="56"/>
      <c r="DZ591" s="56"/>
      <c r="EA591" s="56"/>
      <c r="EB591" s="56"/>
      <c r="EC591" s="56"/>
      <c r="ED591" s="56"/>
      <c r="EE591" s="56"/>
      <c r="EF591" s="56"/>
      <c r="EG591" s="56"/>
      <c r="EH591" s="56"/>
      <c r="EI591" s="56"/>
      <c r="EJ591" s="56"/>
      <c r="EK591" s="56"/>
      <c r="EL591" s="56"/>
      <c r="EM591" s="56"/>
      <c r="EN591" s="56"/>
      <c r="EO591" s="56"/>
      <c r="EP591" s="56"/>
      <c r="EQ591" s="56"/>
      <c r="ER591" s="56"/>
      <c r="ES591" s="56"/>
      <c r="ET591" s="56"/>
      <c r="EU591" s="56"/>
      <c r="EV591" s="56"/>
      <c r="EW591" s="56"/>
      <c r="EX591" s="56"/>
      <c r="EY591" s="56"/>
      <c r="EZ591" s="56"/>
      <c r="FA591" s="56"/>
      <c r="FB591" s="56"/>
      <c r="FC591" s="56"/>
      <c r="FD591" s="56"/>
      <c r="FE591" s="56"/>
      <c r="FF591" s="56"/>
      <c r="FG591" s="56"/>
      <c r="FH591" s="56"/>
      <c r="FI591" s="56"/>
      <c r="FJ591" s="56"/>
      <c r="FK591" s="56"/>
      <c r="FL591" s="56"/>
      <c r="FM591" s="56"/>
      <c r="FN591" s="56"/>
      <c r="FO591" s="56"/>
      <c r="FP591" s="56"/>
      <c r="FQ591" s="56"/>
      <c r="FR591" s="56"/>
      <c r="FS591" s="56"/>
      <c r="FT591" s="56"/>
      <c r="FU591" s="56"/>
      <c r="FV591" s="56"/>
      <c r="FW591" s="56"/>
      <c r="FX591" s="56"/>
      <c r="FY591" s="56"/>
      <c r="FZ591" s="56"/>
      <c r="GA591" s="56"/>
      <c r="GB591" s="56"/>
      <c r="GC591" s="56"/>
      <c r="GD591" s="56"/>
      <c r="GE591" s="56"/>
      <c r="GF591" s="56"/>
      <c r="GG591" s="56"/>
      <c r="GH591" s="56"/>
      <c r="GI591" s="56"/>
      <c r="GJ591" s="56"/>
      <c r="GK591" s="56"/>
      <c r="GL591" s="56"/>
      <c r="GM591" s="56"/>
      <c r="GN591" s="56"/>
      <c r="GO591" s="56"/>
      <c r="GP591" s="56"/>
      <c r="GQ591" s="56"/>
      <c r="GR591" s="56"/>
      <c r="GS591" s="56"/>
      <c r="GT591" s="56"/>
      <c r="GU591" s="56"/>
      <c r="GV591" s="56"/>
      <c r="GW591" s="56"/>
      <c r="GX591" s="56"/>
      <c r="GY591" s="56"/>
      <c r="GZ591" s="56"/>
      <c r="HA591" s="56"/>
      <c r="HB591" s="56"/>
      <c r="HC591" s="56"/>
      <c r="HD591" s="56"/>
      <c r="HE591" s="56"/>
      <c r="HF591" s="56"/>
      <c r="HG591" s="56"/>
      <c r="HH591" s="56"/>
      <c r="HI591" s="56"/>
      <c r="HJ591" s="56"/>
      <c r="HK591" s="56"/>
      <c r="HL591" s="56"/>
      <c r="HM591" s="56"/>
      <c r="HN591" s="56"/>
      <c r="HO591" s="56"/>
      <c r="HP591" s="56"/>
      <c r="HQ591" s="56"/>
      <c r="HR591" s="56"/>
      <c r="HS591" s="56"/>
      <c r="HT591" s="56"/>
      <c r="HU591" s="56"/>
      <c r="HV591" s="56"/>
      <c r="HW591" s="56"/>
      <c r="HX591" s="56"/>
      <c r="HY591" s="56"/>
      <c r="HZ591" s="56"/>
      <c r="IA591" s="56"/>
      <c r="IB591" s="56"/>
      <c r="IC591" s="56"/>
      <c r="ID591" s="56"/>
      <c r="IE591" s="56"/>
      <c r="IF591" s="56"/>
      <c r="IG591" s="56"/>
      <c r="IH591" s="56"/>
      <c r="II591" s="56"/>
      <c r="IJ591" s="56"/>
      <c r="IK591" s="56"/>
      <c r="IL591" s="56"/>
      <c r="IM591" s="56"/>
      <c r="IN591" s="56"/>
      <c r="IO591" s="56"/>
      <c r="IP591" s="56"/>
      <c r="IQ591" s="56"/>
      <c r="IR591" s="56"/>
      <c r="IS591" s="56"/>
      <c r="IT591" s="56"/>
      <c r="IU591" s="56"/>
      <c r="IV591" s="56"/>
      <c r="IW591" s="56"/>
      <c r="IX591" s="56"/>
    </row>
    <row r="592" spans="2:258">
      <c r="B592" s="56"/>
      <c r="C592" s="56"/>
      <c r="D592" s="56"/>
      <c r="E592" s="56"/>
      <c r="F592" s="56"/>
      <c r="G592" s="56"/>
      <c r="H592" s="56"/>
      <c r="I592" s="56"/>
      <c r="J592" s="56"/>
      <c r="K592" s="56"/>
      <c r="L592" s="56"/>
      <c r="M592" s="56"/>
      <c r="CK592" s="56"/>
      <c r="CL592" s="56"/>
      <c r="CM592" s="56"/>
      <c r="CN592" s="56"/>
      <c r="CO592" s="56"/>
      <c r="CP592" s="56"/>
      <c r="CQ592" s="56"/>
      <c r="CR592" s="56"/>
      <c r="CS592" s="56"/>
      <c r="CT592" s="56"/>
      <c r="CU592" s="56"/>
      <c r="CV592" s="56"/>
      <c r="CW592" s="56"/>
      <c r="CX592" s="56"/>
      <c r="CY592" s="56"/>
      <c r="CZ592" s="56"/>
      <c r="DA592" s="56"/>
      <c r="DB592" s="56"/>
      <c r="DC592" s="56"/>
      <c r="DD592" s="56"/>
      <c r="DE592" s="56"/>
      <c r="DF592" s="56"/>
      <c r="DG592" s="56"/>
      <c r="DH592" s="56"/>
      <c r="DI592" s="56"/>
      <c r="DJ592" s="56"/>
      <c r="DK592" s="56"/>
      <c r="DL592" s="56"/>
      <c r="DM592" s="56"/>
      <c r="DN592" s="56"/>
      <c r="DO592" s="56"/>
      <c r="DP592" s="56"/>
      <c r="DQ592" s="56"/>
      <c r="DR592" s="56"/>
      <c r="DS592" s="56"/>
      <c r="DT592" s="56"/>
      <c r="DU592" s="56"/>
      <c r="DV592" s="56"/>
      <c r="DW592" s="56"/>
      <c r="DX592" s="56"/>
      <c r="DY592" s="56"/>
      <c r="DZ592" s="56"/>
      <c r="EA592" s="56"/>
      <c r="EB592" s="56"/>
      <c r="EC592" s="56"/>
      <c r="ED592" s="56"/>
      <c r="EE592" s="56"/>
      <c r="EF592" s="56"/>
      <c r="EG592" s="56"/>
      <c r="EH592" s="56"/>
      <c r="EI592" s="56"/>
      <c r="EJ592" s="56"/>
      <c r="EK592" s="56"/>
      <c r="EL592" s="56"/>
      <c r="EM592" s="56"/>
      <c r="EN592" s="56"/>
      <c r="EO592" s="56"/>
      <c r="EP592" s="56"/>
      <c r="EQ592" s="56"/>
      <c r="ER592" s="56"/>
      <c r="ES592" s="56"/>
      <c r="ET592" s="56"/>
      <c r="EU592" s="56"/>
      <c r="EV592" s="56"/>
      <c r="EW592" s="56"/>
      <c r="EX592" s="56"/>
      <c r="EY592" s="56"/>
      <c r="EZ592" s="56"/>
      <c r="FA592" s="56"/>
      <c r="FB592" s="56"/>
      <c r="FC592" s="56"/>
      <c r="FD592" s="56"/>
      <c r="FE592" s="56"/>
      <c r="FF592" s="56"/>
      <c r="FG592" s="56"/>
      <c r="FH592" s="56"/>
      <c r="FI592" s="56"/>
      <c r="FJ592" s="56"/>
      <c r="FK592" s="56"/>
      <c r="FL592" s="56"/>
      <c r="FM592" s="56"/>
      <c r="FN592" s="56"/>
      <c r="FO592" s="56"/>
      <c r="FP592" s="56"/>
      <c r="FQ592" s="56"/>
      <c r="FR592" s="56"/>
      <c r="FS592" s="56"/>
      <c r="FT592" s="56"/>
      <c r="FU592" s="56"/>
      <c r="FV592" s="56"/>
      <c r="FW592" s="56"/>
      <c r="FX592" s="56"/>
      <c r="FY592" s="56"/>
      <c r="FZ592" s="56"/>
      <c r="GA592" s="56"/>
      <c r="GB592" s="56"/>
      <c r="GC592" s="56"/>
      <c r="GD592" s="56"/>
      <c r="GE592" s="56"/>
      <c r="GF592" s="56"/>
      <c r="GG592" s="56"/>
      <c r="GH592" s="56"/>
      <c r="GI592" s="56"/>
      <c r="GJ592" s="56"/>
      <c r="GK592" s="56"/>
      <c r="GL592" s="56"/>
      <c r="GM592" s="56"/>
      <c r="GN592" s="56"/>
      <c r="GO592" s="56"/>
      <c r="GP592" s="56"/>
      <c r="GQ592" s="56"/>
      <c r="GR592" s="56"/>
      <c r="GS592" s="56"/>
      <c r="GT592" s="56"/>
      <c r="GU592" s="56"/>
      <c r="GV592" s="56"/>
      <c r="GW592" s="56"/>
      <c r="GX592" s="56"/>
      <c r="GY592" s="56"/>
      <c r="GZ592" s="56"/>
      <c r="HA592" s="56"/>
      <c r="HB592" s="56"/>
      <c r="HC592" s="56"/>
      <c r="HD592" s="56"/>
      <c r="HE592" s="56"/>
      <c r="HF592" s="56"/>
      <c r="HG592" s="56"/>
      <c r="HH592" s="56"/>
      <c r="HI592" s="56"/>
      <c r="HJ592" s="56"/>
      <c r="HK592" s="56"/>
      <c r="HL592" s="56"/>
      <c r="HM592" s="56"/>
      <c r="HN592" s="56"/>
      <c r="HO592" s="56"/>
      <c r="HP592" s="56"/>
      <c r="HQ592" s="56"/>
      <c r="HR592" s="56"/>
      <c r="HS592" s="56"/>
      <c r="HT592" s="56"/>
      <c r="HU592" s="56"/>
      <c r="HV592" s="56"/>
      <c r="HW592" s="56"/>
      <c r="HX592" s="56"/>
      <c r="HY592" s="56"/>
      <c r="HZ592" s="56"/>
      <c r="IA592" s="56"/>
      <c r="IB592" s="56"/>
      <c r="IC592" s="56"/>
      <c r="ID592" s="56"/>
      <c r="IE592" s="56"/>
      <c r="IF592" s="56"/>
      <c r="IG592" s="56"/>
      <c r="IH592" s="56"/>
      <c r="II592" s="56"/>
      <c r="IJ592" s="56"/>
      <c r="IK592" s="56"/>
      <c r="IL592" s="56"/>
      <c r="IM592" s="56"/>
      <c r="IN592" s="56"/>
      <c r="IO592" s="56"/>
      <c r="IP592" s="56"/>
      <c r="IQ592" s="56"/>
      <c r="IR592" s="56"/>
      <c r="IS592" s="56"/>
      <c r="IT592" s="56"/>
      <c r="IU592" s="56"/>
      <c r="IV592" s="56"/>
      <c r="IW592" s="56"/>
      <c r="IX592" s="56"/>
    </row>
    <row r="593" spans="2:258">
      <c r="B593" s="56"/>
      <c r="C593" s="56"/>
      <c r="D593" s="56"/>
      <c r="E593" s="56"/>
      <c r="F593" s="56"/>
      <c r="G593" s="56"/>
      <c r="H593" s="56"/>
      <c r="I593" s="56"/>
      <c r="J593" s="56"/>
      <c r="K593" s="56"/>
      <c r="L593" s="56"/>
      <c r="M593" s="56"/>
      <c r="CK593" s="56"/>
      <c r="CL593" s="56"/>
      <c r="CM593" s="56"/>
      <c r="CN593" s="56"/>
      <c r="CO593" s="56"/>
      <c r="CP593" s="56"/>
      <c r="CQ593" s="56"/>
      <c r="CR593" s="56"/>
      <c r="CS593" s="56"/>
      <c r="CT593" s="56"/>
      <c r="CU593" s="56"/>
      <c r="CV593" s="56"/>
      <c r="CW593" s="56"/>
      <c r="CX593" s="56"/>
      <c r="CY593" s="56"/>
      <c r="CZ593" s="56"/>
      <c r="DA593" s="56"/>
      <c r="DB593" s="56"/>
      <c r="DC593" s="56"/>
      <c r="DD593" s="56"/>
      <c r="DE593" s="56"/>
      <c r="DF593" s="56"/>
      <c r="DG593" s="56"/>
      <c r="DH593" s="56"/>
      <c r="DI593" s="56"/>
      <c r="DJ593" s="56"/>
      <c r="DK593" s="56"/>
      <c r="DL593" s="56"/>
      <c r="DM593" s="56"/>
      <c r="DN593" s="56"/>
      <c r="DO593" s="56"/>
      <c r="DP593" s="56"/>
      <c r="DQ593" s="56"/>
      <c r="DR593" s="56"/>
      <c r="DS593" s="56"/>
      <c r="DT593" s="56"/>
      <c r="DU593" s="56"/>
      <c r="DV593" s="56"/>
      <c r="DW593" s="56"/>
      <c r="DX593" s="56"/>
      <c r="DY593" s="56"/>
      <c r="DZ593" s="56"/>
      <c r="EA593" s="56"/>
      <c r="EB593" s="56"/>
      <c r="EC593" s="56"/>
      <c r="ED593" s="56"/>
      <c r="EE593" s="56"/>
      <c r="EF593" s="56"/>
      <c r="EG593" s="56"/>
      <c r="EH593" s="56"/>
      <c r="EI593" s="56"/>
      <c r="EJ593" s="56"/>
      <c r="EK593" s="56"/>
      <c r="EL593" s="56"/>
      <c r="EM593" s="56"/>
      <c r="EN593" s="56"/>
      <c r="EO593" s="56"/>
      <c r="EP593" s="56"/>
      <c r="EQ593" s="56"/>
      <c r="ER593" s="56"/>
      <c r="ES593" s="56"/>
      <c r="ET593" s="56"/>
      <c r="EU593" s="56"/>
      <c r="EV593" s="56"/>
      <c r="EW593" s="56"/>
      <c r="EX593" s="56"/>
      <c r="EY593" s="56"/>
      <c r="EZ593" s="56"/>
      <c r="FA593" s="56"/>
      <c r="FB593" s="56"/>
      <c r="FC593" s="56"/>
      <c r="FD593" s="56"/>
      <c r="FE593" s="56"/>
      <c r="FF593" s="56"/>
      <c r="FG593" s="56"/>
      <c r="FH593" s="56"/>
      <c r="FI593" s="56"/>
      <c r="FJ593" s="56"/>
      <c r="FK593" s="56"/>
      <c r="FL593" s="56"/>
      <c r="FM593" s="56"/>
      <c r="FN593" s="56"/>
      <c r="FO593" s="56"/>
      <c r="FP593" s="56"/>
      <c r="FQ593" s="56"/>
      <c r="FR593" s="56"/>
      <c r="FS593" s="56"/>
      <c r="FT593" s="56"/>
      <c r="FU593" s="56"/>
      <c r="FV593" s="56"/>
      <c r="FW593" s="56"/>
      <c r="FX593" s="56"/>
      <c r="FY593" s="56"/>
      <c r="FZ593" s="56"/>
      <c r="GA593" s="56"/>
      <c r="GB593" s="56"/>
      <c r="GC593" s="56"/>
      <c r="GD593" s="56"/>
      <c r="GE593" s="56"/>
      <c r="GF593" s="56"/>
      <c r="GG593" s="56"/>
      <c r="GH593" s="56"/>
      <c r="GI593" s="56"/>
      <c r="GJ593" s="56"/>
      <c r="GK593" s="56"/>
      <c r="GL593" s="56"/>
      <c r="GM593" s="56"/>
      <c r="GN593" s="56"/>
      <c r="GO593" s="56"/>
      <c r="GP593" s="56"/>
      <c r="GQ593" s="56"/>
      <c r="GR593" s="56"/>
      <c r="GS593" s="56"/>
      <c r="GT593" s="56"/>
      <c r="GU593" s="56"/>
      <c r="GV593" s="56"/>
      <c r="GW593" s="56"/>
      <c r="GX593" s="56"/>
      <c r="GY593" s="56"/>
      <c r="GZ593" s="56"/>
      <c r="HA593" s="56"/>
      <c r="HB593" s="56"/>
      <c r="HC593" s="56"/>
      <c r="HD593" s="56"/>
      <c r="HE593" s="56"/>
      <c r="HF593" s="56"/>
      <c r="HG593" s="56"/>
      <c r="HH593" s="56"/>
      <c r="HI593" s="56"/>
      <c r="HJ593" s="56"/>
      <c r="HK593" s="56"/>
      <c r="HL593" s="56"/>
      <c r="HM593" s="56"/>
      <c r="HN593" s="56"/>
      <c r="HO593" s="56"/>
      <c r="HP593" s="56"/>
      <c r="HQ593" s="56"/>
      <c r="HR593" s="56"/>
      <c r="HS593" s="56"/>
      <c r="HT593" s="56"/>
      <c r="HU593" s="56"/>
      <c r="HV593" s="56"/>
      <c r="HW593" s="56"/>
      <c r="HX593" s="56"/>
      <c r="HY593" s="56"/>
      <c r="HZ593" s="56"/>
      <c r="IA593" s="56"/>
      <c r="IB593" s="56"/>
      <c r="IC593" s="56"/>
      <c r="ID593" s="56"/>
      <c r="IE593" s="56"/>
      <c r="IF593" s="56"/>
      <c r="IG593" s="56"/>
      <c r="IH593" s="56"/>
      <c r="II593" s="56"/>
      <c r="IJ593" s="56"/>
      <c r="IK593" s="56"/>
      <c r="IL593" s="56"/>
      <c r="IM593" s="56"/>
      <c r="IN593" s="56"/>
      <c r="IO593" s="56"/>
      <c r="IP593" s="56"/>
      <c r="IQ593" s="56"/>
      <c r="IR593" s="56"/>
      <c r="IS593" s="56"/>
      <c r="IT593" s="56"/>
      <c r="IU593" s="56"/>
      <c r="IV593" s="56"/>
      <c r="IW593" s="56"/>
      <c r="IX593" s="56"/>
    </row>
    <row r="594" spans="2:258">
      <c r="B594" s="56"/>
      <c r="C594" s="56"/>
      <c r="D594" s="56"/>
      <c r="E594" s="56"/>
      <c r="F594" s="56"/>
      <c r="G594" s="56"/>
      <c r="H594" s="56"/>
      <c r="I594" s="56"/>
      <c r="J594" s="56"/>
      <c r="K594" s="56"/>
      <c r="L594" s="56"/>
      <c r="M594" s="56"/>
      <c r="CK594" s="56"/>
      <c r="CL594" s="56"/>
      <c r="CM594" s="56"/>
      <c r="CN594" s="56"/>
      <c r="CO594" s="56"/>
      <c r="CP594" s="56"/>
      <c r="CQ594" s="56"/>
      <c r="CR594" s="56"/>
      <c r="CS594" s="56"/>
      <c r="CT594" s="56"/>
      <c r="CU594" s="56"/>
      <c r="CV594" s="56"/>
      <c r="CW594" s="56"/>
      <c r="CX594" s="56"/>
      <c r="CY594" s="56"/>
      <c r="CZ594" s="56"/>
      <c r="DA594" s="56"/>
      <c r="DB594" s="56"/>
      <c r="DC594" s="56"/>
      <c r="DD594" s="56"/>
      <c r="DE594" s="56"/>
      <c r="DF594" s="56"/>
      <c r="DG594" s="56"/>
      <c r="DH594" s="56"/>
      <c r="DI594" s="56"/>
      <c r="DJ594" s="56"/>
      <c r="DK594" s="56"/>
      <c r="DL594" s="56"/>
      <c r="DM594" s="56"/>
      <c r="DN594" s="56"/>
      <c r="DO594" s="56"/>
      <c r="DP594" s="56"/>
      <c r="DQ594" s="56"/>
      <c r="DR594" s="56"/>
      <c r="DS594" s="56"/>
      <c r="DT594" s="56"/>
      <c r="DU594" s="56"/>
      <c r="DV594" s="56"/>
      <c r="DW594" s="56"/>
      <c r="DX594" s="56"/>
      <c r="DY594" s="56"/>
      <c r="DZ594" s="56"/>
      <c r="EA594" s="56"/>
      <c r="EB594" s="56"/>
      <c r="EC594" s="56"/>
      <c r="ED594" s="56"/>
      <c r="EE594" s="56"/>
      <c r="EF594" s="56"/>
      <c r="EG594" s="56"/>
      <c r="EH594" s="56"/>
      <c r="EI594" s="56"/>
      <c r="EJ594" s="56"/>
      <c r="EK594" s="56"/>
      <c r="EL594" s="56"/>
      <c r="EM594" s="56"/>
      <c r="EN594" s="56"/>
      <c r="EO594" s="56"/>
      <c r="EP594" s="56"/>
      <c r="EQ594" s="56"/>
      <c r="ER594" s="56"/>
      <c r="ES594" s="56"/>
      <c r="ET594" s="56"/>
      <c r="EU594" s="56"/>
      <c r="EV594" s="56"/>
      <c r="EW594" s="56"/>
      <c r="EX594" s="56"/>
      <c r="EY594" s="56"/>
      <c r="EZ594" s="56"/>
      <c r="FA594" s="56"/>
      <c r="FB594" s="56"/>
      <c r="FC594" s="56"/>
      <c r="FD594" s="56"/>
      <c r="FE594" s="56"/>
      <c r="FF594" s="56"/>
      <c r="FG594" s="56"/>
      <c r="FH594" s="56"/>
      <c r="FI594" s="56"/>
      <c r="FJ594" s="56"/>
      <c r="FK594" s="56"/>
      <c r="FL594" s="56"/>
      <c r="FM594" s="56"/>
      <c r="FN594" s="56"/>
      <c r="FO594" s="56"/>
      <c r="FP594" s="56"/>
      <c r="FQ594" s="56"/>
      <c r="FR594" s="56"/>
      <c r="FS594" s="56"/>
      <c r="FT594" s="56"/>
      <c r="FU594" s="56"/>
      <c r="FV594" s="56"/>
      <c r="FW594" s="56"/>
      <c r="FX594" s="56"/>
      <c r="FY594" s="56"/>
      <c r="FZ594" s="56"/>
      <c r="GA594" s="56"/>
      <c r="GB594" s="56"/>
      <c r="GC594" s="56"/>
      <c r="GD594" s="56"/>
      <c r="GE594" s="56"/>
      <c r="GF594" s="56"/>
      <c r="GG594" s="56"/>
      <c r="GH594" s="56"/>
      <c r="GI594" s="56"/>
      <c r="GJ594" s="56"/>
      <c r="GK594" s="56"/>
      <c r="GL594" s="56"/>
      <c r="GM594" s="56"/>
      <c r="GN594" s="56"/>
      <c r="GO594" s="56"/>
      <c r="GP594" s="56"/>
      <c r="GQ594" s="56"/>
      <c r="GR594" s="56"/>
      <c r="GS594" s="56"/>
      <c r="GT594" s="56"/>
      <c r="GU594" s="56"/>
      <c r="GV594" s="56"/>
      <c r="GW594" s="56"/>
      <c r="GX594" s="56"/>
      <c r="GY594" s="56"/>
      <c r="GZ594" s="56"/>
      <c r="HA594" s="56"/>
      <c r="HB594" s="56"/>
      <c r="HC594" s="56"/>
      <c r="HD594" s="56"/>
      <c r="HE594" s="56"/>
      <c r="HF594" s="56"/>
      <c r="HG594" s="56"/>
      <c r="HH594" s="56"/>
      <c r="HI594" s="56"/>
      <c r="HJ594" s="56"/>
      <c r="HK594" s="56"/>
      <c r="HL594" s="56"/>
      <c r="HM594" s="56"/>
      <c r="HN594" s="56"/>
      <c r="HO594" s="56"/>
      <c r="HP594" s="56"/>
      <c r="HQ594" s="56"/>
      <c r="HR594" s="56"/>
      <c r="HS594" s="56"/>
      <c r="HT594" s="56"/>
      <c r="HU594" s="56"/>
      <c r="HV594" s="56"/>
      <c r="HW594" s="56"/>
      <c r="HX594" s="56"/>
      <c r="HY594" s="56"/>
      <c r="HZ594" s="56"/>
      <c r="IA594" s="56"/>
      <c r="IB594" s="56"/>
      <c r="IC594" s="56"/>
      <c r="ID594" s="56"/>
      <c r="IE594" s="56"/>
      <c r="IF594" s="56"/>
      <c r="IG594" s="56"/>
      <c r="IH594" s="56"/>
      <c r="II594" s="56"/>
      <c r="IJ594" s="56"/>
      <c r="IK594" s="56"/>
      <c r="IL594" s="56"/>
      <c r="IM594" s="56"/>
      <c r="IN594" s="56"/>
      <c r="IO594" s="56"/>
      <c r="IP594" s="56"/>
      <c r="IQ594" s="56"/>
      <c r="IR594" s="56"/>
      <c r="IS594" s="56"/>
      <c r="IT594" s="56"/>
      <c r="IU594" s="56"/>
      <c r="IV594" s="56"/>
      <c r="IW594" s="56"/>
      <c r="IX594" s="56"/>
    </row>
    <row r="595" spans="2:258">
      <c r="B595" s="56"/>
      <c r="C595" s="56"/>
      <c r="D595" s="56"/>
      <c r="E595" s="56"/>
      <c r="F595" s="56"/>
      <c r="G595" s="56"/>
      <c r="H595" s="56"/>
      <c r="I595" s="56"/>
      <c r="J595" s="56"/>
      <c r="K595" s="56"/>
      <c r="L595" s="56"/>
      <c r="M595" s="56"/>
      <c r="CK595" s="56"/>
      <c r="CL595" s="56"/>
      <c r="CM595" s="56"/>
      <c r="CN595" s="56"/>
      <c r="CO595" s="56"/>
      <c r="CP595" s="56"/>
      <c r="CQ595" s="56"/>
      <c r="CR595" s="56"/>
      <c r="CS595" s="56"/>
      <c r="CT595" s="56"/>
      <c r="CU595" s="56"/>
      <c r="CV595" s="56"/>
      <c r="CW595" s="56"/>
      <c r="CX595" s="56"/>
      <c r="CY595" s="56"/>
      <c r="CZ595" s="56"/>
      <c r="DA595" s="56"/>
      <c r="DB595" s="56"/>
      <c r="DC595" s="56"/>
      <c r="DD595" s="56"/>
      <c r="DE595" s="56"/>
      <c r="DF595" s="56"/>
      <c r="DG595" s="56"/>
      <c r="DH595" s="56"/>
      <c r="DI595" s="56"/>
      <c r="DJ595" s="56"/>
      <c r="DK595" s="56"/>
      <c r="DL595" s="56"/>
      <c r="DM595" s="56"/>
      <c r="DN595" s="56"/>
      <c r="DO595" s="56"/>
      <c r="DP595" s="56"/>
      <c r="DQ595" s="56"/>
      <c r="DR595" s="56"/>
      <c r="DS595" s="56"/>
      <c r="DT595" s="56"/>
      <c r="DU595" s="56"/>
      <c r="DV595" s="56"/>
      <c r="DW595" s="56"/>
      <c r="DX595" s="56"/>
      <c r="DY595" s="56"/>
      <c r="DZ595" s="56"/>
      <c r="EA595" s="56"/>
      <c r="EB595" s="56"/>
      <c r="EC595" s="56"/>
      <c r="ED595" s="56"/>
      <c r="EE595" s="56"/>
      <c r="EF595" s="56"/>
      <c r="EG595" s="56"/>
      <c r="EH595" s="56"/>
      <c r="EI595" s="56"/>
      <c r="EJ595" s="56"/>
      <c r="EK595" s="56"/>
      <c r="EL595" s="56"/>
      <c r="EM595" s="56"/>
      <c r="EN595" s="56"/>
      <c r="EO595" s="56"/>
      <c r="EP595" s="56"/>
      <c r="EQ595" s="56"/>
      <c r="ER595" s="56"/>
      <c r="ES595" s="56"/>
      <c r="ET595" s="56"/>
      <c r="EU595" s="56"/>
      <c r="EV595" s="56"/>
      <c r="EW595" s="56"/>
      <c r="EX595" s="56"/>
      <c r="EY595" s="56"/>
      <c r="EZ595" s="56"/>
      <c r="FA595" s="56"/>
      <c r="FB595" s="56"/>
      <c r="FC595" s="56"/>
      <c r="FD595" s="56"/>
      <c r="FE595" s="56"/>
      <c r="FF595" s="56"/>
      <c r="FG595" s="56"/>
      <c r="FH595" s="56"/>
      <c r="FI595" s="56"/>
      <c r="FJ595" s="56"/>
      <c r="FK595" s="56"/>
      <c r="FL595" s="56"/>
      <c r="FM595" s="56"/>
      <c r="FN595" s="56"/>
      <c r="FO595" s="56"/>
      <c r="FP595" s="56"/>
      <c r="FQ595" s="56"/>
      <c r="FR595" s="56"/>
      <c r="FS595" s="56"/>
      <c r="FT595" s="56"/>
      <c r="FU595" s="56"/>
      <c r="FV595" s="56"/>
      <c r="FW595" s="56"/>
      <c r="FX595" s="56"/>
      <c r="FY595" s="56"/>
      <c r="FZ595" s="56"/>
      <c r="GA595" s="56"/>
      <c r="GB595" s="56"/>
      <c r="GC595" s="56"/>
      <c r="GD595" s="56"/>
      <c r="GE595" s="56"/>
      <c r="GF595" s="56"/>
      <c r="GG595" s="56"/>
      <c r="GH595" s="56"/>
      <c r="GI595" s="56"/>
      <c r="GJ595" s="56"/>
      <c r="GK595" s="56"/>
      <c r="GL595" s="56"/>
      <c r="GM595" s="56"/>
      <c r="GN595" s="56"/>
      <c r="GO595" s="56"/>
      <c r="GP595" s="56"/>
      <c r="GQ595" s="56"/>
      <c r="GR595" s="56"/>
      <c r="GS595" s="56"/>
      <c r="GT595" s="56"/>
      <c r="GU595" s="56"/>
      <c r="GV595" s="56"/>
      <c r="GW595" s="56"/>
      <c r="GX595" s="56"/>
      <c r="GY595" s="56"/>
      <c r="GZ595" s="56"/>
      <c r="HA595" s="56"/>
      <c r="HB595" s="56"/>
      <c r="HC595" s="56"/>
      <c r="HD595" s="56"/>
      <c r="HE595" s="56"/>
      <c r="HF595" s="56"/>
      <c r="HG595" s="56"/>
      <c r="HH595" s="56"/>
      <c r="HI595" s="56"/>
      <c r="HJ595" s="56"/>
      <c r="HK595" s="56"/>
      <c r="HL595" s="56"/>
      <c r="HM595" s="56"/>
      <c r="HN595" s="56"/>
      <c r="HO595" s="56"/>
      <c r="HP595" s="56"/>
      <c r="HQ595" s="56"/>
      <c r="HR595" s="56"/>
      <c r="HS595" s="56"/>
      <c r="HT595" s="56"/>
      <c r="HU595" s="56"/>
      <c r="HV595" s="56"/>
      <c r="HW595" s="56"/>
      <c r="HX595" s="56"/>
      <c r="HY595" s="56"/>
      <c r="HZ595" s="56"/>
      <c r="IA595" s="56"/>
      <c r="IB595" s="56"/>
      <c r="IC595" s="56"/>
      <c r="ID595" s="56"/>
      <c r="IE595" s="56"/>
      <c r="IF595" s="56"/>
      <c r="IG595" s="56"/>
      <c r="IH595" s="56"/>
      <c r="II595" s="56"/>
      <c r="IJ595" s="56"/>
      <c r="IK595" s="56"/>
      <c r="IL595" s="56"/>
      <c r="IM595" s="56"/>
      <c r="IN595" s="56"/>
      <c r="IO595" s="56"/>
      <c r="IP595" s="56"/>
      <c r="IQ595" s="56"/>
      <c r="IR595" s="56"/>
      <c r="IS595" s="56"/>
      <c r="IT595" s="56"/>
      <c r="IU595" s="56"/>
      <c r="IV595" s="56"/>
      <c r="IW595" s="56"/>
      <c r="IX595" s="56"/>
    </row>
    <row r="596" spans="2:258">
      <c r="B596" s="56"/>
      <c r="C596" s="56"/>
      <c r="D596" s="56"/>
      <c r="E596" s="56"/>
      <c r="F596" s="56"/>
      <c r="G596" s="56"/>
      <c r="H596" s="56"/>
      <c r="I596" s="56"/>
      <c r="J596" s="56"/>
      <c r="K596" s="56"/>
      <c r="L596" s="56"/>
      <c r="M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6"/>
      <c r="FH596" s="56"/>
      <c r="FI596" s="56"/>
      <c r="FJ596" s="56"/>
      <c r="FK596" s="56"/>
      <c r="FL596" s="56"/>
      <c r="FM596" s="56"/>
      <c r="FN596" s="56"/>
      <c r="FO596" s="56"/>
      <c r="FP596" s="56"/>
      <c r="FQ596" s="56"/>
      <c r="FR596" s="56"/>
      <c r="FS596" s="56"/>
      <c r="FT596" s="56"/>
      <c r="FU596" s="56"/>
      <c r="FV596" s="56"/>
      <c r="FW596" s="56"/>
      <c r="FX596" s="56"/>
      <c r="FY596" s="56"/>
      <c r="FZ596" s="56"/>
      <c r="GA596" s="56"/>
      <c r="GB596" s="56"/>
      <c r="GC596" s="56"/>
      <c r="GD596" s="56"/>
      <c r="GE596" s="56"/>
      <c r="GF596" s="56"/>
      <c r="GG596" s="56"/>
      <c r="GH596" s="56"/>
      <c r="GI596" s="56"/>
      <c r="GJ596" s="56"/>
      <c r="GK596" s="56"/>
      <c r="GL596" s="56"/>
      <c r="GM596" s="56"/>
      <c r="GN596" s="56"/>
      <c r="GO596" s="56"/>
      <c r="GP596" s="56"/>
      <c r="GQ596" s="56"/>
      <c r="GR596" s="56"/>
      <c r="GS596" s="56"/>
      <c r="GT596" s="56"/>
      <c r="GU596" s="56"/>
      <c r="GV596" s="56"/>
      <c r="GW596" s="56"/>
      <c r="GX596" s="56"/>
      <c r="GY596" s="56"/>
      <c r="GZ596" s="56"/>
      <c r="HA596" s="56"/>
      <c r="HB596" s="56"/>
      <c r="HC596" s="56"/>
      <c r="HD596" s="56"/>
      <c r="HE596" s="56"/>
      <c r="HF596" s="56"/>
      <c r="HG596" s="56"/>
      <c r="HH596" s="56"/>
      <c r="HI596" s="56"/>
      <c r="HJ596" s="56"/>
      <c r="HK596" s="56"/>
      <c r="HL596" s="56"/>
      <c r="HM596" s="56"/>
      <c r="HN596" s="56"/>
      <c r="HO596" s="56"/>
      <c r="HP596" s="56"/>
      <c r="HQ596" s="56"/>
      <c r="HR596" s="56"/>
      <c r="HS596" s="56"/>
      <c r="HT596" s="56"/>
      <c r="HU596" s="56"/>
      <c r="HV596" s="56"/>
      <c r="HW596" s="56"/>
      <c r="HX596" s="56"/>
      <c r="HY596" s="56"/>
      <c r="HZ596" s="56"/>
      <c r="IA596" s="56"/>
      <c r="IB596" s="56"/>
      <c r="IC596" s="56"/>
      <c r="ID596" s="56"/>
      <c r="IE596" s="56"/>
      <c r="IF596" s="56"/>
      <c r="IG596" s="56"/>
      <c r="IH596" s="56"/>
      <c r="II596" s="56"/>
      <c r="IJ596" s="56"/>
      <c r="IK596" s="56"/>
      <c r="IL596" s="56"/>
      <c r="IM596" s="56"/>
      <c r="IN596" s="56"/>
      <c r="IO596" s="56"/>
      <c r="IP596" s="56"/>
      <c r="IQ596" s="56"/>
      <c r="IR596" s="56"/>
      <c r="IS596" s="56"/>
      <c r="IT596" s="56"/>
      <c r="IU596" s="56"/>
      <c r="IV596" s="56"/>
      <c r="IW596" s="56"/>
      <c r="IX596" s="56"/>
    </row>
    <row r="597" spans="2:258">
      <c r="B597" s="56"/>
      <c r="C597" s="56"/>
      <c r="D597" s="56"/>
      <c r="E597" s="56"/>
      <c r="F597" s="56"/>
      <c r="G597" s="56"/>
      <c r="H597" s="56"/>
      <c r="I597" s="56"/>
      <c r="J597" s="56"/>
      <c r="K597" s="56"/>
      <c r="L597" s="56"/>
      <c r="M597" s="56"/>
      <c r="CK597" s="56"/>
      <c r="CL597" s="56"/>
      <c r="CM597" s="56"/>
      <c r="CN597" s="56"/>
      <c r="CO597" s="56"/>
      <c r="CP597" s="56"/>
      <c r="CQ597" s="56"/>
      <c r="CR597" s="56"/>
      <c r="CS597" s="56"/>
      <c r="CT597" s="56"/>
      <c r="CU597" s="56"/>
      <c r="CV597" s="56"/>
      <c r="CW597" s="56"/>
      <c r="CX597" s="56"/>
      <c r="CY597" s="56"/>
      <c r="CZ597" s="56"/>
      <c r="DA597" s="56"/>
      <c r="DB597" s="56"/>
      <c r="DC597" s="56"/>
      <c r="DD597" s="56"/>
      <c r="DE597" s="56"/>
      <c r="DF597" s="56"/>
      <c r="DG597" s="56"/>
      <c r="DH597" s="56"/>
      <c r="DI597" s="56"/>
      <c r="DJ597" s="56"/>
      <c r="DK597" s="56"/>
      <c r="DL597" s="56"/>
      <c r="DM597" s="56"/>
      <c r="DN597" s="56"/>
      <c r="DO597" s="56"/>
      <c r="DP597" s="56"/>
      <c r="DQ597" s="56"/>
      <c r="DR597" s="56"/>
      <c r="DS597" s="56"/>
      <c r="DT597" s="56"/>
      <c r="DU597" s="56"/>
      <c r="DV597" s="56"/>
      <c r="DW597" s="56"/>
      <c r="DX597" s="56"/>
      <c r="DY597" s="56"/>
      <c r="DZ597" s="56"/>
      <c r="EA597" s="56"/>
      <c r="EB597" s="56"/>
      <c r="EC597" s="56"/>
      <c r="ED597" s="56"/>
      <c r="EE597" s="56"/>
      <c r="EF597" s="56"/>
      <c r="EG597" s="56"/>
      <c r="EH597" s="56"/>
      <c r="EI597" s="56"/>
      <c r="EJ597" s="56"/>
      <c r="EK597" s="56"/>
      <c r="EL597" s="56"/>
      <c r="EM597" s="56"/>
      <c r="EN597" s="56"/>
      <c r="EO597" s="56"/>
      <c r="EP597" s="56"/>
      <c r="EQ597" s="56"/>
      <c r="ER597" s="56"/>
      <c r="ES597" s="56"/>
      <c r="ET597" s="56"/>
      <c r="EU597" s="56"/>
      <c r="EV597" s="56"/>
      <c r="EW597" s="56"/>
      <c r="EX597" s="56"/>
      <c r="EY597" s="56"/>
      <c r="EZ597" s="56"/>
      <c r="FA597" s="56"/>
      <c r="FB597" s="56"/>
      <c r="FC597" s="56"/>
      <c r="FD597" s="56"/>
      <c r="FE597" s="56"/>
      <c r="FF597" s="56"/>
      <c r="FG597" s="56"/>
      <c r="FH597" s="56"/>
      <c r="FI597" s="56"/>
      <c r="FJ597" s="56"/>
      <c r="FK597" s="56"/>
      <c r="FL597" s="56"/>
      <c r="FM597" s="56"/>
      <c r="FN597" s="56"/>
      <c r="FO597" s="56"/>
      <c r="FP597" s="56"/>
      <c r="FQ597" s="56"/>
      <c r="FR597" s="56"/>
      <c r="FS597" s="56"/>
      <c r="FT597" s="56"/>
      <c r="FU597" s="56"/>
      <c r="FV597" s="56"/>
      <c r="FW597" s="56"/>
      <c r="FX597" s="56"/>
      <c r="FY597" s="56"/>
      <c r="FZ597" s="56"/>
      <c r="GA597" s="56"/>
      <c r="GB597" s="56"/>
      <c r="GC597" s="56"/>
      <c r="GD597" s="56"/>
      <c r="GE597" s="56"/>
      <c r="GF597" s="56"/>
      <c r="GG597" s="56"/>
      <c r="GH597" s="56"/>
      <c r="GI597" s="56"/>
      <c r="GJ597" s="56"/>
      <c r="GK597" s="56"/>
      <c r="GL597" s="56"/>
      <c r="GM597" s="56"/>
      <c r="GN597" s="56"/>
      <c r="GO597" s="56"/>
      <c r="GP597" s="56"/>
      <c r="GQ597" s="56"/>
      <c r="GR597" s="56"/>
      <c r="GS597" s="56"/>
      <c r="GT597" s="56"/>
      <c r="GU597" s="56"/>
      <c r="GV597" s="56"/>
      <c r="GW597" s="56"/>
      <c r="GX597" s="56"/>
      <c r="GY597" s="56"/>
      <c r="GZ597" s="56"/>
      <c r="HA597" s="56"/>
      <c r="HB597" s="56"/>
      <c r="HC597" s="56"/>
      <c r="HD597" s="56"/>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c r="IJ597" s="56"/>
      <c r="IK597" s="56"/>
      <c r="IL597" s="56"/>
      <c r="IM597" s="56"/>
      <c r="IN597" s="56"/>
      <c r="IO597" s="56"/>
      <c r="IP597" s="56"/>
      <c r="IQ597" s="56"/>
      <c r="IR597" s="56"/>
      <c r="IS597" s="56"/>
      <c r="IT597" s="56"/>
      <c r="IU597" s="56"/>
      <c r="IV597" s="56"/>
      <c r="IW597" s="56"/>
      <c r="IX597" s="56"/>
    </row>
    <row r="598" spans="2:258">
      <c r="B598" s="56"/>
      <c r="C598" s="56"/>
      <c r="D598" s="56"/>
      <c r="E598" s="56"/>
      <c r="F598" s="56"/>
      <c r="G598" s="56"/>
      <c r="H598" s="56"/>
      <c r="I598" s="56"/>
      <c r="J598" s="56"/>
      <c r="K598" s="56"/>
      <c r="L598" s="56"/>
      <c r="M598" s="56"/>
      <c r="CK598" s="56"/>
      <c r="CL598" s="56"/>
      <c r="CM598" s="56"/>
      <c r="CN598" s="56"/>
      <c r="CO598" s="56"/>
      <c r="CP598" s="56"/>
      <c r="CQ598" s="56"/>
      <c r="CR598" s="56"/>
      <c r="CS598" s="56"/>
      <c r="CT598" s="56"/>
      <c r="CU598" s="56"/>
      <c r="CV598" s="56"/>
      <c r="CW598" s="56"/>
      <c r="CX598" s="56"/>
      <c r="CY598" s="56"/>
      <c r="CZ598" s="56"/>
      <c r="DA598" s="56"/>
      <c r="DB598" s="56"/>
      <c r="DC598" s="56"/>
      <c r="DD598" s="56"/>
      <c r="DE598" s="56"/>
      <c r="DF598" s="56"/>
      <c r="DG598" s="56"/>
      <c r="DH598" s="56"/>
      <c r="DI598" s="56"/>
      <c r="DJ598" s="56"/>
      <c r="DK598" s="56"/>
      <c r="DL598" s="56"/>
      <c r="DM598" s="56"/>
      <c r="DN598" s="56"/>
      <c r="DO598" s="56"/>
      <c r="DP598" s="56"/>
      <c r="DQ598" s="56"/>
      <c r="DR598" s="56"/>
      <c r="DS598" s="56"/>
      <c r="DT598" s="56"/>
      <c r="DU598" s="56"/>
      <c r="DV598" s="56"/>
      <c r="DW598" s="56"/>
      <c r="DX598" s="56"/>
      <c r="DY598" s="56"/>
      <c r="DZ598" s="56"/>
      <c r="EA598" s="56"/>
      <c r="EB598" s="56"/>
      <c r="EC598" s="56"/>
      <c r="ED598" s="56"/>
      <c r="EE598" s="56"/>
      <c r="EF598" s="56"/>
      <c r="EG598" s="56"/>
      <c r="EH598" s="56"/>
      <c r="EI598" s="56"/>
      <c r="EJ598" s="56"/>
      <c r="EK598" s="56"/>
      <c r="EL598" s="56"/>
      <c r="EM598" s="56"/>
      <c r="EN598" s="56"/>
      <c r="EO598" s="56"/>
      <c r="EP598" s="56"/>
      <c r="EQ598" s="56"/>
      <c r="ER598" s="56"/>
      <c r="ES598" s="56"/>
      <c r="ET598" s="56"/>
      <c r="EU598" s="56"/>
      <c r="EV598" s="56"/>
      <c r="EW598" s="56"/>
      <c r="EX598" s="56"/>
      <c r="EY598" s="56"/>
      <c r="EZ598" s="56"/>
      <c r="FA598" s="56"/>
      <c r="FB598" s="56"/>
      <c r="FC598" s="56"/>
      <c r="FD598" s="56"/>
      <c r="FE598" s="56"/>
      <c r="FF598" s="56"/>
      <c r="FG598" s="56"/>
      <c r="FH598" s="56"/>
      <c r="FI598" s="56"/>
      <c r="FJ598" s="56"/>
      <c r="FK598" s="56"/>
      <c r="FL598" s="56"/>
      <c r="FM598" s="56"/>
      <c r="FN598" s="56"/>
      <c r="FO598" s="56"/>
      <c r="FP598" s="56"/>
      <c r="FQ598" s="56"/>
      <c r="FR598" s="56"/>
      <c r="FS598" s="56"/>
      <c r="FT598" s="56"/>
      <c r="FU598" s="56"/>
      <c r="FV598" s="56"/>
      <c r="FW598" s="56"/>
      <c r="FX598" s="56"/>
      <c r="FY598" s="56"/>
      <c r="FZ598" s="56"/>
      <c r="GA598" s="56"/>
      <c r="GB598" s="56"/>
      <c r="GC598" s="56"/>
      <c r="GD598" s="56"/>
      <c r="GE598" s="56"/>
      <c r="GF598" s="56"/>
      <c r="GG598" s="56"/>
      <c r="GH598" s="56"/>
      <c r="GI598" s="56"/>
      <c r="GJ598" s="56"/>
      <c r="GK598" s="56"/>
      <c r="GL598" s="56"/>
      <c r="GM598" s="56"/>
      <c r="GN598" s="56"/>
      <c r="GO598" s="56"/>
      <c r="GP598" s="56"/>
      <c r="GQ598" s="56"/>
      <c r="GR598" s="56"/>
      <c r="GS598" s="56"/>
      <c r="GT598" s="56"/>
      <c r="GU598" s="56"/>
      <c r="GV598" s="56"/>
      <c r="GW598" s="56"/>
      <c r="GX598" s="56"/>
      <c r="GY598" s="56"/>
      <c r="GZ598" s="56"/>
      <c r="HA598" s="56"/>
      <c r="HB598" s="56"/>
      <c r="HC598" s="56"/>
      <c r="HD598" s="56"/>
      <c r="HE598" s="56"/>
      <c r="HF598" s="56"/>
      <c r="HG598" s="56"/>
      <c r="HH598" s="56"/>
      <c r="HI598" s="56"/>
      <c r="HJ598" s="56"/>
      <c r="HK598" s="56"/>
      <c r="HL598" s="56"/>
      <c r="HM598" s="56"/>
      <c r="HN598" s="56"/>
      <c r="HO598" s="56"/>
      <c r="HP598" s="56"/>
      <c r="HQ598" s="56"/>
      <c r="HR598" s="56"/>
      <c r="HS598" s="56"/>
      <c r="HT598" s="56"/>
      <c r="HU598" s="56"/>
      <c r="HV598" s="56"/>
      <c r="HW598" s="56"/>
      <c r="HX598" s="56"/>
      <c r="HY598" s="56"/>
      <c r="HZ598" s="56"/>
      <c r="IA598" s="56"/>
      <c r="IB598" s="56"/>
      <c r="IC598" s="56"/>
      <c r="ID598" s="56"/>
      <c r="IE598" s="56"/>
      <c r="IF598" s="56"/>
      <c r="IG598" s="56"/>
      <c r="IH598" s="56"/>
      <c r="II598" s="56"/>
      <c r="IJ598" s="56"/>
      <c r="IK598" s="56"/>
      <c r="IL598" s="56"/>
      <c r="IM598" s="56"/>
      <c r="IN598" s="56"/>
      <c r="IO598" s="56"/>
      <c r="IP598" s="56"/>
      <c r="IQ598" s="56"/>
      <c r="IR598" s="56"/>
      <c r="IS598" s="56"/>
      <c r="IT598" s="56"/>
      <c r="IU598" s="56"/>
      <c r="IV598" s="56"/>
      <c r="IW598" s="56"/>
      <c r="IX598" s="56"/>
    </row>
    <row r="599" spans="2:258">
      <c r="B599" s="56"/>
      <c r="C599" s="56"/>
      <c r="D599" s="56"/>
      <c r="E599" s="56"/>
      <c r="F599" s="56"/>
      <c r="G599" s="56"/>
      <c r="H599" s="56"/>
      <c r="I599" s="56"/>
      <c r="J599" s="56"/>
      <c r="K599" s="56"/>
      <c r="L599" s="56"/>
      <c r="M599" s="56"/>
      <c r="CK599" s="56"/>
      <c r="CL599" s="56"/>
      <c r="CM599" s="56"/>
      <c r="CN599" s="56"/>
      <c r="CO599" s="56"/>
      <c r="CP599" s="56"/>
      <c r="CQ599" s="56"/>
      <c r="CR599" s="56"/>
      <c r="CS599" s="56"/>
      <c r="CT599" s="56"/>
      <c r="CU599" s="56"/>
      <c r="CV599" s="56"/>
      <c r="CW599" s="56"/>
      <c r="CX599" s="56"/>
      <c r="CY599" s="56"/>
      <c r="CZ599" s="56"/>
      <c r="DA599" s="56"/>
      <c r="DB599" s="56"/>
      <c r="DC599" s="56"/>
      <c r="DD599" s="56"/>
      <c r="DE599" s="56"/>
      <c r="DF599" s="56"/>
      <c r="DG599" s="56"/>
      <c r="DH599" s="56"/>
      <c r="DI599" s="56"/>
      <c r="DJ599" s="56"/>
      <c r="DK599" s="56"/>
      <c r="DL599" s="56"/>
      <c r="DM599" s="56"/>
      <c r="DN599" s="56"/>
      <c r="DO599" s="56"/>
      <c r="DP599" s="56"/>
      <c r="DQ599" s="56"/>
      <c r="DR599" s="56"/>
      <c r="DS599" s="56"/>
      <c r="DT599" s="56"/>
      <c r="DU599" s="56"/>
      <c r="DV599" s="56"/>
      <c r="DW599" s="56"/>
      <c r="DX599" s="56"/>
      <c r="DY599" s="56"/>
      <c r="DZ599" s="56"/>
      <c r="EA599" s="56"/>
      <c r="EB599" s="56"/>
      <c r="EC599" s="56"/>
      <c r="ED599" s="56"/>
      <c r="EE599" s="56"/>
      <c r="EF599" s="56"/>
      <c r="EG599" s="56"/>
      <c r="EH599" s="56"/>
      <c r="EI599" s="56"/>
      <c r="EJ599" s="56"/>
      <c r="EK599" s="56"/>
      <c r="EL599" s="56"/>
      <c r="EM599" s="56"/>
      <c r="EN599" s="56"/>
      <c r="EO599" s="56"/>
      <c r="EP599" s="56"/>
      <c r="EQ599" s="56"/>
      <c r="ER599" s="56"/>
      <c r="ES599" s="56"/>
      <c r="ET599" s="56"/>
      <c r="EU599" s="56"/>
      <c r="EV599" s="56"/>
      <c r="EW599" s="56"/>
      <c r="EX599" s="56"/>
      <c r="EY599" s="56"/>
      <c r="EZ599" s="56"/>
      <c r="FA599" s="56"/>
      <c r="FB599" s="56"/>
      <c r="FC599" s="56"/>
      <c r="FD599" s="56"/>
      <c r="FE599" s="56"/>
      <c r="FF599" s="56"/>
      <c r="FG599" s="56"/>
      <c r="FH599" s="56"/>
      <c r="FI599" s="56"/>
      <c r="FJ599" s="56"/>
      <c r="FK599" s="56"/>
      <c r="FL599" s="56"/>
      <c r="FM599" s="56"/>
      <c r="FN599" s="56"/>
      <c r="FO599" s="56"/>
      <c r="FP599" s="56"/>
      <c r="FQ599" s="56"/>
      <c r="FR599" s="56"/>
      <c r="FS599" s="56"/>
      <c r="FT599" s="56"/>
      <c r="FU599" s="56"/>
      <c r="FV599" s="56"/>
      <c r="FW599" s="56"/>
      <c r="FX599" s="56"/>
      <c r="FY599" s="56"/>
      <c r="FZ599" s="56"/>
      <c r="GA599" s="56"/>
      <c r="GB599" s="56"/>
      <c r="GC599" s="56"/>
      <c r="GD599" s="56"/>
      <c r="GE599" s="56"/>
      <c r="GF599" s="56"/>
      <c r="GG599" s="56"/>
      <c r="GH599" s="56"/>
      <c r="GI599" s="56"/>
      <c r="GJ599" s="56"/>
      <c r="GK599" s="56"/>
      <c r="GL599" s="56"/>
      <c r="GM599" s="56"/>
      <c r="GN599" s="56"/>
      <c r="GO599" s="56"/>
      <c r="GP599" s="56"/>
      <c r="GQ599" s="56"/>
      <c r="GR599" s="56"/>
      <c r="GS599" s="56"/>
      <c r="GT599" s="56"/>
      <c r="GU599" s="56"/>
      <c r="GV599" s="56"/>
      <c r="GW599" s="56"/>
      <c r="GX599" s="56"/>
      <c r="GY599" s="56"/>
      <c r="GZ599" s="56"/>
      <c r="HA599" s="56"/>
      <c r="HB599" s="56"/>
      <c r="HC599" s="56"/>
      <c r="HD599" s="56"/>
      <c r="HE599" s="56"/>
      <c r="HF599" s="56"/>
      <c r="HG599" s="56"/>
      <c r="HH599" s="56"/>
      <c r="HI599" s="56"/>
      <c r="HJ599" s="56"/>
      <c r="HK599" s="56"/>
      <c r="HL599" s="56"/>
      <c r="HM599" s="56"/>
      <c r="HN599" s="56"/>
      <c r="HO599" s="56"/>
      <c r="HP599" s="56"/>
      <c r="HQ599" s="56"/>
      <c r="HR599" s="56"/>
      <c r="HS599" s="56"/>
      <c r="HT599" s="56"/>
      <c r="HU599" s="56"/>
      <c r="HV599" s="56"/>
      <c r="HW599" s="56"/>
      <c r="HX599" s="56"/>
      <c r="HY599" s="56"/>
      <c r="HZ599" s="56"/>
      <c r="IA599" s="56"/>
      <c r="IB599" s="56"/>
      <c r="IC599" s="56"/>
      <c r="ID599" s="56"/>
      <c r="IE599" s="56"/>
      <c r="IF599" s="56"/>
      <c r="IG599" s="56"/>
      <c r="IH599" s="56"/>
      <c r="II599" s="56"/>
      <c r="IJ599" s="56"/>
      <c r="IK599" s="56"/>
      <c r="IL599" s="56"/>
      <c r="IM599" s="56"/>
      <c r="IN599" s="56"/>
      <c r="IO599" s="56"/>
      <c r="IP599" s="56"/>
      <c r="IQ599" s="56"/>
      <c r="IR599" s="56"/>
      <c r="IS599" s="56"/>
      <c r="IT599" s="56"/>
      <c r="IU599" s="56"/>
      <c r="IV599" s="56"/>
      <c r="IW599" s="56"/>
      <c r="IX599" s="56"/>
    </row>
    <row r="600" spans="2:258">
      <c r="B600" s="56"/>
      <c r="C600" s="56"/>
      <c r="D600" s="56"/>
      <c r="E600" s="56"/>
      <c r="F600" s="56"/>
      <c r="G600" s="56"/>
      <c r="H600" s="56"/>
      <c r="I600" s="56"/>
      <c r="J600" s="56"/>
      <c r="K600" s="56"/>
      <c r="L600" s="56"/>
      <c r="M600" s="56"/>
      <c r="CK600" s="56"/>
      <c r="CL600" s="56"/>
      <c r="CM600" s="56"/>
      <c r="CN600" s="56"/>
      <c r="CO600" s="56"/>
      <c r="CP600" s="56"/>
      <c r="CQ600" s="56"/>
      <c r="CR600" s="56"/>
      <c r="CS600" s="56"/>
      <c r="CT600" s="56"/>
      <c r="CU600" s="56"/>
      <c r="CV600" s="56"/>
      <c r="CW600" s="56"/>
      <c r="CX600" s="56"/>
      <c r="CY600" s="56"/>
      <c r="CZ600" s="56"/>
      <c r="DA600" s="56"/>
      <c r="DB600" s="56"/>
      <c r="DC600" s="56"/>
      <c r="DD600" s="56"/>
      <c r="DE600" s="56"/>
      <c r="DF600" s="56"/>
      <c r="DG600" s="56"/>
      <c r="DH600" s="56"/>
      <c r="DI600" s="56"/>
      <c r="DJ600" s="56"/>
      <c r="DK600" s="56"/>
      <c r="DL600" s="56"/>
      <c r="DM600" s="56"/>
      <c r="DN600" s="56"/>
      <c r="DO600" s="56"/>
      <c r="DP600" s="56"/>
      <c r="DQ600" s="56"/>
      <c r="DR600" s="56"/>
      <c r="DS600" s="56"/>
      <c r="DT600" s="56"/>
      <c r="DU600" s="56"/>
      <c r="DV600" s="56"/>
      <c r="DW600" s="56"/>
      <c r="DX600" s="56"/>
      <c r="DY600" s="56"/>
      <c r="DZ600" s="56"/>
      <c r="EA600" s="56"/>
      <c r="EB600" s="56"/>
      <c r="EC600" s="56"/>
      <c r="ED600" s="56"/>
      <c r="EE600" s="56"/>
      <c r="EF600" s="56"/>
      <c r="EG600" s="56"/>
      <c r="EH600" s="56"/>
      <c r="EI600" s="56"/>
      <c r="EJ600" s="56"/>
      <c r="EK600" s="56"/>
      <c r="EL600" s="56"/>
      <c r="EM600" s="56"/>
      <c r="EN600" s="56"/>
      <c r="EO600" s="56"/>
      <c r="EP600" s="56"/>
      <c r="EQ600" s="56"/>
      <c r="ER600" s="56"/>
      <c r="ES600" s="56"/>
      <c r="ET600" s="56"/>
      <c r="EU600" s="56"/>
      <c r="EV600" s="56"/>
      <c r="EW600" s="56"/>
      <c r="EX600" s="56"/>
      <c r="EY600" s="56"/>
      <c r="EZ600" s="56"/>
      <c r="FA600" s="56"/>
      <c r="FB600" s="56"/>
      <c r="FC600" s="56"/>
      <c r="FD600" s="56"/>
      <c r="FE600" s="56"/>
      <c r="FF600" s="56"/>
      <c r="FG600" s="56"/>
      <c r="FH600" s="56"/>
      <c r="FI600" s="56"/>
      <c r="FJ600" s="56"/>
      <c r="FK600" s="56"/>
      <c r="FL600" s="56"/>
      <c r="FM600" s="56"/>
      <c r="FN600" s="56"/>
      <c r="FO600" s="56"/>
      <c r="FP600" s="56"/>
      <c r="FQ600" s="56"/>
      <c r="FR600" s="56"/>
      <c r="FS600" s="56"/>
      <c r="FT600" s="56"/>
      <c r="FU600" s="56"/>
      <c r="FV600" s="56"/>
      <c r="FW600" s="56"/>
      <c r="FX600" s="56"/>
      <c r="FY600" s="56"/>
      <c r="FZ600" s="56"/>
      <c r="GA600" s="56"/>
      <c r="GB600" s="56"/>
      <c r="GC600" s="56"/>
      <c r="GD600" s="56"/>
      <c r="GE600" s="56"/>
      <c r="GF600" s="56"/>
      <c r="GG600" s="56"/>
      <c r="GH600" s="56"/>
      <c r="GI600" s="56"/>
      <c r="GJ600" s="56"/>
      <c r="GK600" s="56"/>
      <c r="GL600" s="56"/>
      <c r="GM600" s="56"/>
      <c r="GN600" s="56"/>
      <c r="GO600" s="56"/>
      <c r="GP600" s="56"/>
      <c r="GQ600" s="56"/>
      <c r="GR600" s="56"/>
      <c r="GS600" s="56"/>
      <c r="GT600" s="56"/>
      <c r="GU600" s="56"/>
      <c r="GV600" s="56"/>
      <c r="GW600" s="56"/>
      <c r="GX600" s="56"/>
      <c r="GY600" s="56"/>
      <c r="GZ600" s="56"/>
      <c r="HA600" s="56"/>
      <c r="HB600" s="56"/>
      <c r="HC600" s="56"/>
      <c r="HD600" s="56"/>
      <c r="HE600" s="56"/>
      <c r="HF600" s="56"/>
      <c r="HG600" s="56"/>
      <c r="HH600" s="56"/>
      <c r="HI600" s="56"/>
      <c r="HJ600" s="56"/>
      <c r="HK600" s="56"/>
      <c r="HL600" s="56"/>
      <c r="HM600" s="56"/>
      <c r="HN600" s="56"/>
      <c r="HO600" s="56"/>
      <c r="HP600" s="56"/>
      <c r="HQ600" s="56"/>
      <c r="HR600" s="56"/>
      <c r="HS600" s="56"/>
      <c r="HT600" s="56"/>
      <c r="HU600" s="56"/>
      <c r="HV600" s="56"/>
      <c r="HW600" s="56"/>
      <c r="HX600" s="56"/>
      <c r="HY600" s="56"/>
      <c r="HZ600" s="56"/>
      <c r="IA600" s="56"/>
      <c r="IB600" s="56"/>
      <c r="IC600" s="56"/>
      <c r="ID600" s="56"/>
      <c r="IE600" s="56"/>
      <c r="IF600" s="56"/>
      <c r="IG600" s="56"/>
      <c r="IH600" s="56"/>
      <c r="II600" s="56"/>
      <c r="IJ600" s="56"/>
      <c r="IK600" s="56"/>
      <c r="IL600" s="56"/>
      <c r="IM600" s="56"/>
      <c r="IN600" s="56"/>
      <c r="IO600" s="56"/>
      <c r="IP600" s="56"/>
      <c r="IQ600" s="56"/>
      <c r="IR600" s="56"/>
      <c r="IS600" s="56"/>
      <c r="IT600" s="56"/>
      <c r="IU600" s="56"/>
      <c r="IV600" s="56"/>
      <c r="IW600" s="56"/>
      <c r="IX600" s="56"/>
    </row>
    <row r="601" spans="2:258">
      <c r="B601" s="56"/>
      <c r="C601" s="56"/>
      <c r="D601" s="56"/>
      <c r="E601" s="56"/>
      <c r="F601" s="56"/>
      <c r="G601" s="56"/>
      <c r="H601" s="56"/>
      <c r="I601" s="56"/>
      <c r="J601" s="56"/>
      <c r="K601" s="56"/>
      <c r="L601" s="56"/>
      <c r="M601" s="56"/>
      <c r="CK601" s="56"/>
      <c r="CL601" s="56"/>
      <c r="CM601" s="56"/>
      <c r="CN601" s="56"/>
      <c r="CO601" s="56"/>
      <c r="CP601" s="56"/>
      <c r="CQ601" s="56"/>
      <c r="CR601" s="56"/>
      <c r="CS601" s="56"/>
      <c r="CT601" s="56"/>
      <c r="CU601" s="56"/>
      <c r="CV601" s="56"/>
      <c r="CW601" s="56"/>
      <c r="CX601" s="56"/>
      <c r="CY601" s="56"/>
      <c r="CZ601" s="56"/>
      <c r="DA601" s="56"/>
      <c r="DB601" s="56"/>
      <c r="DC601" s="56"/>
      <c r="DD601" s="56"/>
      <c r="DE601" s="56"/>
      <c r="DF601" s="56"/>
      <c r="DG601" s="56"/>
      <c r="DH601" s="56"/>
      <c r="DI601" s="56"/>
      <c r="DJ601" s="56"/>
      <c r="DK601" s="56"/>
      <c r="DL601" s="56"/>
      <c r="DM601" s="56"/>
      <c r="DN601" s="56"/>
      <c r="DO601" s="56"/>
      <c r="DP601" s="56"/>
      <c r="DQ601" s="56"/>
      <c r="DR601" s="56"/>
      <c r="DS601" s="56"/>
      <c r="DT601" s="56"/>
      <c r="DU601" s="56"/>
      <c r="DV601" s="56"/>
      <c r="DW601" s="56"/>
      <c r="DX601" s="56"/>
      <c r="DY601" s="56"/>
      <c r="DZ601" s="56"/>
      <c r="EA601" s="56"/>
      <c r="EB601" s="56"/>
      <c r="EC601" s="56"/>
      <c r="ED601" s="56"/>
      <c r="EE601" s="56"/>
      <c r="EF601" s="56"/>
      <c r="EG601" s="56"/>
      <c r="EH601" s="56"/>
      <c r="EI601" s="56"/>
      <c r="EJ601" s="56"/>
      <c r="EK601" s="56"/>
      <c r="EL601" s="56"/>
      <c r="EM601" s="56"/>
      <c r="EN601" s="56"/>
      <c r="EO601" s="56"/>
      <c r="EP601" s="56"/>
      <c r="EQ601" s="56"/>
      <c r="ER601" s="56"/>
      <c r="ES601" s="56"/>
      <c r="ET601" s="56"/>
      <c r="EU601" s="56"/>
      <c r="EV601" s="56"/>
      <c r="EW601" s="56"/>
      <c r="EX601" s="56"/>
      <c r="EY601" s="56"/>
      <c r="EZ601" s="56"/>
      <c r="FA601" s="56"/>
      <c r="FB601" s="56"/>
      <c r="FC601" s="56"/>
      <c r="FD601" s="56"/>
      <c r="FE601" s="56"/>
      <c r="FF601" s="56"/>
      <c r="FG601" s="56"/>
      <c r="FH601" s="56"/>
      <c r="FI601" s="56"/>
      <c r="FJ601" s="56"/>
      <c r="FK601" s="56"/>
      <c r="FL601" s="56"/>
      <c r="FM601" s="56"/>
      <c r="FN601" s="56"/>
      <c r="FO601" s="56"/>
      <c r="FP601" s="56"/>
      <c r="FQ601" s="56"/>
      <c r="FR601" s="56"/>
      <c r="FS601" s="56"/>
      <c r="FT601" s="56"/>
      <c r="FU601" s="56"/>
      <c r="FV601" s="56"/>
      <c r="FW601" s="56"/>
      <c r="FX601" s="56"/>
      <c r="FY601" s="56"/>
      <c r="FZ601" s="56"/>
      <c r="GA601" s="56"/>
      <c r="GB601" s="56"/>
      <c r="GC601" s="56"/>
      <c r="GD601" s="56"/>
      <c r="GE601" s="56"/>
      <c r="GF601" s="56"/>
      <c r="GG601" s="56"/>
      <c r="GH601" s="56"/>
      <c r="GI601" s="56"/>
      <c r="GJ601" s="56"/>
      <c r="GK601" s="56"/>
      <c r="GL601" s="56"/>
      <c r="GM601" s="56"/>
      <c r="GN601" s="56"/>
      <c r="GO601" s="56"/>
      <c r="GP601" s="56"/>
      <c r="GQ601" s="56"/>
      <c r="GR601" s="56"/>
      <c r="GS601" s="56"/>
      <c r="GT601" s="56"/>
      <c r="GU601" s="56"/>
      <c r="GV601" s="56"/>
      <c r="GW601" s="56"/>
      <c r="GX601" s="56"/>
      <c r="GY601" s="56"/>
      <c r="GZ601" s="56"/>
      <c r="HA601" s="56"/>
      <c r="HB601" s="56"/>
      <c r="HC601" s="56"/>
      <c r="HD601" s="56"/>
      <c r="HE601" s="56"/>
      <c r="HF601" s="56"/>
      <c r="HG601" s="56"/>
      <c r="HH601" s="56"/>
      <c r="HI601" s="56"/>
      <c r="HJ601" s="56"/>
      <c r="HK601" s="56"/>
      <c r="HL601" s="56"/>
      <c r="HM601" s="56"/>
      <c r="HN601" s="56"/>
      <c r="HO601" s="56"/>
      <c r="HP601" s="56"/>
      <c r="HQ601" s="56"/>
      <c r="HR601" s="56"/>
      <c r="HS601" s="56"/>
      <c r="HT601" s="56"/>
      <c r="HU601" s="56"/>
      <c r="HV601" s="56"/>
      <c r="HW601" s="56"/>
      <c r="HX601" s="56"/>
      <c r="HY601" s="56"/>
      <c r="HZ601" s="56"/>
      <c r="IA601" s="56"/>
      <c r="IB601" s="56"/>
      <c r="IC601" s="56"/>
      <c r="ID601" s="56"/>
      <c r="IE601" s="56"/>
      <c r="IF601" s="56"/>
      <c r="IG601" s="56"/>
      <c r="IH601" s="56"/>
      <c r="II601" s="56"/>
      <c r="IJ601" s="56"/>
      <c r="IK601" s="56"/>
      <c r="IL601" s="56"/>
      <c r="IM601" s="56"/>
      <c r="IN601" s="56"/>
      <c r="IO601" s="56"/>
      <c r="IP601" s="56"/>
      <c r="IQ601" s="56"/>
      <c r="IR601" s="56"/>
      <c r="IS601" s="56"/>
      <c r="IT601" s="56"/>
      <c r="IU601" s="56"/>
      <c r="IV601" s="56"/>
      <c r="IW601" s="56"/>
      <c r="IX601" s="56"/>
    </row>
    <row r="602" spans="2:258">
      <c r="B602" s="56"/>
      <c r="C602" s="56"/>
      <c r="D602" s="56"/>
      <c r="E602" s="56"/>
      <c r="F602" s="56"/>
      <c r="G602" s="56"/>
      <c r="H602" s="56"/>
      <c r="I602" s="56"/>
      <c r="J602" s="56"/>
      <c r="K602" s="56"/>
      <c r="L602" s="56"/>
      <c r="M602" s="56"/>
      <c r="CK602" s="56"/>
      <c r="CL602" s="56"/>
      <c r="CM602" s="56"/>
      <c r="CN602" s="56"/>
      <c r="CO602" s="56"/>
      <c r="CP602" s="56"/>
      <c r="CQ602" s="56"/>
      <c r="CR602" s="56"/>
      <c r="CS602" s="56"/>
      <c r="CT602" s="56"/>
      <c r="CU602" s="56"/>
      <c r="CV602" s="56"/>
      <c r="CW602" s="56"/>
      <c r="CX602" s="56"/>
      <c r="CY602" s="56"/>
      <c r="CZ602" s="56"/>
      <c r="DA602" s="56"/>
      <c r="DB602" s="56"/>
      <c r="DC602" s="56"/>
      <c r="DD602" s="56"/>
      <c r="DE602" s="56"/>
      <c r="DF602" s="56"/>
      <c r="DG602" s="56"/>
      <c r="DH602" s="56"/>
      <c r="DI602" s="56"/>
      <c r="DJ602" s="56"/>
      <c r="DK602" s="56"/>
      <c r="DL602" s="56"/>
      <c r="DM602" s="56"/>
      <c r="DN602" s="56"/>
      <c r="DO602" s="56"/>
      <c r="DP602" s="56"/>
      <c r="DQ602" s="56"/>
      <c r="DR602" s="56"/>
      <c r="DS602" s="56"/>
      <c r="DT602" s="56"/>
      <c r="DU602" s="56"/>
      <c r="DV602" s="56"/>
      <c r="DW602" s="56"/>
      <c r="DX602" s="56"/>
      <c r="DY602" s="56"/>
      <c r="DZ602" s="56"/>
      <c r="EA602" s="56"/>
      <c r="EB602" s="56"/>
      <c r="EC602" s="56"/>
      <c r="ED602" s="56"/>
      <c r="EE602" s="56"/>
      <c r="EF602" s="56"/>
      <c r="EG602" s="56"/>
      <c r="EH602" s="56"/>
      <c r="EI602" s="56"/>
      <c r="EJ602" s="56"/>
      <c r="EK602" s="56"/>
      <c r="EL602" s="56"/>
      <c r="EM602" s="56"/>
      <c r="EN602" s="56"/>
      <c r="EO602" s="56"/>
      <c r="EP602" s="56"/>
      <c r="EQ602" s="56"/>
      <c r="ER602" s="56"/>
      <c r="ES602" s="56"/>
      <c r="ET602" s="56"/>
      <c r="EU602" s="56"/>
      <c r="EV602" s="56"/>
      <c r="EW602" s="56"/>
      <c r="EX602" s="56"/>
      <c r="EY602" s="56"/>
      <c r="EZ602" s="56"/>
      <c r="FA602" s="56"/>
      <c r="FB602" s="56"/>
      <c r="FC602" s="56"/>
      <c r="FD602" s="56"/>
      <c r="FE602" s="56"/>
      <c r="FF602" s="56"/>
      <c r="FG602" s="56"/>
      <c r="FH602" s="56"/>
      <c r="FI602" s="56"/>
      <c r="FJ602" s="56"/>
      <c r="FK602" s="56"/>
      <c r="FL602" s="56"/>
      <c r="FM602" s="56"/>
      <c r="FN602" s="56"/>
      <c r="FO602" s="56"/>
      <c r="FP602" s="56"/>
      <c r="FQ602" s="56"/>
      <c r="FR602" s="56"/>
      <c r="FS602" s="56"/>
      <c r="FT602" s="56"/>
      <c r="FU602" s="56"/>
      <c r="FV602" s="56"/>
      <c r="FW602" s="56"/>
      <c r="FX602" s="56"/>
      <c r="FY602" s="56"/>
      <c r="FZ602" s="56"/>
      <c r="GA602" s="56"/>
      <c r="GB602" s="56"/>
      <c r="GC602" s="56"/>
      <c r="GD602" s="56"/>
      <c r="GE602" s="56"/>
      <c r="GF602" s="56"/>
      <c r="GG602" s="56"/>
      <c r="GH602" s="56"/>
      <c r="GI602" s="56"/>
      <c r="GJ602" s="56"/>
      <c r="GK602" s="56"/>
      <c r="GL602" s="56"/>
      <c r="GM602" s="56"/>
      <c r="GN602" s="56"/>
      <c r="GO602" s="56"/>
      <c r="GP602" s="56"/>
      <c r="GQ602" s="56"/>
      <c r="GR602" s="56"/>
      <c r="GS602" s="56"/>
      <c r="GT602" s="56"/>
      <c r="GU602" s="56"/>
      <c r="GV602" s="56"/>
      <c r="GW602" s="56"/>
      <c r="GX602" s="56"/>
      <c r="GY602" s="56"/>
      <c r="GZ602" s="56"/>
      <c r="HA602" s="56"/>
      <c r="HB602" s="56"/>
      <c r="HC602" s="56"/>
      <c r="HD602" s="56"/>
      <c r="HE602" s="56"/>
      <c r="HF602" s="56"/>
      <c r="HG602" s="56"/>
      <c r="HH602" s="56"/>
      <c r="HI602" s="56"/>
      <c r="HJ602" s="56"/>
      <c r="HK602" s="56"/>
      <c r="HL602" s="56"/>
      <c r="HM602" s="56"/>
      <c r="HN602" s="56"/>
      <c r="HO602" s="56"/>
      <c r="HP602" s="56"/>
      <c r="HQ602" s="56"/>
      <c r="HR602" s="56"/>
      <c r="HS602" s="56"/>
      <c r="HT602" s="56"/>
      <c r="HU602" s="56"/>
      <c r="HV602" s="56"/>
      <c r="HW602" s="56"/>
      <c r="HX602" s="56"/>
      <c r="HY602" s="56"/>
      <c r="HZ602" s="56"/>
      <c r="IA602" s="56"/>
      <c r="IB602" s="56"/>
      <c r="IC602" s="56"/>
      <c r="ID602" s="56"/>
      <c r="IE602" s="56"/>
      <c r="IF602" s="56"/>
      <c r="IG602" s="56"/>
      <c r="IH602" s="56"/>
      <c r="II602" s="56"/>
      <c r="IJ602" s="56"/>
      <c r="IK602" s="56"/>
      <c r="IL602" s="56"/>
      <c r="IM602" s="56"/>
      <c r="IN602" s="56"/>
      <c r="IO602" s="56"/>
      <c r="IP602" s="56"/>
      <c r="IQ602" s="56"/>
      <c r="IR602" s="56"/>
      <c r="IS602" s="56"/>
      <c r="IT602" s="56"/>
      <c r="IU602" s="56"/>
      <c r="IV602" s="56"/>
      <c r="IW602" s="56"/>
      <c r="IX602" s="56"/>
    </row>
    <row r="603" spans="2:258">
      <c r="B603" s="56"/>
      <c r="C603" s="56"/>
      <c r="D603" s="56"/>
      <c r="E603" s="56"/>
      <c r="F603" s="56"/>
      <c r="G603" s="56"/>
      <c r="H603" s="56"/>
      <c r="I603" s="56"/>
      <c r="J603" s="56"/>
      <c r="K603" s="56"/>
      <c r="L603" s="56"/>
      <c r="M603" s="56"/>
      <c r="CK603" s="56"/>
      <c r="CL603" s="56"/>
      <c r="CM603" s="56"/>
      <c r="CN603" s="56"/>
      <c r="CO603" s="56"/>
      <c r="CP603" s="56"/>
      <c r="CQ603" s="56"/>
      <c r="CR603" s="56"/>
      <c r="CS603" s="56"/>
      <c r="CT603" s="56"/>
      <c r="CU603" s="56"/>
      <c r="CV603" s="56"/>
      <c r="CW603" s="56"/>
      <c r="CX603" s="56"/>
      <c r="CY603" s="56"/>
      <c r="CZ603" s="56"/>
      <c r="DA603" s="56"/>
      <c r="DB603" s="56"/>
      <c r="DC603" s="56"/>
      <c r="DD603" s="56"/>
      <c r="DE603" s="56"/>
      <c r="DF603" s="56"/>
      <c r="DG603" s="56"/>
      <c r="DH603" s="56"/>
      <c r="DI603" s="56"/>
      <c r="DJ603" s="56"/>
      <c r="DK603" s="56"/>
      <c r="DL603" s="56"/>
      <c r="DM603" s="56"/>
      <c r="DN603" s="56"/>
      <c r="DO603" s="56"/>
      <c r="DP603" s="56"/>
      <c r="DQ603" s="56"/>
      <c r="DR603" s="56"/>
      <c r="DS603" s="56"/>
      <c r="DT603" s="56"/>
      <c r="DU603" s="56"/>
      <c r="DV603" s="56"/>
      <c r="DW603" s="56"/>
      <c r="DX603" s="56"/>
      <c r="DY603" s="56"/>
      <c r="DZ603" s="56"/>
      <c r="EA603" s="56"/>
      <c r="EB603" s="56"/>
      <c r="EC603" s="56"/>
      <c r="ED603" s="56"/>
      <c r="EE603" s="56"/>
      <c r="EF603" s="56"/>
      <c r="EG603" s="56"/>
      <c r="EH603" s="56"/>
      <c r="EI603" s="56"/>
      <c r="EJ603" s="56"/>
      <c r="EK603" s="56"/>
      <c r="EL603" s="56"/>
      <c r="EM603" s="56"/>
      <c r="EN603" s="56"/>
      <c r="EO603" s="56"/>
      <c r="EP603" s="56"/>
      <c r="EQ603" s="56"/>
      <c r="ER603" s="56"/>
      <c r="ES603" s="56"/>
      <c r="ET603" s="56"/>
      <c r="EU603" s="56"/>
      <c r="EV603" s="56"/>
      <c r="EW603" s="56"/>
      <c r="EX603" s="56"/>
      <c r="EY603" s="56"/>
      <c r="EZ603" s="56"/>
      <c r="FA603" s="56"/>
      <c r="FB603" s="56"/>
      <c r="FC603" s="56"/>
      <c r="FD603" s="56"/>
      <c r="FE603" s="56"/>
      <c r="FF603" s="56"/>
      <c r="FG603" s="56"/>
      <c r="FH603" s="56"/>
      <c r="FI603" s="56"/>
      <c r="FJ603" s="56"/>
      <c r="FK603" s="56"/>
      <c r="FL603" s="56"/>
      <c r="FM603" s="56"/>
      <c r="FN603" s="56"/>
      <c r="FO603" s="56"/>
      <c r="FP603" s="56"/>
      <c r="FQ603" s="56"/>
      <c r="FR603" s="56"/>
      <c r="FS603" s="56"/>
      <c r="FT603" s="56"/>
      <c r="FU603" s="56"/>
      <c r="FV603" s="56"/>
      <c r="FW603" s="56"/>
      <c r="FX603" s="56"/>
      <c r="FY603" s="56"/>
      <c r="FZ603" s="56"/>
      <c r="GA603" s="56"/>
      <c r="GB603" s="56"/>
      <c r="GC603" s="56"/>
      <c r="GD603" s="56"/>
      <c r="GE603" s="56"/>
      <c r="GF603" s="56"/>
      <c r="GG603" s="56"/>
      <c r="GH603" s="56"/>
      <c r="GI603" s="56"/>
      <c r="GJ603" s="56"/>
      <c r="GK603" s="56"/>
      <c r="GL603" s="56"/>
      <c r="GM603" s="56"/>
      <c r="GN603" s="56"/>
      <c r="GO603" s="56"/>
      <c r="GP603" s="56"/>
      <c r="GQ603" s="56"/>
      <c r="GR603" s="56"/>
      <c r="GS603" s="56"/>
      <c r="GT603" s="56"/>
      <c r="GU603" s="56"/>
      <c r="GV603" s="56"/>
      <c r="GW603" s="56"/>
      <c r="GX603" s="56"/>
      <c r="GY603" s="56"/>
      <c r="GZ603" s="56"/>
      <c r="HA603" s="56"/>
      <c r="HB603" s="56"/>
      <c r="HC603" s="56"/>
      <c r="HD603" s="56"/>
      <c r="HE603" s="56"/>
      <c r="HF603" s="56"/>
      <c r="HG603" s="56"/>
      <c r="HH603" s="56"/>
      <c r="HI603" s="56"/>
      <c r="HJ603" s="56"/>
      <c r="HK603" s="56"/>
      <c r="HL603" s="56"/>
      <c r="HM603" s="56"/>
      <c r="HN603" s="56"/>
      <c r="HO603" s="56"/>
      <c r="HP603" s="56"/>
      <c r="HQ603" s="56"/>
      <c r="HR603" s="56"/>
      <c r="HS603" s="56"/>
      <c r="HT603" s="56"/>
      <c r="HU603" s="56"/>
      <c r="HV603" s="56"/>
      <c r="HW603" s="56"/>
      <c r="HX603" s="56"/>
      <c r="HY603" s="56"/>
      <c r="HZ603" s="56"/>
      <c r="IA603" s="56"/>
      <c r="IB603" s="56"/>
      <c r="IC603" s="56"/>
      <c r="ID603" s="56"/>
      <c r="IE603" s="56"/>
      <c r="IF603" s="56"/>
      <c r="IG603" s="56"/>
      <c r="IH603" s="56"/>
      <c r="II603" s="56"/>
      <c r="IJ603" s="56"/>
      <c r="IK603" s="56"/>
      <c r="IL603" s="56"/>
      <c r="IM603" s="56"/>
      <c r="IN603" s="56"/>
      <c r="IO603" s="56"/>
      <c r="IP603" s="56"/>
      <c r="IQ603" s="56"/>
      <c r="IR603" s="56"/>
      <c r="IS603" s="56"/>
      <c r="IT603" s="56"/>
      <c r="IU603" s="56"/>
      <c r="IV603" s="56"/>
      <c r="IW603" s="56"/>
      <c r="IX603" s="56"/>
    </row>
    <row r="604" spans="2:258">
      <c r="B604" s="56"/>
      <c r="C604" s="56"/>
      <c r="D604" s="56"/>
      <c r="E604" s="56"/>
      <c r="F604" s="56"/>
      <c r="G604" s="56"/>
      <c r="H604" s="56"/>
      <c r="I604" s="56"/>
      <c r="J604" s="56"/>
      <c r="K604" s="56"/>
      <c r="L604" s="56"/>
      <c r="M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6"/>
      <c r="DV604" s="56"/>
      <c r="DW604" s="56"/>
      <c r="DX604" s="56"/>
      <c r="DY604" s="56"/>
      <c r="DZ604" s="56"/>
      <c r="EA604" s="56"/>
      <c r="EB604" s="56"/>
      <c r="EC604" s="56"/>
      <c r="ED604" s="56"/>
      <c r="EE604" s="56"/>
      <c r="EF604" s="56"/>
      <c r="EG604" s="56"/>
      <c r="EH604" s="56"/>
      <c r="EI604" s="56"/>
      <c r="EJ604" s="56"/>
      <c r="EK604" s="56"/>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c r="FL604" s="56"/>
      <c r="FM604" s="56"/>
      <c r="FN604" s="56"/>
      <c r="FO604" s="56"/>
      <c r="FP604" s="56"/>
      <c r="FQ604" s="56"/>
      <c r="FR604" s="56"/>
      <c r="FS604" s="56"/>
      <c r="FT604" s="56"/>
      <c r="FU604" s="56"/>
      <c r="FV604" s="56"/>
      <c r="FW604" s="56"/>
      <c r="FX604" s="56"/>
      <c r="FY604" s="56"/>
      <c r="FZ604" s="56"/>
      <c r="GA604" s="56"/>
      <c r="GB604" s="56"/>
      <c r="GC604" s="56"/>
      <c r="GD604" s="56"/>
      <c r="GE604" s="56"/>
      <c r="GF604" s="56"/>
      <c r="GG604" s="56"/>
      <c r="GH604" s="56"/>
      <c r="GI604" s="56"/>
      <c r="GJ604" s="56"/>
      <c r="GK604" s="56"/>
      <c r="GL604" s="56"/>
      <c r="GM604" s="56"/>
      <c r="GN604" s="56"/>
      <c r="GO604" s="56"/>
      <c r="GP604" s="56"/>
      <c r="GQ604" s="56"/>
      <c r="GR604" s="56"/>
      <c r="GS604" s="56"/>
      <c r="GT604" s="56"/>
      <c r="GU604" s="56"/>
      <c r="GV604" s="56"/>
      <c r="GW604" s="56"/>
      <c r="GX604" s="56"/>
      <c r="GY604" s="56"/>
      <c r="GZ604" s="56"/>
      <c r="HA604" s="56"/>
      <c r="HB604" s="56"/>
      <c r="HC604" s="56"/>
      <c r="HD604" s="56"/>
      <c r="HE604" s="56"/>
      <c r="HF604" s="56"/>
      <c r="HG604" s="56"/>
      <c r="HH604" s="56"/>
      <c r="HI604" s="56"/>
      <c r="HJ604" s="56"/>
      <c r="HK604" s="56"/>
      <c r="HL604" s="56"/>
      <c r="HM604" s="56"/>
      <c r="HN604" s="56"/>
      <c r="HO604" s="56"/>
      <c r="HP604" s="56"/>
      <c r="HQ604" s="56"/>
      <c r="HR604" s="56"/>
      <c r="HS604" s="56"/>
      <c r="HT604" s="56"/>
      <c r="HU604" s="56"/>
      <c r="HV604" s="56"/>
      <c r="HW604" s="56"/>
      <c r="HX604" s="56"/>
      <c r="HY604" s="56"/>
      <c r="HZ604" s="56"/>
      <c r="IA604" s="56"/>
      <c r="IB604" s="56"/>
      <c r="IC604" s="56"/>
      <c r="ID604" s="56"/>
      <c r="IE604" s="56"/>
      <c r="IF604" s="56"/>
      <c r="IG604" s="56"/>
      <c r="IH604" s="56"/>
      <c r="II604" s="56"/>
      <c r="IJ604" s="56"/>
      <c r="IK604" s="56"/>
      <c r="IL604" s="56"/>
      <c r="IM604" s="56"/>
      <c r="IN604" s="56"/>
      <c r="IO604" s="56"/>
      <c r="IP604" s="56"/>
      <c r="IQ604" s="56"/>
      <c r="IR604" s="56"/>
      <c r="IS604" s="56"/>
      <c r="IT604" s="56"/>
      <c r="IU604" s="56"/>
      <c r="IV604" s="56"/>
      <c r="IW604" s="56"/>
      <c r="IX604" s="56"/>
    </row>
    <row r="605" spans="2:258">
      <c r="B605" s="56"/>
      <c r="C605" s="56"/>
      <c r="D605" s="56"/>
      <c r="E605" s="56"/>
      <c r="F605" s="56"/>
      <c r="G605" s="56"/>
      <c r="H605" s="56"/>
      <c r="I605" s="56"/>
      <c r="J605" s="56"/>
      <c r="K605" s="56"/>
      <c r="L605" s="56"/>
      <c r="M605" s="56"/>
      <c r="CK605" s="56"/>
      <c r="CL605" s="56"/>
      <c r="CM605" s="56"/>
      <c r="CN605" s="56"/>
      <c r="CO605" s="56"/>
      <c r="CP605" s="56"/>
      <c r="CQ605" s="56"/>
      <c r="CR605" s="56"/>
      <c r="CS605" s="56"/>
      <c r="CT605" s="56"/>
      <c r="CU605" s="56"/>
      <c r="CV605" s="56"/>
      <c r="CW605" s="56"/>
      <c r="CX605" s="56"/>
      <c r="CY605" s="56"/>
      <c r="CZ605" s="56"/>
      <c r="DA605" s="56"/>
      <c r="DB605" s="56"/>
      <c r="DC605" s="56"/>
      <c r="DD605" s="56"/>
      <c r="DE605" s="56"/>
      <c r="DF605" s="56"/>
      <c r="DG605" s="56"/>
      <c r="DH605" s="56"/>
      <c r="DI605" s="56"/>
      <c r="DJ605" s="56"/>
      <c r="DK605" s="56"/>
      <c r="DL605" s="56"/>
      <c r="DM605" s="56"/>
      <c r="DN605" s="56"/>
      <c r="DO605" s="56"/>
      <c r="DP605" s="56"/>
      <c r="DQ605" s="56"/>
      <c r="DR605" s="56"/>
      <c r="DS605" s="56"/>
      <c r="DT605" s="56"/>
      <c r="DU605" s="56"/>
      <c r="DV605" s="56"/>
      <c r="DW605" s="56"/>
      <c r="DX605" s="56"/>
      <c r="DY605" s="56"/>
      <c r="DZ605" s="56"/>
      <c r="EA605" s="56"/>
      <c r="EB605" s="56"/>
      <c r="EC605" s="56"/>
      <c r="ED605" s="56"/>
      <c r="EE605" s="56"/>
      <c r="EF605" s="56"/>
      <c r="EG605" s="56"/>
      <c r="EH605" s="56"/>
      <c r="EI605" s="56"/>
      <c r="EJ605" s="56"/>
      <c r="EK605" s="56"/>
      <c r="EL605" s="56"/>
      <c r="EM605" s="56"/>
      <c r="EN605" s="56"/>
      <c r="EO605" s="56"/>
      <c r="EP605" s="56"/>
      <c r="EQ605" s="56"/>
      <c r="ER605" s="56"/>
      <c r="ES605" s="56"/>
      <c r="ET605" s="56"/>
      <c r="EU605" s="56"/>
      <c r="EV605" s="56"/>
      <c r="EW605" s="56"/>
      <c r="EX605" s="56"/>
      <c r="EY605" s="56"/>
      <c r="EZ605" s="56"/>
      <c r="FA605" s="56"/>
      <c r="FB605" s="56"/>
      <c r="FC605" s="56"/>
      <c r="FD605" s="56"/>
      <c r="FE605" s="56"/>
      <c r="FF605" s="56"/>
      <c r="FG605" s="56"/>
      <c r="FH605" s="56"/>
      <c r="FI605" s="56"/>
      <c r="FJ605" s="56"/>
      <c r="FK605" s="56"/>
      <c r="FL605" s="56"/>
      <c r="FM605" s="56"/>
      <c r="FN605" s="56"/>
      <c r="FO605" s="56"/>
      <c r="FP605" s="56"/>
      <c r="FQ605" s="56"/>
      <c r="FR605" s="56"/>
      <c r="FS605" s="56"/>
      <c r="FT605" s="56"/>
      <c r="FU605" s="56"/>
      <c r="FV605" s="56"/>
      <c r="FW605" s="56"/>
      <c r="FX605" s="56"/>
      <c r="FY605" s="56"/>
      <c r="FZ605" s="56"/>
      <c r="GA605" s="56"/>
      <c r="GB605" s="56"/>
      <c r="GC605" s="56"/>
      <c r="GD605" s="56"/>
      <c r="GE605" s="56"/>
      <c r="GF605" s="56"/>
      <c r="GG605" s="56"/>
      <c r="GH605" s="56"/>
      <c r="GI605" s="56"/>
      <c r="GJ605" s="56"/>
      <c r="GK605" s="56"/>
      <c r="GL605" s="56"/>
      <c r="GM605" s="56"/>
      <c r="GN605" s="56"/>
      <c r="GO605" s="56"/>
      <c r="GP605" s="56"/>
      <c r="GQ605" s="56"/>
      <c r="GR605" s="56"/>
      <c r="GS605" s="56"/>
      <c r="GT605" s="56"/>
      <c r="GU605" s="56"/>
      <c r="GV605" s="56"/>
      <c r="GW605" s="56"/>
      <c r="GX605" s="56"/>
      <c r="GY605" s="56"/>
      <c r="GZ605" s="56"/>
      <c r="HA605" s="56"/>
      <c r="HB605" s="56"/>
      <c r="HC605" s="56"/>
      <c r="HD605" s="56"/>
      <c r="HE605" s="56"/>
      <c r="HF605" s="56"/>
      <c r="HG605" s="56"/>
      <c r="HH605" s="56"/>
      <c r="HI605" s="56"/>
      <c r="HJ605" s="56"/>
      <c r="HK605" s="56"/>
      <c r="HL605" s="56"/>
      <c r="HM605" s="56"/>
      <c r="HN605" s="56"/>
      <c r="HO605" s="56"/>
      <c r="HP605" s="56"/>
      <c r="HQ605" s="56"/>
      <c r="HR605" s="56"/>
      <c r="HS605" s="56"/>
      <c r="HT605" s="56"/>
      <c r="HU605" s="56"/>
      <c r="HV605" s="56"/>
      <c r="HW605" s="56"/>
      <c r="HX605" s="56"/>
      <c r="HY605" s="56"/>
      <c r="HZ605" s="56"/>
      <c r="IA605" s="56"/>
      <c r="IB605" s="56"/>
      <c r="IC605" s="56"/>
      <c r="ID605" s="56"/>
      <c r="IE605" s="56"/>
      <c r="IF605" s="56"/>
      <c r="IG605" s="56"/>
      <c r="IH605" s="56"/>
      <c r="II605" s="56"/>
      <c r="IJ605" s="56"/>
      <c r="IK605" s="56"/>
      <c r="IL605" s="56"/>
      <c r="IM605" s="56"/>
      <c r="IN605" s="56"/>
      <c r="IO605" s="56"/>
      <c r="IP605" s="56"/>
      <c r="IQ605" s="56"/>
      <c r="IR605" s="56"/>
      <c r="IS605" s="56"/>
      <c r="IT605" s="56"/>
      <c r="IU605" s="56"/>
      <c r="IV605" s="56"/>
      <c r="IW605" s="56"/>
      <c r="IX605" s="56"/>
    </row>
    <row r="606" spans="2:258">
      <c r="B606" s="56"/>
      <c r="C606" s="56"/>
      <c r="D606" s="56"/>
      <c r="E606" s="56"/>
      <c r="F606" s="56"/>
      <c r="G606" s="56"/>
      <c r="H606" s="56"/>
      <c r="I606" s="56"/>
      <c r="J606" s="56"/>
      <c r="K606" s="56"/>
      <c r="L606" s="56"/>
      <c r="M606" s="56"/>
      <c r="CK606" s="56"/>
      <c r="CL606" s="56"/>
      <c r="CM606" s="56"/>
      <c r="CN606" s="56"/>
      <c r="CO606" s="56"/>
      <c r="CP606" s="56"/>
      <c r="CQ606" s="56"/>
      <c r="CR606" s="56"/>
      <c r="CS606" s="56"/>
      <c r="CT606" s="56"/>
      <c r="CU606" s="56"/>
      <c r="CV606" s="56"/>
      <c r="CW606" s="56"/>
      <c r="CX606" s="56"/>
      <c r="CY606" s="56"/>
      <c r="CZ606" s="56"/>
      <c r="DA606" s="56"/>
      <c r="DB606" s="56"/>
      <c r="DC606" s="56"/>
      <c r="DD606" s="56"/>
      <c r="DE606" s="56"/>
      <c r="DF606" s="56"/>
      <c r="DG606" s="56"/>
      <c r="DH606" s="56"/>
      <c r="DI606" s="56"/>
      <c r="DJ606" s="56"/>
      <c r="DK606" s="56"/>
      <c r="DL606" s="56"/>
      <c r="DM606" s="56"/>
      <c r="DN606" s="56"/>
      <c r="DO606" s="56"/>
      <c r="DP606" s="56"/>
      <c r="DQ606" s="56"/>
      <c r="DR606" s="56"/>
      <c r="DS606" s="56"/>
      <c r="DT606" s="56"/>
      <c r="DU606" s="56"/>
      <c r="DV606" s="56"/>
      <c r="DW606" s="56"/>
      <c r="DX606" s="56"/>
      <c r="DY606" s="56"/>
      <c r="DZ606" s="56"/>
      <c r="EA606" s="56"/>
      <c r="EB606" s="56"/>
      <c r="EC606" s="56"/>
      <c r="ED606" s="56"/>
      <c r="EE606" s="56"/>
      <c r="EF606" s="56"/>
      <c r="EG606" s="56"/>
      <c r="EH606" s="56"/>
      <c r="EI606" s="56"/>
      <c r="EJ606" s="56"/>
      <c r="EK606" s="56"/>
      <c r="EL606" s="56"/>
      <c r="EM606" s="56"/>
      <c r="EN606" s="56"/>
      <c r="EO606" s="56"/>
      <c r="EP606" s="56"/>
      <c r="EQ606" s="56"/>
      <c r="ER606" s="56"/>
      <c r="ES606" s="56"/>
      <c r="ET606" s="56"/>
      <c r="EU606" s="56"/>
      <c r="EV606" s="56"/>
      <c r="EW606" s="56"/>
      <c r="EX606" s="56"/>
      <c r="EY606" s="56"/>
      <c r="EZ606" s="56"/>
      <c r="FA606" s="56"/>
      <c r="FB606" s="56"/>
      <c r="FC606" s="56"/>
      <c r="FD606" s="56"/>
      <c r="FE606" s="56"/>
      <c r="FF606" s="56"/>
      <c r="FG606" s="56"/>
      <c r="FH606" s="56"/>
      <c r="FI606" s="56"/>
      <c r="FJ606" s="56"/>
      <c r="FK606" s="56"/>
      <c r="FL606" s="56"/>
      <c r="FM606" s="56"/>
      <c r="FN606" s="56"/>
      <c r="FO606" s="56"/>
      <c r="FP606" s="56"/>
      <c r="FQ606" s="56"/>
      <c r="FR606" s="56"/>
      <c r="FS606" s="56"/>
      <c r="FT606" s="56"/>
      <c r="FU606" s="56"/>
      <c r="FV606" s="56"/>
      <c r="FW606" s="56"/>
      <c r="FX606" s="56"/>
      <c r="FY606" s="56"/>
      <c r="FZ606" s="56"/>
      <c r="GA606" s="56"/>
      <c r="GB606" s="56"/>
      <c r="GC606" s="56"/>
      <c r="GD606" s="56"/>
      <c r="GE606" s="56"/>
      <c r="GF606" s="56"/>
      <c r="GG606" s="56"/>
      <c r="GH606" s="56"/>
      <c r="GI606" s="56"/>
      <c r="GJ606" s="56"/>
      <c r="GK606" s="56"/>
      <c r="GL606" s="56"/>
      <c r="GM606" s="56"/>
      <c r="GN606" s="56"/>
      <c r="GO606" s="56"/>
      <c r="GP606" s="56"/>
      <c r="GQ606" s="56"/>
      <c r="GR606" s="56"/>
      <c r="GS606" s="56"/>
      <c r="GT606" s="56"/>
      <c r="GU606" s="56"/>
      <c r="GV606" s="56"/>
      <c r="GW606" s="56"/>
      <c r="GX606" s="56"/>
      <c r="GY606" s="56"/>
      <c r="GZ606" s="56"/>
      <c r="HA606" s="56"/>
      <c r="HB606" s="56"/>
      <c r="HC606" s="56"/>
      <c r="HD606" s="56"/>
      <c r="HE606" s="56"/>
      <c r="HF606" s="56"/>
      <c r="HG606" s="56"/>
      <c r="HH606" s="56"/>
      <c r="HI606" s="56"/>
      <c r="HJ606" s="56"/>
      <c r="HK606" s="56"/>
      <c r="HL606" s="56"/>
      <c r="HM606" s="56"/>
      <c r="HN606" s="56"/>
      <c r="HO606" s="56"/>
      <c r="HP606" s="56"/>
      <c r="HQ606" s="56"/>
      <c r="HR606" s="56"/>
      <c r="HS606" s="56"/>
      <c r="HT606" s="56"/>
      <c r="HU606" s="56"/>
      <c r="HV606" s="56"/>
      <c r="HW606" s="56"/>
      <c r="HX606" s="56"/>
      <c r="HY606" s="56"/>
      <c r="HZ606" s="56"/>
      <c r="IA606" s="56"/>
      <c r="IB606" s="56"/>
      <c r="IC606" s="56"/>
      <c r="ID606" s="56"/>
      <c r="IE606" s="56"/>
      <c r="IF606" s="56"/>
      <c r="IG606" s="56"/>
      <c r="IH606" s="56"/>
      <c r="II606" s="56"/>
      <c r="IJ606" s="56"/>
      <c r="IK606" s="56"/>
      <c r="IL606" s="56"/>
      <c r="IM606" s="56"/>
      <c r="IN606" s="56"/>
      <c r="IO606" s="56"/>
      <c r="IP606" s="56"/>
      <c r="IQ606" s="56"/>
      <c r="IR606" s="56"/>
      <c r="IS606" s="56"/>
      <c r="IT606" s="56"/>
      <c r="IU606" s="56"/>
      <c r="IV606" s="56"/>
      <c r="IW606" s="56"/>
      <c r="IX606" s="56"/>
    </row>
    <row r="607" spans="2:258">
      <c r="B607" s="56"/>
      <c r="C607" s="56"/>
      <c r="D607" s="56"/>
      <c r="E607" s="56"/>
      <c r="F607" s="56"/>
      <c r="G607" s="56"/>
      <c r="H607" s="56"/>
      <c r="I607" s="56"/>
      <c r="J607" s="56"/>
      <c r="K607" s="56"/>
      <c r="L607" s="56"/>
      <c r="M607" s="56"/>
      <c r="CK607" s="56"/>
      <c r="CL607" s="56"/>
      <c r="CM607" s="56"/>
      <c r="CN607" s="56"/>
      <c r="CO607" s="56"/>
      <c r="CP607" s="56"/>
      <c r="CQ607" s="56"/>
      <c r="CR607" s="56"/>
      <c r="CS607" s="56"/>
      <c r="CT607" s="56"/>
      <c r="CU607" s="56"/>
      <c r="CV607" s="56"/>
      <c r="CW607" s="56"/>
      <c r="CX607" s="56"/>
      <c r="CY607" s="56"/>
      <c r="CZ607" s="56"/>
      <c r="DA607" s="56"/>
      <c r="DB607" s="56"/>
      <c r="DC607" s="56"/>
      <c r="DD607" s="56"/>
      <c r="DE607" s="56"/>
      <c r="DF607" s="56"/>
      <c r="DG607" s="56"/>
      <c r="DH607" s="56"/>
      <c r="DI607" s="56"/>
      <c r="DJ607" s="56"/>
      <c r="DK607" s="56"/>
      <c r="DL607" s="56"/>
      <c r="DM607" s="56"/>
      <c r="DN607" s="56"/>
      <c r="DO607" s="56"/>
      <c r="DP607" s="56"/>
      <c r="DQ607" s="56"/>
      <c r="DR607" s="56"/>
      <c r="DS607" s="56"/>
      <c r="DT607" s="56"/>
      <c r="DU607" s="56"/>
      <c r="DV607" s="56"/>
      <c r="DW607" s="56"/>
      <c r="DX607" s="56"/>
      <c r="DY607" s="56"/>
      <c r="DZ607" s="56"/>
      <c r="EA607" s="56"/>
      <c r="EB607" s="56"/>
      <c r="EC607" s="56"/>
      <c r="ED607" s="56"/>
      <c r="EE607" s="56"/>
      <c r="EF607" s="56"/>
      <c r="EG607" s="56"/>
      <c r="EH607" s="56"/>
      <c r="EI607" s="56"/>
      <c r="EJ607" s="56"/>
      <c r="EK607" s="56"/>
      <c r="EL607" s="56"/>
      <c r="EM607" s="56"/>
      <c r="EN607" s="56"/>
      <c r="EO607" s="56"/>
      <c r="EP607" s="56"/>
      <c r="EQ607" s="56"/>
      <c r="ER607" s="56"/>
      <c r="ES607" s="56"/>
      <c r="ET607" s="56"/>
      <c r="EU607" s="56"/>
      <c r="EV607" s="56"/>
      <c r="EW607" s="56"/>
      <c r="EX607" s="56"/>
      <c r="EY607" s="56"/>
      <c r="EZ607" s="56"/>
      <c r="FA607" s="56"/>
      <c r="FB607" s="56"/>
      <c r="FC607" s="56"/>
      <c r="FD607" s="56"/>
      <c r="FE607" s="56"/>
      <c r="FF607" s="56"/>
      <c r="FG607" s="56"/>
      <c r="FH607" s="56"/>
      <c r="FI607" s="56"/>
      <c r="FJ607" s="56"/>
      <c r="FK607" s="56"/>
      <c r="FL607" s="56"/>
      <c r="FM607" s="56"/>
      <c r="FN607" s="56"/>
      <c r="FO607" s="56"/>
      <c r="FP607" s="56"/>
      <c r="FQ607" s="56"/>
      <c r="FR607" s="56"/>
      <c r="FS607" s="56"/>
      <c r="FT607" s="56"/>
      <c r="FU607" s="56"/>
      <c r="FV607" s="56"/>
      <c r="FW607" s="56"/>
      <c r="FX607" s="56"/>
      <c r="FY607" s="56"/>
      <c r="FZ607" s="56"/>
      <c r="GA607" s="56"/>
      <c r="GB607" s="56"/>
      <c r="GC607" s="56"/>
      <c r="GD607" s="56"/>
      <c r="GE607" s="56"/>
      <c r="GF607" s="56"/>
      <c r="GG607" s="56"/>
      <c r="GH607" s="56"/>
      <c r="GI607" s="56"/>
      <c r="GJ607" s="56"/>
      <c r="GK607" s="56"/>
      <c r="GL607" s="56"/>
      <c r="GM607" s="56"/>
      <c r="GN607" s="56"/>
      <c r="GO607" s="56"/>
      <c r="GP607" s="56"/>
      <c r="GQ607" s="56"/>
      <c r="GR607" s="56"/>
      <c r="GS607" s="56"/>
      <c r="GT607" s="56"/>
      <c r="GU607" s="56"/>
      <c r="GV607" s="56"/>
      <c r="GW607" s="56"/>
      <c r="GX607" s="56"/>
      <c r="GY607" s="56"/>
      <c r="GZ607" s="56"/>
      <c r="HA607" s="56"/>
      <c r="HB607" s="56"/>
      <c r="HC607" s="56"/>
      <c r="HD607" s="56"/>
      <c r="HE607" s="56"/>
      <c r="HF607" s="56"/>
      <c r="HG607" s="56"/>
      <c r="HH607" s="56"/>
      <c r="HI607" s="56"/>
      <c r="HJ607" s="56"/>
      <c r="HK607" s="56"/>
      <c r="HL607" s="56"/>
      <c r="HM607" s="56"/>
      <c r="HN607" s="56"/>
      <c r="HO607" s="56"/>
      <c r="HP607" s="56"/>
      <c r="HQ607" s="56"/>
      <c r="HR607" s="56"/>
      <c r="HS607" s="56"/>
      <c r="HT607" s="56"/>
      <c r="HU607" s="56"/>
      <c r="HV607" s="56"/>
      <c r="HW607" s="56"/>
      <c r="HX607" s="56"/>
      <c r="HY607" s="56"/>
      <c r="HZ607" s="56"/>
      <c r="IA607" s="56"/>
      <c r="IB607" s="56"/>
      <c r="IC607" s="56"/>
      <c r="ID607" s="56"/>
      <c r="IE607" s="56"/>
      <c r="IF607" s="56"/>
      <c r="IG607" s="56"/>
      <c r="IH607" s="56"/>
      <c r="II607" s="56"/>
      <c r="IJ607" s="56"/>
      <c r="IK607" s="56"/>
      <c r="IL607" s="56"/>
      <c r="IM607" s="56"/>
      <c r="IN607" s="56"/>
      <c r="IO607" s="56"/>
      <c r="IP607" s="56"/>
      <c r="IQ607" s="56"/>
      <c r="IR607" s="56"/>
      <c r="IS607" s="56"/>
      <c r="IT607" s="56"/>
      <c r="IU607" s="56"/>
      <c r="IV607" s="56"/>
      <c r="IW607" s="56"/>
      <c r="IX607" s="56"/>
    </row>
    <row r="608" spans="2:258">
      <c r="B608" s="56"/>
      <c r="C608" s="56"/>
      <c r="D608" s="56"/>
      <c r="E608" s="56"/>
      <c r="F608" s="56"/>
      <c r="G608" s="56"/>
      <c r="H608" s="56"/>
      <c r="I608" s="56"/>
      <c r="J608" s="56"/>
      <c r="K608" s="56"/>
      <c r="L608" s="56"/>
      <c r="M608" s="56"/>
      <c r="CK608" s="56"/>
      <c r="CL608" s="56"/>
      <c r="CM608" s="56"/>
      <c r="CN608" s="56"/>
      <c r="CO608" s="56"/>
      <c r="CP608" s="56"/>
      <c r="CQ608" s="56"/>
      <c r="CR608" s="56"/>
      <c r="CS608" s="56"/>
      <c r="CT608" s="56"/>
      <c r="CU608" s="56"/>
      <c r="CV608" s="56"/>
      <c r="CW608" s="56"/>
      <c r="CX608" s="56"/>
      <c r="CY608" s="56"/>
      <c r="CZ608" s="56"/>
      <c r="DA608" s="56"/>
      <c r="DB608" s="56"/>
      <c r="DC608" s="56"/>
      <c r="DD608" s="56"/>
      <c r="DE608" s="56"/>
      <c r="DF608" s="56"/>
      <c r="DG608" s="56"/>
      <c r="DH608" s="56"/>
      <c r="DI608" s="56"/>
      <c r="DJ608" s="56"/>
      <c r="DK608" s="56"/>
      <c r="DL608" s="56"/>
      <c r="DM608" s="56"/>
      <c r="DN608" s="56"/>
      <c r="DO608" s="56"/>
      <c r="DP608" s="56"/>
      <c r="DQ608" s="56"/>
      <c r="DR608" s="56"/>
      <c r="DS608" s="56"/>
      <c r="DT608" s="56"/>
      <c r="DU608" s="56"/>
      <c r="DV608" s="56"/>
      <c r="DW608" s="56"/>
      <c r="DX608" s="56"/>
      <c r="DY608" s="56"/>
      <c r="DZ608" s="56"/>
      <c r="EA608" s="56"/>
      <c r="EB608" s="56"/>
      <c r="EC608" s="56"/>
      <c r="ED608" s="56"/>
      <c r="EE608" s="56"/>
      <c r="EF608" s="56"/>
      <c r="EG608" s="56"/>
      <c r="EH608" s="56"/>
      <c r="EI608" s="56"/>
      <c r="EJ608" s="56"/>
      <c r="EK608" s="56"/>
      <c r="EL608" s="56"/>
      <c r="EM608" s="56"/>
      <c r="EN608" s="56"/>
      <c r="EO608" s="56"/>
      <c r="EP608" s="56"/>
      <c r="EQ608" s="56"/>
      <c r="ER608" s="56"/>
      <c r="ES608" s="56"/>
      <c r="ET608" s="56"/>
      <c r="EU608" s="56"/>
      <c r="EV608" s="56"/>
      <c r="EW608" s="56"/>
      <c r="EX608" s="56"/>
      <c r="EY608" s="56"/>
      <c r="EZ608" s="56"/>
      <c r="FA608" s="56"/>
      <c r="FB608" s="56"/>
      <c r="FC608" s="56"/>
      <c r="FD608" s="56"/>
      <c r="FE608" s="56"/>
      <c r="FF608" s="56"/>
      <c r="FG608" s="56"/>
      <c r="FH608" s="56"/>
      <c r="FI608" s="56"/>
      <c r="FJ608" s="56"/>
      <c r="FK608" s="56"/>
      <c r="FL608" s="56"/>
      <c r="FM608" s="56"/>
      <c r="FN608" s="56"/>
      <c r="FO608" s="56"/>
      <c r="FP608" s="56"/>
      <c r="FQ608" s="56"/>
      <c r="FR608" s="56"/>
      <c r="FS608" s="56"/>
      <c r="FT608" s="56"/>
      <c r="FU608" s="56"/>
      <c r="FV608" s="56"/>
      <c r="FW608" s="56"/>
      <c r="FX608" s="56"/>
      <c r="FY608" s="56"/>
      <c r="FZ608" s="56"/>
      <c r="GA608" s="56"/>
      <c r="GB608" s="56"/>
      <c r="GC608" s="56"/>
      <c r="GD608" s="56"/>
      <c r="GE608" s="56"/>
      <c r="GF608" s="56"/>
      <c r="GG608" s="56"/>
      <c r="GH608" s="56"/>
      <c r="GI608" s="56"/>
      <c r="GJ608" s="56"/>
      <c r="GK608" s="56"/>
      <c r="GL608" s="56"/>
      <c r="GM608" s="56"/>
      <c r="GN608" s="56"/>
      <c r="GO608" s="56"/>
      <c r="GP608" s="56"/>
      <c r="GQ608" s="56"/>
      <c r="GR608" s="56"/>
      <c r="GS608" s="56"/>
      <c r="GT608" s="56"/>
      <c r="GU608" s="56"/>
      <c r="GV608" s="56"/>
      <c r="GW608" s="56"/>
      <c r="GX608" s="56"/>
      <c r="GY608" s="56"/>
      <c r="GZ608" s="56"/>
      <c r="HA608" s="56"/>
      <c r="HB608" s="56"/>
      <c r="HC608" s="56"/>
      <c r="HD608" s="56"/>
      <c r="HE608" s="56"/>
      <c r="HF608" s="56"/>
      <c r="HG608" s="56"/>
      <c r="HH608" s="56"/>
      <c r="HI608" s="56"/>
      <c r="HJ608" s="56"/>
      <c r="HK608" s="56"/>
      <c r="HL608" s="56"/>
      <c r="HM608" s="56"/>
      <c r="HN608" s="56"/>
      <c r="HO608" s="56"/>
      <c r="HP608" s="56"/>
      <c r="HQ608" s="56"/>
      <c r="HR608" s="56"/>
      <c r="HS608" s="56"/>
      <c r="HT608" s="56"/>
      <c r="HU608" s="56"/>
      <c r="HV608" s="56"/>
      <c r="HW608" s="56"/>
      <c r="HX608" s="56"/>
      <c r="HY608" s="56"/>
      <c r="HZ608" s="56"/>
      <c r="IA608" s="56"/>
      <c r="IB608" s="56"/>
      <c r="IC608" s="56"/>
      <c r="ID608" s="56"/>
      <c r="IE608" s="56"/>
      <c r="IF608" s="56"/>
      <c r="IG608" s="56"/>
      <c r="IH608" s="56"/>
      <c r="II608" s="56"/>
      <c r="IJ608" s="56"/>
      <c r="IK608" s="56"/>
      <c r="IL608" s="56"/>
      <c r="IM608" s="56"/>
      <c r="IN608" s="56"/>
      <c r="IO608" s="56"/>
      <c r="IP608" s="56"/>
      <c r="IQ608" s="56"/>
      <c r="IR608" s="56"/>
      <c r="IS608" s="56"/>
      <c r="IT608" s="56"/>
      <c r="IU608" s="56"/>
      <c r="IV608" s="56"/>
      <c r="IW608" s="56"/>
      <c r="IX608" s="56"/>
    </row>
    <row r="609" spans="2:258">
      <c r="B609" s="56"/>
      <c r="C609" s="56"/>
      <c r="D609" s="56"/>
      <c r="E609" s="56"/>
      <c r="F609" s="56"/>
      <c r="G609" s="56"/>
      <c r="H609" s="56"/>
      <c r="I609" s="56"/>
      <c r="J609" s="56"/>
      <c r="K609" s="56"/>
      <c r="L609" s="56"/>
      <c r="M609" s="56"/>
      <c r="CK609" s="56"/>
      <c r="CL609" s="56"/>
      <c r="CM609" s="56"/>
      <c r="CN609" s="56"/>
      <c r="CO609" s="56"/>
      <c r="CP609" s="56"/>
      <c r="CQ609" s="56"/>
      <c r="CR609" s="56"/>
      <c r="CS609" s="56"/>
      <c r="CT609" s="56"/>
      <c r="CU609" s="56"/>
      <c r="CV609" s="56"/>
      <c r="CW609" s="56"/>
      <c r="CX609" s="56"/>
      <c r="CY609" s="56"/>
      <c r="CZ609" s="56"/>
      <c r="DA609" s="56"/>
      <c r="DB609" s="56"/>
      <c r="DC609" s="56"/>
      <c r="DD609" s="56"/>
      <c r="DE609" s="56"/>
      <c r="DF609" s="56"/>
      <c r="DG609" s="56"/>
      <c r="DH609" s="56"/>
      <c r="DI609" s="56"/>
      <c r="DJ609" s="56"/>
      <c r="DK609" s="56"/>
      <c r="DL609" s="56"/>
      <c r="DM609" s="56"/>
      <c r="DN609" s="56"/>
      <c r="DO609" s="56"/>
      <c r="DP609" s="56"/>
      <c r="DQ609" s="56"/>
      <c r="DR609" s="56"/>
      <c r="DS609" s="56"/>
      <c r="DT609" s="56"/>
      <c r="DU609" s="56"/>
      <c r="DV609" s="56"/>
      <c r="DW609" s="56"/>
      <c r="DX609" s="56"/>
      <c r="DY609" s="56"/>
      <c r="DZ609" s="56"/>
      <c r="EA609" s="56"/>
      <c r="EB609" s="56"/>
      <c r="EC609" s="56"/>
      <c r="ED609" s="56"/>
      <c r="EE609" s="56"/>
      <c r="EF609" s="56"/>
      <c r="EG609" s="56"/>
      <c r="EH609" s="56"/>
      <c r="EI609" s="56"/>
      <c r="EJ609" s="56"/>
      <c r="EK609" s="56"/>
      <c r="EL609" s="56"/>
      <c r="EM609" s="56"/>
      <c r="EN609" s="56"/>
      <c r="EO609" s="56"/>
      <c r="EP609" s="56"/>
      <c r="EQ609" s="56"/>
      <c r="ER609" s="56"/>
      <c r="ES609" s="56"/>
      <c r="ET609" s="56"/>
      <c r="EU609" s="56"/>
      <c r="EV609" s="56"/>
      <c r="EW609" s="56"/>
      <c r="EX609" s="56"/>
      <c r="EY609" s="56"/>
      <c r="EZ609" s="56"/>
      <c r="FA609" s="56"/>
      <c r="FB609" s="56"/>
      <c r="FC609" s="56"/>
      <c r="FD609" s="56"/>
      <c r="FE609" s="56"/>
      <c r="FF609" s="56"/>
      <c r="FG609" s="56"/>
      <c r="FH609" s="56"/>
      <c r="FI609" s="56"/>
      <c r="FJ609" s="56"/>
      <c r="FK609" s="56"/>
      <c r="FL609" s="56"/>
      <c r="FM609" s="56"/>
      <c r="FN609" s="56"/>
      <c r="FO609" s="56"/>
      <c r="FP609" s="56"/>
      <c r="FQ609" s="56"/>
      <c r="FR609" s="56"/>
      <c r="FS609" s="56"/>
      <c r="FT609" s="56"/>
      <c r="FU609" s="56"/>
      <c r="FV609" s="56"/>
      <c r="FW609" s="56"/>
      <c r="FX609" s="56"/>
      <c r="FY609" s="56"/>
      <c r="FZ609" s="56"/>
      <c r="GA609" s="56"/>
      <c r="GB609" s="56"/>
      <c r="GC609" s="56"/>
      <c r="GD609" s="56"/>
      <c r="GE609" s="56"/>
      <c r="GF609" s="56"/>
      <c r="GG609" s="56"/>
      <c r="GH609" s="56"/>
      <c r="GI609" s="56"/>
      <c r="GJ609" s="56"/>
      <c r="GK609" s="56"/>
      <c r="GL609" s="56"/>
      <c r="GM609" s="56"/>
      <c r="GN609" s="56"/>
      <c r="GO609" s="56"/>
      <c r="GP609" s="56"/>
      <c r="GQ609" s="56"/>
      <c r="GR609" s="56"/>
      <c r="GS609" s="56"/>
      <c r="GT609" s="56"/>
      <c r="GU609" s="56"/>
      <c r="GV609" s="56"/>
      <c r="GW609" s="56"/>
      <c r="GX609" s="56"/>
      <c r="GY609" s="56"/>
      <c r="GZ609" s="56"/>
      <c r="HA609" s="56"/>
      <c r="HB609" s="56"/>
      <c r="HC609" s="56"/>
      <c r="HD609" s="56"/>
      <c r="HE609" s="56"/>
      <c r="HF609" s="56"/>
      <c r="HG609" s="56"/>
      <c r="HH609" s="56"/>
      <c r="HI609" s="56"/>
      <c r="HJ609" s="56"/>
      <c r="HK609" s="56"/>
      <c r="HL609" s="56"/>
      <c r="HM609" s="56"/>
      <c r="HN609" s="56"/>
      <c r="HO609" s="56"/>
      <c r="HP609" s="56"/>
      <c r="HQ609" s="56"/>
      <c r="HR609" s="56"/>
      <c r="HS609" s="56"/>
      <c r="HT609" s="56"/>
      <c r="HU609" s="56"/>
      <c r="HV609" s="56"/>
      <c r="HW609" s="56"/>
      <c r="HX609" s="56"/>
      <c r="HY609" s="56"/>
      <c r="HZ609" s="56"/>
      <c r="IA609" s="56"/>
      <c r="IB609" s="56"/>
      <c r="IC609" s="56"/>
      <c r="ID609" s="56"/>
      <c r="IE609" s="56"/>
      <c r="IF609" s="56"/>
      <c r="IG609" s="56"/>
      <c r="IH609" s="56"/>
      <c r="II609" s="56"/>
      <c r="IJ609" s="56"/>
      <c r="IK609" s="56"/>
      <c r="IL609" s="56"/>
      <c r="IM609" s="56"/>
      <c r="IN609" s="56"/>
      <c r="IO609" s="56"/>
      <c r="IP609" s="56"/>
      <c r="IQ609" s="56"/>
      <c r="IR609" s="56"/>
      <c r="IS609" s="56"/>
      <c r="IT609" s="56"/>
      <c r="IU609" s="56"/>
      <c r="IV609" s="56"/>
      <c r="IW609" s="56"/>
      <c r="IX609" s="56"/>
    </row>
    <row r="610" spans="2:258">
      <c r="B610" s="56"/>
      <c r="C610" s="56"/>
      <c r="D610" s="56"/>
      <c r="E610" s="56"/>
      <c r="F610" s="56"/>
      <c r="G610" s="56"/>
      <c r="H610" s="56"/>
      <c r="I610" s="56"/>
      <c r="J610" s="56"/>
      <c r="K610" s="56"/>
      <c r="L610" s="56"/>
      <c r="M610" s="56"/>
      <c r="CK610" s="56"/>
      <c r="CL610" s="56"/>
      <c r="CM610" s="56"/>
      <c r="CN610" s="56"/>
      <c r="CO610" s="56"/>
      <c r="CP610" s="56"/>
      <c r="CQ610" s="56"/>
      <c r="CR610" s="56"/>
      <c r="CS610" s="56"/>
      <c r="CT610" s="56"/>
      <c r="CU610" s="56"/>
      <c r="CV610" s="56"/>
      <c r="CW610" s="56"/>
      <c r="CX610" s="56"/>
      <c r="CY610" s="56"/>
      <c r="CZ610" s="56"/>
      <c r="DA610" s="56"/>
      <c r="DB610" s="56"/>
      <c r="DC610" s="56"/>
      <c r="DD610" s="56"/>
      <c r="DE610" s="56"/>
      <c r="DF610" s="56"/>
      <c r="DG610" s="56"/>
      <c r="DH610" s="56"/>
      <c r="DI610" s="56"/>
      <c r="DJ610" s="56"/>
      <c r="DK610" s="56"/>
      <c r="DL610" s="56"/>
      <c r="DM610" s="56"/>
      <c r="DN610" s="56"/>
      <c r="DO610" s="56"/>
      <c r="DP610" s="56"/>
      <c r="DQ610" s="56"/>
      <c r="DR610" s="56"/>
      <c r="DS610" s="56"/>
      <c r="DT610" s="56"/>
      <c r="DU610" s="56"/>
      <c r="DV610" s="56"/>
      <c r="DW610" s="56"/>
      <c r="DX610" s="56"/>
      <c r="DY610" s="56"/>
      <c r="DZ610" s="56"/>
      <c r="EA610" s="56"/>
      <c r="EB610" s="56"/>
      <c r="EC610" s="56"/>
      <c r="ED610" s="56"/>
      <c r="EE610" s="56"/>
      <c r="EF610" s="56"/>
      <c r="EG610" s="56"/>
      <c r="EH610" s="56"/>
      <c r="EI610" s="56"/>
      <c r="EJ610" s="56"/>
      <c r="EK610" s="56"/>
      <c r="EL610" s="56"/>
      <c r="EM610" s="56"/>
      <c r="EN610" s="56"/>
      <c r="EO610" s="56"/>
      <c r="EP610" s="56"/>
      <c r="EQ610" s="56"/>
      <c r="ER610" s="56"/>
      <c r="ES610" s="56"/>
      <c r="ET610" s="56"/>
      <c r="EU610" s="56"/>
      <c r="EV610" s="56"/>
      <c r="EW610" s="56"/>
      <c r="EX610" s="56"/>
      <c r="EY610" s="56"/>
      <c r="EZ610" s="56"/>
      <c r="FA610" s="56"/>
      <c r="FB610" s="56"/>
      <c r="FC610" s="56"/>
      <c r="FD610" s="56"/>
      <c r="FE610" s="56"/>
      <c r="FF610" s="56"/>
      <c r="FG610" s="56"/>
      <c r="FH610" s="56"/>
      <c r="FI610" s="56"/>
      <c r="FJ610" s="56"/>
      <c r="FK610" s="56"/>
      <c r="FL610" s="56"/>
      <c r="FM610" s="56"/>
      <c r="FN610" s="56"/>
      <c r="FO610" s="56"/>
      <c r="FP610" s="56"/>
      <c r="FQ610" s="56"/>
      <c r="FR610" s="56"/>
      <c r="FS610" s="56"/>
      <c r="FT610" s="56"/>
      <c r="FU610" s="56"/>
      <c r="FV610" s="56"/>
      <c r="FW610" s="56"/>
      <c r="FX610" s="56"/>
      <c r="FY610" s="56"/>
      <c r="FZ610" s="56"/>
      <c r="GA610" s="56"/>
      <c r="GB610" s="56"/>
      <c r="GC610" s="56"/>
      <c r="GD610" s="56"/>
      <c r="GE610" s="56"/>
      <c r="GF610" s="56"/>
      <c r="GG610" s="56"/>
      <c r="GH610" s="56"/>
      <c r="GI610" s="56"/>
      <c r="GJ610" s="56"/>
      <c r="GK610" s="56"/>
      <c r="GL610" s="56"/>
      <c r="GM610" s="56"/>
      <c r="GN610" s="56"/>
      <c r="GO610" s="56"/>
      <c r="GP610" s="56"/>
      <c r="GQ610" s="56"/>
      <c r="GR610" s="56"/>
      <c r="GS610" s="56"/>
      <c r="GT610" s="56"/>
      <c r="GU610" s="56"/>
      <c r="GV610" s="56"/>
      <c r="GW610" s="56"/>
      <c r="GX610" s="56"/>
      <c r="GY610" s="56"/>
      <c r="GZ610" s="56"/>
      <c r="HA610" s="56"/>
      <c r="HB610" s="56"/>
      <c r="HC610" s="56"/>
      <c r="HD610" s="56"/>
      <c r="HE610" s="56"/>
      <c r="HF610" s="56"/>
      <c r="HG610" s="56"/>
      <c r="HH610" s="56"/>
      <c r="HI610" s="56"/>
      <c r="HJ610" s="56"/>
      <c r="HK610" s="56"/>
      <c r="HL610" s="56"/>
      <c r="HM610" s="56"/>
      <c r="HN610" s="56"/>
      <c r="HO610" s="56"/>
      <c r="HP610" s="56"/>
      <c r="HQ610" s="56"/>
      <c r="HR610" s="56"/>
      <c r="HS610" s="56"/>
      <c r="HT610" s="56"/>
      <c r="HU610" s="56"/>
      <c r="HV610" s="56"/>
      <c r="HW610" s="56"/>
      <c r="HX610" s="56"/>
      <c r="HY610" s="56"/>
      <c r="HZ610" s="56"/>
      <c r="IA610" s="56"/>
      <c r="IB610" s="56"/>
      <c r="IC610" s="56"/>
      <c r="ID610" s="56"/>
      <c r="IE610" s="56"/>
      <c r="IF610" s="56"/>
      <c r="IG610" s="56"/>
      <c r="IH610" s="56"/>
      <c r="II610" s="56"/>
      <c r="IJ610" s="56"/>
      <c r="IK610" s="56"/>
      <c r="IL610" s="56"/>
      <c r="IM610" s="56"/>
      <c r="IN610" s="56"/>
      <c r="IO610" s="56"/>
      <c r="IP610" s="56"/>
      <c r="IQ610" s="56"/>
      <c r="IR610" s="56"/>
      <c r="IS610" s="56"/>
      <c r="IT610" s="56"/>
      <c r="IU610" s="56"/>
      <c r="IV610" s="56"/>
      <c r="IW610" s="56"/>
      <c r="IX610" s="56"/>
    </row>
    <row r="611" spans="2:258">
      <c r="B611" s="56"/>
      <c r="C611" s="56"/>
      <c r="D611" s="56"/>
      <c r="E611" s="56"/>
      <c r="F611" s="56"/>
      <c r="G611" s="56"/>
      <c r="H611" s="56"/>
      <c r="I611" s="56"/>
      <c r="J611" s="56"/>
      <c r="K611" s="56"/>
      <c r="L611" s="56"/>
      <c r="M611" s="56"/>
      <c r="CK611" s="56"/>
      <c r="CL611" s="56"/>
      <c r="CM611" s="56"/>
      <c r="CN611" s="56"/>
      <c r="CO611" s="56"/>
      <c r="CP611" s="56"/>
      <c r="CQ611" s="56"/>
      <c r="CR611" s="56"/>
      <c r="CS611" s="56"/>
      <c r="CT611" s="56"/>
      <c r="CU611" s="56"/>
      <c r="CV611" s="56"/>
      <c r="CW611" s="56"/>
      <c r="CX611" s="56"/>
      <c r="CY611" s="56"/>
      <c r="CZ611" s="56"/>
      <c r="DA611" s="56"/>
      <c r="DB611" s="56"/>
      <c r="DC611" s="56"/>
      <c r="DD611" s="56"/>
      <c r="DE611" s="56"/>
      <c r="DF611" s="56"/>
      <c r="DG611" s="56"/>
      <c r="DH611" s="56"/>
      <c r="DI611" s="56"/>
      <c r="DJ611" s="56"/>
      <c r="DK611" s="56"/>
      <c r="DL611" s="56"/>
      <c r="DM611" s="56"/>
      <c r="DN611" s="56"/>
      <c r="DO611" s="56"/>
      <c r="DP611" s="56"/>
      <c r="DQ611" s="56"/>
      <c r="DR611" s="56"/>
      <c r="DS611" s="56"/>
      <c r="DT611" s="56"/>
      <c r="DU611" s="56"/>
      <c r="DV611" s="56"/>
      <c r="DW611" s="56"/>
      <c r="DX611" s="56"/>
      <c r="DY611" s="56"/>
      <c r="DZ611" s="56"/>
      <c r="EA611" s="56"/>
      <c r="EB611" s="56"/>
      <c r="EC611" s="56"/>
      <c r="ED611" s="56"/>
      <c r="EE611" s="56"/>
      <c r="EF611" s="56"/>
      <c r="EG611" s="56"/>
      <c r="EH611" s="56"/>
      <c r="EI611" s="56"/>
      <c r="EJ611" s="56"/>
      <c r="EK611" s="56"/>
      <c r="EL611" s="56"/>
      <c r="EM611" s="56"/>
      <c r="EN611" s="56"/>
      <c r="EO611" s="56"/>
      <c r="EP611" s="56"/>
      <c r="EQ611" s="56"/>
      <c r="ER611" s="56"/>
      <c r="ES611" s="56"/>
      <c r="ET611" s="56"/>
      <c r="EU611" s="56"/>
      <c r="EV611" s="56"/>
      <c r="EW611" s="56"/>
      <c r="EX611" s="56"/>
      <c r="EY611" s="56"/>
      <c r="EZ611" s="56"/>
      <c r="FA611" s="56"/>
      <c r="FB611" s="56"/>
      <c r="FC611" s="56"/>
      <c r="FD611" s="56"/>
      <c r="FE611" s="56"/>
      <c r="FF611" s="56"/>
      <c r="FG611" s="56"/>
      <c r="FH611" s="56"/>
      <c r="FI611" s="56"/>
      <c r="FJ611" s="56"/>
      <c r="FK611" s="56"/>
      <c r="FL611" s="56"/>
      <c r="FM611" s="56"/>
      <c r="FN611" s="56"/>
      <c r="FO611" s="56"/>
      <c r="FP611" s="56"/>
      <c r="FQ611" s="56"/>
      <c r="FR611" s="56"/>
      <c r="FS611" s="56"/>
      <c r="FT611" s="56"/>
      <c r="FU611" s="56"/>
      <c r="FV611" s="56"/>
      <c r="FW611" s="56"/>
      <c r="FX611" s="56"/>
      <c r="FY611" s="56"/>
      <c r="FZ611" s="56"/>
      <c r="GA611" s="56"/>
      <c r="GB611" s="56"/>
      <c r="GC611" s="56"/>
      <c r="GD611" s="56"/>
      <c r="GE611" s="56"/>
      <c r="GF611" s="56"/>
      <c r="GG611" s="56"/>
      <c r="GH611" s="56"/>
      <c r="GI611" s="56"/>
      <c r="GJ611" s="56"/>
      <c r="GK611" s="56"/>
      <c r="GL611" s="56"/>
      <c r="GM611" s="56"/>
      <c r="GN611" s="56"/>
      <c r="GO611" s="56"/>
      <c r="GP611" s="56"/>
      <c r="GQ611" s="56"/>
      <c r="GR611" s="56"/>
      <c r="GS611" s="56"/>
      <c r="GT611" s="56"/>
      <c r="GU611" s="56"/>
      <c r="GV611" s="56"/>
      <c r="GW611" s="56"/>
      <c r="GX611" s="56"/>
      <c r="GY611" s="56"/>
      <c r="GZ611" s="56"/>
      <c r="HA611" s="56"/>
      <c r="HB611" s="56"/>
      <c r="HC611" s="56"/>
      <c r="HD611" s="56"/>
      <c r="HE611" s="56"/>
      <c r="HF611" s="56"/>
      <c r="HG611" s="56"/>
      <c r="HH611" s="56"/>
      <c r="HI611" s="56"/>
      <c r="HJ611" s="56"/>
      <c r="HK611" s="56"/>
      <c r="HL611" s="56"/>
      <c r="HM611" s="56"/>
      <c r="HN611" s="56"/>
      <c r="HO611" s="56"/>
      <c r="HP611" s="56"/>
      <c r="HQ611" s="56"/>
      <c r="HR611" s="56"/>
      <c r="HS611" s="56"/>
      <c r="HT611" s="56"/>
      <c r="HU611" s="56"/>
      <c r="HV611" s="56"/>
      <c r="HW611" s="56"/>
      <c r="HX611" s="56"/>
      <c r="HY611" s="56"/>
      <c r="HZ611" s="56"/>
      <c r="IA611" s="56"/>
      <c r="IB611" s="56"/>
      <c r="IC611" s="56"/>
      <c r="ID611" s="56"/>
      <c r="IE611" s="56"/>
      <c r="IF611" s="56"/>
      <c r="IG611" s="56"/>
      <c r="IH611" s="56"/>
      <c r="II611" s="56"/>
      <c r="IJ611" s="56"/>
      <c r="IK611" s="56"/>
      <c r="IL611" s="56"/>
      <c r="IM611" s="56"/>
      <c r="IN611" s="56"/>
      <c r="IO611" s="56"/>
      <c r="IP611" s="56"/>
      <c r="IQ611" s="56"/>
      <c r="IR611" s="56"/>
      <c r="IS611" s="56"/>
      <c r="IT611" s="56"/>
      <c r="IU611" s="56"/>
      <c r="IV611" s="56"/>
      <c r="IW611" s="56"/>
      <c r="IX611" s="56"/>
    </row>
    <row r="612" spans="2:258">
      <c r="B612" s="56"/>
      <c r="C612" s="56"/>
      <c r="D612" s="56"/>
      <c r="E612" s="56"/>
      <c r="F612" s="56"/>
      <c r="G612" s="56"/>
      <c r="H612" s="56"/>
      <c r="I612" s="56"/>
      <c r="J612" s="56"/>
      <c r="K612" s="56"/>
      <c r="L612" s="56"/>
      <c r="M612" s="56"/>
      <c r="CK612" s="56"/>
      <c r="CL612" s="56"/>
      <c r="CM612" s="56"/>
      <c r="CN612" s="56"/>
      <c r="CO612" s="56"/>
      <c r="CP612" s="56"/>
      <c r="CQ612" s="56"/>
      <c r="CR612" s="56"/>
      <c r="CS612" s="56"/>
      <c r="CT612" s="56"/>
      <c r="CU612" s="56"/>
      <c r="CV612" s="56"/>
      <c r="CW612" s="56"/>
      <c r="CX612" s="56"/>
      <c r="CY612" s="56"/>
      <c r="CZ612" s="56"/>
      <c r="DA612" s="56"/>
      <c r="DB612" s="56"/>
      <c r="DC612" s="56"/>
      <c r="DD612" s="56"/>
      <c r="DE612" s="56"/>
      <c r="DF612" s="56"/>
      <c r="DG612" s="56"/>
      <c r="DH612" s="56"/>
      <c r="DI612" s="56"/>
      <c r="DJ612" s="56"/>
      <c r="DK612" s="56"/>
      <c r="DL612" s="56"/>
      <c r="DM612" s="56"/>
      <c r="DN612" s="56"/>
      <c r="DO612" s="56"/>
      <c r="DP612" s="56"/>
      <c r="DQ612" s="56"/>
      <c r="DR612" s="56"/>
      <c r="DS612" s="56"/>
      <c r="DT612" s="56"/>
      <c r="DU612" s="56"/>
      <c r="DV612" s="56"/>
      <c r="DW612" s="56"/>
      <c r="DX612" s="56"/>
      <c r="DY612" s="56"/>
      <c r="DZ612" s="56"/>
      <c r="EA612" s="56"/>
      <c r="EB612" s="56"/>
      <c r="EC612" s="56"/>
      <c r="ED612" s="56"/>
      <c r="EE612" s="56"/>
      <c r="EF612" s="56"/>
      <c r="EG612" s="56"/>
      <c r="EH612" s="56"/>
      <c r="EI612" s="56"/>
      <c r="EJ612" s="56"/>
      <c r="EK612" s="56"/>
      <c r="EL612" s="56"/>
      <c r="EM612" s="56"/>
      <c r="EN612" s="56"/>
      <c r="EO612" s="56"/>
      <c r="EP612" s="56"/>
      <c r="EQ612" s="56"/>
      <c r="ER612" s="56"/>
      <c r="ES612" s="56"/>
      <c r="ET612" s="56"/>
      <c r="EU612" s="56"/>
      <c r="EV612" s="56"/>
      <c r="EW612" s="56"/>
      <c r="EX612" s="56"/>
      <c r="EY612" s="56"/>
      <c r="EZ612" s="56"/>
      <c r="FA612" s="56"/>
      <c r="FB612" s="56"/>
      <c r="FC612" s="56"/>
      <c r="FD612" s="56"/>
      <c r="FE612" s="56"/>
      <c r="FF612" s="56"/>
      <c r="FG612" s="56"/>
      <c r="FH612" s="56"/>
      <c r="FI612" s="56"/>
      <c r="FJ612" s="56"/>
      <c r="FK612" s="56"/>
      <c r="FL612" s="56"/>
      <c r="FM612" s="56"/>
      <c r="FN612" s="56"/>
      <c r="FO612" s="56"/>
      <c r="FP612" s="56"/>
      <c r="FQ612" s="56"/>
      <c r="FR612" s="56"/>
      <c r="FS612" s="56"/>
      <c r="FT612" s="56"/>
      <c r="FU612" s="56"/>
      <c r="FV612" s="56"/>
      <c r="FW612" s="56"/>
      <c r="FX612" s="56"/>
      <c r="FY612" s="56"/>
      <c r="FZ612" s="56"/>
      <c r="GA612" s="56"/>
      <c r="GB612" s="56"/>
      <c r="GC612" s="56"/>
      <c r="GD612" s="56"/>
      <c r="GE612" s="56"/>
      <c r="GF612" s="56"/>
      <c r="GG612" s="56"/>
      <c r="GH612" s="56"/>
      <c r="GI612" s="56"/>
      <c r="GJ612" s="56"/>
      <c r="GK612" s="56"/>
      <c r="GL612" s="56"/>
      <c r="GM612" s="56"/>
      <c r="GN612" s="56"/>
      <c r="GO612" s="56"/>
      <c r="GP612" s="56"/>
      <c r="GQ612" s="56"/>
      <c r="GR612" s="56"/>
      <c r="GS612" s="56"/>
      <c r="GT612" s="56"/>
      <c r="GU612" s="56"/>
      <c r="GV612" s="56"/>
      <c r="GW612" s="56"/>
      <c r="GX612" s="56"/>
      <c r="GY612" s="56"/>
      <c r="GZ612" s="56"/>
      <c r="HA612" s="56"/>
      <c r="HB612" s="56"/>
      <c r="HC612" s="56"/>
      <c r="HD612" s="56"/>
      <c r="HE612" s="56"/>
      <c r="HF612" s="56"/>
      <c r="HG612" s="56"/>
      <c r="HH612" s="56"/>
      <c r="HI612" s="56"/>
      <c r="HJ612" s="56"/>
      <c r="HK612" s="56"/>
      <c r="HL612" s="56"/>
      <c r="HM612" s="56"/>
      <c r="HN612" s="56"/>
      <c r="HO612" s="56"/>
      <c r="HP612" s="56"/>
      <c r="HQ612" s="56"/>
      <c r="HR612" s="56"/>
      <c r="HS612" s="56"/>
      <c r="HT612" s="56"/>
      <c r="HU612" s="56"/>
      <c r="HV612" s="56"/>
      <c r="HW612" s="56"/>
      <c r="HX612" s="56"/>
      <c r="HY612" s="56"/>
      <c r="HZ612" s="56"/>
      <c r="IA612" s="56"/>
      <c r="IB612" s="56"/>
      <c r="IC612" s="56"/>
      <c r="ID612" s="56"/>
      <c r="IE612" s="56"/>
      <c r="IF612" s="56"/>
      <c r="IG612" s="56"/>
      <c r="IH612" s="56"/>
      <c r="II612" s="56"/>
      <c r="IJ612" s="56"/>
      <c r="IK612" s="56"/>
      <c r="IL612" s="56"/>
      <c r="IM612" s="56"/>
      <c r="IN612" s="56"/>
      <c r="IO612" s="56"/>
      <c r="IP612" s="56"/>
      <c r="IQ612" s="56"/>
      <c r="IR612" s="56"/>
      <c r="IS612" s="56"/>
      <c r="IT612" s="56"/>
      <c r="IU612" s="56"/>
      <c r="IV612" s="56"/>
      <c r="IW612" s="56"/>
      <c r="IX612" s="56"/>
    </row>
    <row r="613" spans="2:258">
      <c r="B613" s="56"/>
      <c r="C613" s="56"/>
      <c r="D613" s="56"/>
      <c r="E613" s="56"/>
      <c r="F613" s="56"/>
      <c r="G613" s="56"/>
      <c r="H613" s="56"/>
      <c r="I613" s="56"/>
      <c r="J613" s="56"/>
      <c r="K613" s="56"/>
      <c r="L613" s="56"/>
      <c r="M613" s="56"/>
      <c r="CK613" s="56"/>
      <c r="CL613" s="56"/>
      <c r="CM613" s="56"/>
      <c r="CN613" s="56"/>
      <c r="CO613" s="56"/>
      <c r="CP613" s="56"/>
      <c r="CQ613" s="56"/>
      <c r="CR613" s="56"/>
      <c r="CS613" s="56"/>
      <c r="CT613" s="56"/>
      <c r="CU613" s="56"/>
      <c r="CV613" s="56"/>
      <c r="CW613" s="56"/>
      <c r="CX613" s="56"/>
      <c r="CY613" s="56"/>
      <c r="CZ613" s="56"/>
      <c r="DA613" s="56"/>
      <c r="DB613" s="56"/>
      <c r="DC613" s="56"/>
      <c r="DD613" s="56"/>
      <c r="DE613" s="56"/>
      <c r="DF613" s="56"/>
      <c r="DG613" s="56"/>
      <c r="DH613" s="56"/>
      <c r="DI613" s="56"/>
      <c r="DJ613" s="56"/>
      <c r="DK613" s="56"/>
      <c r="DL613" s="56"/>
      <c r="DM613" s="56"/>
      <c r="DN613" s="56"/>
      <c r="DO613" s="56"/>
      <c r="DP613" s="56"/>
      <c r="DQ613" s="56"/>
      <c r="DR613" s="56"/>
      <c r="DS613" s="56"/>
      <c r="DT613" s="56"/>
      <c r="DU613" s="56"/>
      <c r="DV613" s="56"/>
      <c r="DW613" s="56"/>
      <c r="DX613" s="56"/>
      <c r="DY613" s="56"/>
      <c r="DZ613" s="56"/>
      <c r="EA613" s="56"/>
      <c r="EB613" s="56"/>
      <c r="EC613" s="56"/>
      <c r="ED613" s="56"/>
      <c r="EE613" s="56"/>
      <c r="EF613" s="56"/>
      <c r="EG613" s="56"/>
      <c r="EH613" s="56"/>
      <c r="EI613" s="56"/>
      <c r="EJ613" s="56"/>
      <c r="EK613" s="56"/>
      <c r="EL613" s="56"/>
      <c r="EM613" s="56"/>
      <c r="EN613" s="56"/>
      <c r="EO613" s="56"/>
      <c r="EP613" s="56"/>
      <c r="EQ613" s="56"/>
      <c r="ER613" s="56"/>
      <c r="ES613" s="56"/>
      <c r="ET613" s="56"/>
      <c r="EU613" s="56"/>
      <c r="EV613" s="56"/>
      <c r="EW613" s="56"/>
      <c r="EX613" s="56"/>
      <c r="EY613" s="56"/>
      <c r="EZ613" s="56"/>
      <c r="FA613" s="56"/>
      <c r="FB613" s="56"/>
      <c r="FC613" s="56"/>
      <c r="FD613" s="56"/>
      <c r="FE613" s="56"/>
      <c r="FF613" s="56"/>
      <c r="FG613" s="56"/>
      <c r="FH613" s="56"/>
      <c r="FI613" s="56"/>
      <c r="FJ613" s="56"/>
      <c r="FK613" s="56"/>
      <c r="FL613" s="56"/>
      <c r="FM613" s="56"/>
      <c r="FN613" s="56"/>
      <c r="FO613" s="56"/>
      <c r="FP613" s="56"/>
      <c r="FQ613" s="56"/>
      <c r="FR613" s="56"/>
      <c r="FS613" s="56"/>
      <c r="FT613" s="56"/>
      <c r="FU613" s="56"/>
      <c r="FV613" s="56"/>
      <c r="FW613" s="56"/>
      <c r="FX613" s="56"/>
      <c r="FY613" s="56"/>
      <c r="FZ613" s="56"/>
      <c r="GA613" s="56"/>
      <c r="GB613" s="56"/>
      <c r="GC613" s="56"/>
      <c r="GD613" s="56"/>
      <c r="GE613" s="56"/>
      <c r="GF613" s="56"/>
      <c r="GG613" s="56"/>
      <c r="GH613" s="56"/>
      <c r="GI613" s="56"/>
      <c r="GJ613" s="56"/>
      <c r="GK613" s="56"/>
      <c r="GL613" s="56"/>
      <c r="GM613" s="56"/>
      <c r="GN613" s="56"/>
      <c r="GO613" s="56"/>
      <c r="GP613" s="56"/>
      <c r="GQ613" s="56"/>
      <c r="GR613" s="56"/>
      <c r="GS613" s="56"/>
      <c r="GT613" s="56"/>
      <c r="GU613" s="56"/>
      <c r="GV613" s="56"/>
      <c r="GW613" s="56"/>
      <c r="GX613" s="56"/>
      <c r="GY613" s="56"/>
      <c r="GZ613" s="56"/>
      <c r="HA613" s="56"/>
      <c r="HB613" s="56"/>
      <c r="HC613" s="56"/>
      <c r="HD613" s="56"/>
      <c r="HE613" s="56"/>
      <c r="HF613" s="56"/>
      <c r="HG613" s="56"/>
      <c r="HH613" s="56"/>
      <c r="HI613" s="56"/>
      <c r="HJ613" s="56"/>
      <c r="HK613" s="56"/>
      <c r="HL613" s="56"/>
      <c r="HM613" s="56"/>
      <c r="HN613" s="56"/>
      <c r="HO613" s="56"/>
      <c r="HP613" s="56"/>
      <c r="HQ613" s="56"/>
      <c r="HR613" s="56"/>
      <c r="HS613" s="56"/>
      <c r="HT613" s="56"/>
      <c r="HU613" s="56"/>
      <c r="HV613" s="56"/>
      <c r="HW613" s="56"/>
      <c r="HX613" s="56"/>
      <c r="HY613" s="56"/>
      <c r="HZ613" s="56"/>
      <c r="IA613" s="56"/>
      <c r="IB613" s="56"/>
      <c r="IC613" s="56"/>
      <c r="ID613" s="56"/>
      <c r="IE613" s="56"/>
      <c r="IF613" s="56"/>
      <c r="IG613" s="56"/>
      <c r="IH613" s="56"/>
      <c r="II613" s="56"/>
      <c r="IJ613" s="56"/>
      <c r="IK613" s="56"/>
      <c r="IL613" s="56"/>
      <c r="IM613" s="56"/>
      <c r="IN613" s="56"/>
      <c r="IO613" s="56"/>
      <c r="IP613" s="56"/>
      <c r="IQ613" s="56"/>
      <c r="IR613" s="56"/>
      <c r="IS613" s="56"/>
      <c r="IT613" s="56"/>
      <c r="IU613" s="56"/>
      <c r="IV613" s="56"/>
      <c r="IW613" s="56"/>
      <c r="IX613" s="56"/>
    </row>
    <row r="614" spans="2:258">
      <c r="B614" s="56"/>
      <c r="C614" s="56"/>
      <c r="D614" s="56"/>
      <c r="E614" s="56"/>
      <c r="F614" s="56"/>
      <c r="G614" s="56"/>
      <c r="H614" s="56"/>
      <c r="I614" s="56"/>
      <c r="J614" s="56"/>
      <c r="K614" s="56"/>
      <c r="L614" s="56"/>
      <c r="M614" s="56"/>
      <c r="CK614" s="56"/>
      <c r="CL614" s="56"/>
      <c r="CM614" s="56"/>
      <c r="CN614" s="56"/>
      <c r="CO614" s="56"/>
      <c r="CP614" s="56"/>
      <c r="CQ614" s="56"/>
      <c r="CR614" s="56"/>
      <c r="CS614" s="56"/>
      <c r="CT614" s="56"/>
      <c r="CU614" s="56"/>
      <c r="CV614" s="56"/>
      <c r="CW614" s="56"/>
      <c r="CX614" s="56"/>
      <c r="CY614" s="56"/>
      <c r="CZ614" s="56"/>
      <c r="DA614" s="56"/>
      <c r="DB614" s="56"/>
      <c r="DC614" s="56"/>
      <c r="DD614" s="56"/>
      <c r="DE614" s="56"/>
      <c r="DF614" s="56"/>
      <c r="DG614" s="56"/>
      <c r="DH614" s="56"/>
      <c r="DI614" s="56"/>
      <c r="DJ614" s="56"/>
      <c r="DK614" s="56"/>
      <c r="DL614" s="56"/>
      <c r="DM614" s="56"/>
      <c r="DN614" s="56"/>
      <c r="DO614" s="56"/>
      <c r="DP614" s="56"/>
      <c r="DQ614" s="56"/>
      <c r="DR614" s="56"/>
      <c r="DS614" s="56"/>
      <c r="DT614" s="56"/>
      <c r="DU614" s="56"/>
      <c r="DV614" s="56"/>
      <c r="DW614" s="56"/>
      <c r="DX614" s="56"/>
      <c r="DY614" s="56"/>
      <c r="DZ614" s="56"/>
      <c r="EA614" s="56"/>
      <c r="EB614" s="56"/>
      <c r="EC614" s="56"/>
      <c r="ED614" s="56"/>
      <c r="EE614" s="56"/>
      <c r="EF614" s="56"/>
      <c r="EG614" s="56"/>
      <c r="EH614" s="56"/>
      <c r="EI614" s="56"/>
      <c r="EJ614" s="56"/>
      <c r="EK614" s="56"/>
      <c r="EL614" s="56"/>
      <c r="EM614" s="56"/>
      <c r="EN614" s="56"/>
      <c r="EO614" s="56"/>
      <c r="EP614" s="56"/>
      <c r="EQ614" s="56"/>
      <c r="ER614" s="56"/>
      <c r="ES614" s="56"/>
      <c r="ET614" s="56"/>
      <c r="EU614" s="56"/>
      <c r="EV614" s="56"/>
      <c r="EW614" s="56"/>
      <c r="EX614" s="56"/>
      <c r="EY614" s="56"/>
      <c r="EZ614" s="56"/>
      <c r="FA614" s="56"/>
      <c r="FB614" s="56"/>
      <c r="FC614" s="56"/>
      <c r="FD614" s="56"/>
      <c r="FE614" s="56"/>
      <c r="FF614" s="56"/>
      <c r="FG614" s="56"/>
      <c r="FH614" s="56"/>
      <c r="FI614" s="56"/>
      <c r="FJ614" s="56"/>
      <c r="FK614" s="56"/>
      <c r="FL614" s="56"/>
      <c r="FM614" s="56"/>
      <c r="FN614" s="56"/>
      <c r="FO614" s="56"/>
      <c r="FP614" s="56"/>
      <c r="FQ614" s="56"/>
      <c r="FR614" s="56"/>
      <c r="FS614" s="56"/>
      <c r="FT614" s="56"/>
      <c r="FU614" s="56"/>
      <c r="FV614" s="56"/>
      <c r="FW614" s="56"/>
      <c r="FX614" s="56"/>
      <c r="FY614" s="56"/>
      <c r="FZ614" s="56"/>
      <c r="GA614" s="56"/>
      <c r="GB614" s="56"/>
      <c r="GC614" s="56"/>
      <c r="GD614" s="56"/>
      <c r="GE614" s="56"/>
      <c r="GF614" s="56"/>
      <c r="GG614" s="56"/>
      <c r="GH614" s="56"/>
      <c r="GI614" s="56"/>
      <c r="GJ614" s="56"/>
      <c r="GK614" s="56"/>
      <c r="GL614" s="56"/>
      <c r="GM614" s="56"/>
      <c r="GN614" s="56"/>
      <c r="GO614" s="56"/>
      <c r="GP614" s="56"/>
      <c r="GQ614" s="56"/>
      <c r="GR614" s="56"/>
      <c r="GS614" s="56"/>
      <c r="GT614" s="56"/>
      <c r="GU614" s="56"/>
      <c r="GV614" s="56"/>
      <c r="GW614" s="56"/>
      <c r="GX614" s="56"/>
      <c r="GY614" s="56"/>
      <c r="GZ614" s="56"/>
      <c r="HA614" s="56"/>
      <c r="HB614" s="56"/>
      <c r="HC614" s="56"/>
      <c r="HD614" s="56"/>
      <c r="HE614" s="56"/>
      <c r="HF614" s="56"/>
      <c r="HG614" s="56"/>
      <c r="HH614" s="56"/>
      <c r="HI614" s="56"/>
      <c r="HJ614" s="56"/>
      <c r="HK614" s="56"/>
      <c r="HL614" s="56"/>
      <c r="HM614" s="56"/>
      <c r="HN614" s="56"/>
      <c r="HO614" s="56"/>
      <c r="HP614" s="56"/>
      <c r="HQ614" s="56"/>
      <c r="HR614" s="56"/>
      <c r="HS614" s="56"/>
      <c r="HT614" s="56"/>
      <c r="HU614" s="56"/>
      <c r="HV614" s="56"/>
      <c r="HW614" s="56"/>
      <c r="HX614" s="56"/>
      <c r="HY614" s="56"/>
      <c r="HZ614" s="56"/>
      <c r="IA614" s="56"/>
      <c r="IB614" s="56"/>
      <c r="IC614" s="56"/>
      <c r="ID614" s="56"/>
      <c r="IE614" s="56"/>
      <c r="IF614" s="56"/>
      <c r="IG614" s="56"/>
      <c r="IH614" s="56"/>
      <c r="II614" s="56"/>
      <c r="IJ614" s="56"/>
      <c r="IK614" s="56"/>
      <c r="IL614" s="56"/>
      <c r="IM614" s="56"/>
      <c r="IN614" s="56"/>
      <c r="IO614" s="56"/>
      <c r="IP614" s="56"/>
      <c r="IQ614" s="56"/>
      <c r="IR614" s="56"/>
      <c r="IS614" s="56"/>
      <c r="IT614" s="56"/>
      <c r="IU614" s="56"/>
      <c r="IV614" s="56"/>
      <c r="IW614" s="56"/>
      <c r="IX614" s="56"/>
    </row>
    <row r="615" spans="2:258">
      <c r="B615" s="56"/>
      <c r="C615" s="56"/>
      <c r="D615" s="56"/>
      <c r="E615" s="56"/>
      <c r="F615" s="56"/>
      <c r="G615" s="56"/>
      <c r="H615" s="56"/>
      <c r="I615" s="56"/>
      <c r="J615" s="56"/>
      <c r="K615" s="56"/>
      <c r="L615" s="56"/>
      <c r="M615" s="56"/>
      <c r="CK615" s="56"/>
      <c r="CL615" s="56"/>
      <c r="CM615" s="56"/>
      <c r="CN615" s="56"/>
      <c r="CO615" s="56"/>
      <c r="CP615" s="56"/>
      <c r="CQ615" s="56"/>
      <c r="CR615" s="56"/>
      <c r="CS615" s="56"/>
      <c r="CT615" s="56"/>
      <c r="CU615" s="56"/>
      <c r="CV615" s="56"/>
      <c r="CW615" s="56"/>
      <c r="CX615" s="56"/>
      <c r="CY615" s="56"/>
      <c r="CZ615" s="56"/>
      <c r="DA615" s="56"/>
      <c r="DB615" s="56"/>
      <c r="DC615" s="56"/>
      <c r="DD615" s="56"/>
      <c r="DE615" s="56"/>
      <c r="DF615" s="56"/>
      <c r="DG615" s="56"/>
      <c r="DH615" s="56"/>
      <c r="DI615" s="56"/>
      <c r="DJ615" s="56"/>
      <c r="DK615" s="56"/>
      <c r="DL615" s="56"/>
      <c r="DM615" s="56"/>
      <c r="DN615" s="56"/>
      <c r="DO615" s="56"/>
      <c r="DP615" s="56"/>
      <c r="DQ615" s="56"/>
      <c r="DR615" s="56"/>
      <c r="DS615" s="56"/>
      <c r="DT615" s="56"/>
      <c r="DU615" s="56"/>
      <c r="DV615" s="56"/>
      <c r="DW615" s="56"/>
      <c r="DX615" s="56"/>
      <c r="DY615" s="56"/>
      <c r="DZ615" s="56"/>
      <c r="EA615" s="56"/>
      <c r="EB615" s="56"/>
      <c r="EC615" s="56"/>
      <c r="ED615" s="56"/>
      <c r="EE615" s="56"/>
      <c r="EF615" s="56"/>
      <c r="EG615" s="56"/>
      <c r="EH615" s="56"/>
      <c r="EI615" s="56"/>
      <c r="EJ615" s="56"/>
      <c r="EK615" s="56"/>
      <c r="EL615" s="56"/>
      <c r="EM615" s="56"/>
      <c r="EN615" s="56"/>
      <c r="EO615" s="56"/>
      <c r="EP615" s="56"/>
      <c r="EQ615" s="56"/>
      <c r="ER615" s="56"/>
      <c r="ES615" s="56"/>
      <c r="ET615" s="56"/>
      <c r="EU615" s="56"/>
      <c r="EV615" s="56"/>
      <c r="EW615" s="56"/>
      <c r="EX615" s="56"/>
      <c r="EY615" s="56"/>
      <c r="EZ615" s="56"/>
      <c r="FA615" s="56"/>
      <c r="FB615" s="56"/>
      <c r="FC615" s="56"/>
      <c r="FD615" s="56"/>
      <c r="FE615" s="56"/>
      <c r="FF615" s="56"/>
      <c r="FG615" s="56"/>
      <c r="FH615" s="56"/>
      <c r="FI615" s="56"/>
      <c r="FJ615" s="56"/>
      <c r="FK615" s="56"/>
      <c r="FL615" s="56"/>
      <c r="FM615" s="56"/>
      <c r="FN615" s="56"/>
      <c r="FO615" s="56"/>
      <c r="FP615" s="56"/>
      <c r="FQ615" s="56"/>
      <c r="FR615" s="56"/>
      <c r="FS615" s="56"/>
      <c r="FT615" s="56"/>
      <c r="FU615" s="56"/>
      <c r="FV615" s="56"/>
      <c r="FW615" s="56"/>
      <c r="FX615" s="56"/>
      <c r="FY615" s="56"/>
      <c r="FZ615" s="56"/>
      <c r="GA615" s="56"/>
      <c r="GB615" s="56"/>
      <c r="GC615" s="56"/>
      <c r="GD615" s="56"/>
      <c r="GE615" s="56"/>
      <c r="GF615" s="56"/>
      <c r="GG615" s="56"/>
      <c r="GH615" s="56"/>
      <c r="GI615" s="56"/>
      <c r="GJ615" s="56"/>
      <c r="GK615" s="56"/>
      <c r="GL615" s="56"/>
      <c r="GM615" s="56"/>
      <c r="GN615" s="56"/>
      <c r="GO615" s="56"/>
      <c r="GP615" s="56"/>
      <c r="GQ615" s="56"/>
      <c r="GR615" s="56"/>
      <c r="GS615" s="56"/>
      <c r="GT615" s="56"/>
      <c r="GU615" s="56"/>
      <c r="GV615" s="56"/>
      <c r="GW615" s="56"/>
      <c r="GX615" s="56"/>
      <c r="GY615" s="56"/>
      <c r="GZ615" s="56"/>
      <c r="HA615" s="56"/>
      <c r="HB615" s="56"/>
      <c r="HC615" s="56"/>
      <c r="HD615" s="56"/>
      <c r="HE615" s="56"/>
      <c r="HF615" s="56"/>
      <c r="HG615" s="56"/>
      <c r="HH615" s="56"/>
      <c r="HI615" s="56"/>
      <c r="HJ615" s="56"/>
      <c r="HK615" s="56"/>
      <c r="HL615" s="56"/>
      <c r="HM615" s="56"/>
      <c r="HN615" s="56"/>
      <c r="HO615" s="56"/>
      <c r="HP615" s="56"/>
      <c r="HQ615" s="56"/>
      <c r="HR615" s="56"/>
      <c r="HS615" s="56"/>
      <c r="HT615" s="56"/>
      <c r="HU615" s="56"/>
      <c r="HV615" s="56"/>
      <c r="HW615" s="56"/>
      <c r="HX615" s="56"/>
      <c r="HY615" s="56"/>
      <c r="HZ615" s="56"/>
      <c r="IA615" s="56"/>
      <c r="IB615" s="56"/>
      <c r="IC615" s="56"/>
      <c r="ID615" s="56"/>
      <c r="IE615" s="56"/>
      <c r="IF615" s="56"/>
      <c r="IG615" s="56"/>
      <c r="IH615" s="56"/>
      <c r="II615" s="56"/>
      <c r="IJ615" s="56"/>
      <c r="IK615" s="56"/>
      <c r="IL615" s="56"/>
      <c r="IM615" s="56"/>
      <c r="IN615" s="56"/>
      <c r="IO615" s="56"/>
      <c r="IP615" s="56"/>
      <c r="IQ615" s="56"/>
      <c r="IR615" s="56"/>
      <c r="IS615" s="56"/>
      <c r="IT615" s="56"/>
      <c r="IU615" s="56"/>
      <c r="IV615" s="56"/>
      <c r="IW615" s="56"/>
      <c r="IX615" s="56"/>
    </row>
    <row r="616" spans="2:258">
      <c r="B616" s="56"/>
      <c r="C616" s="56"/>
      <c r="D616" s="56"/>
      <c r="E616" s="56"/>
      <c r="F616" s="56"/>
      <c r="G616" s="56"/>
      <c r="H616" s="56"/>
      <c r="I616" s="56"/>
      <c r="J616" s="56"/>
      <c r="K616" s="56"/>
      <c r="L616" s="56"/>
      <c r="M616" s="56"/>
      <c r="CK616" s="56"/>
      <c r="CL616" s="56"/>
      <c r="CM616" s="56"/>
      <c r="CN616" s="56"/>
      <c r="CO616" s="56"/>
      <c r="CP616" s="56"/>
      <c r="CQ616" s="56"/>
      <c r="CR616" s="56"/>
      <c r="CS616" s="56"/>
      <c r="CT616" s="56"/>
      <c r="CU616" s="56"/>
      <c r="CV616" s="56"/>
      <c r="CW616" s="56"/>
      <c r="CX616" s="56"/>
      <c r="CY616" s="56"/>
      <c r="CZ616" s="56"/>
      <c r="DA616" s="56"/>
      <c r="DB616" s="56"/>
      <c r="DC616" s="56"/>
      <c r="DD616" s="56"/>
      <c r="DE616" s="56"/>
      <c r="DF616" s="56"/>
      <c r="DG616" s="56"/>
      <c r="DH616" s="56"/>
      <c r="DI616" s="56"/>
      <c r="DJ616" s="56"/>
      <c r="DK616" s="56"/>
      <c r="DL616" s="56"/>
      <c r="DM616" s="56"/>
      <c r="DN616" s="56"/>
      <c r="DO616" s="56"/>
      <c r="DP616" s="56"/>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56"/>
      <c r="FG616" s="56"/>
      <c r="FH616" s="56"/>
      <c r="FI616" s="56"/>
      <c r="FJ616" s="56"/>
      <c r="FK616" s="56"/>
      <c r="FL616" s="56"/>
      <c r="FM616" s="56"/>
      <c r="FN616" s="56"/>
      <c r="FO616" s="56"/>
      <c r="FP616" s="56"/>
      <c r="FQ616" s="56"/>
      <c r="FR616" s="56"/>
      <c r="FS616" s="56"/>
      <c r="FT616" s="56"/>
      <c r="FU616" s="56"/>
      <c r="FV616" s="56"/>
      <c r="FW616" s="56"/>
      <c r="FX616" s="56"/>
      <c r="FY616" s="56"/>
      <c r="FZ616" s="56"/>
      <c r="GA616" s="56"/>
      <c r="GB616" s="56"/>
      <c r="GC616" s="56"/>
      <c r="GD616" s="56"/>
      <c r="GE616" s="56"/>
      <c r="GF616" s="56"/>
      <c r="GG616" s="56"/>
      <c r="GH616" s="56"/>
      <c r="GI616" s="56"/>
      <c r="GJ616" s="56"/>
      <c r="GK616" s="56"/>
      <c r="GL616" s="56"/>
      <c r="GM616" s="56"/>
      <c r="GN616" s="56"/>
      <c r="GO616" s="56"/>
      <c r="GP616" s="56"/>
      <c r="GQ616" s="56"/>
      <c r="GR616" s="56"/>
      <c r="GS616" s="56"/>
      <c r="GT616" s="56"/>
      <c r="GU616" s="56"/>
      <c r="GV616" s="56"/>
      <c r="GW616" s="56"/>
      <c r="GX616" s="56"/>
      <c r="GY616" s="56"/>
      <c r="GZ616" s="56"/>
      <c r="HA616" s="56"/>
      <c r="HB616" s="56"/>
      <c r="HC616" s="56"/>
      <c r="HD616" s="56"/>
      <c r="HE616" s="56"/>
      <c r="HF616" s="56"/>
      <c r="HG616" s="56"/>
      <c r="HH616" s="56"/>
      <c r="HI616" s="56"/>
      <c r="HJ616" s="56"/>
      <c r="HK616" s="56"/>
      <c r="HL616" s="56"/>
      <c r="HM616" s="56"/>
      <c r="HN616" s="56"/>
      <c r="HO616" s="56"/>
      <c r="HP616" s="56"/>
      <c r="HQ616" s="56"/>
      <c r="HR616" s="56"/>
      <c r="HS616" s="56"/>
      <c r="HT616" s="56"/>
      <c r="HU616" s="56"/>
      <c r="HV616" s="56"/>
      <c r="HW616" s="56"/>
      <c r="HX616" s="56"/>
      <c r="HY616" s="56"/>
      <c r="HZ616" s="56"/>
      <c r="IA616" s="56"/>
      <c r="IB616" s="56"/>
      <c r="IC616" s="56"/>
      <c r="ID616" s="56"/>
      <c r="IE616" s="56"/>
      <c r="IF616" s="56"/>
      <c r="IG616" s="56"/>
      <c r="IH616" s="56"/>
      <c r="II616" s="56"/>
      <c r="IJ616" s="56"/>
      <c r="IK616" s="56"/>
      <c r="IL616" s="56"/>
      <c r="IM616" s="56"/>
      <c r="IN616" s="56"/>
      <c r="IO616" s="56"/>
      <c r="IP616" s="56"/>
      <c r="IQ616" s="56"/>
      <c r="IR616" s="56"/>
      <c r="IS616" s="56"/>
      <c r="IT616" s="56"/>
      <c r="IU616" s="56"/>
      <c r="IV616" s="56"/>
      <c r="IW616" s="56"/>
      <c r="IX616" s="56"/>
    </row>
    <row r="617" spans="2:258">
      <c r="B617" s="56"/>
      <c r="C617" s="56"/>
      <c r="D617" s="56"/>
      <c r="E617" s="56"/>
      <c r="F617" s="56"/>
      <c r="G617" s="56"/>
      <c r="H617" s="56"/>
      <c r="I617" s="56"/>
      <c r="J617" s="56"/>
      <c r="K617" s="56"/>
      <c r="L617" s="56"/>
      <c r="M617" s="56"/>
      <c r="CK617" s="56"/>
      <c r="CL617" s="56"/>
      <c r="CM617" s="56"/>
      <c r="CN617" s="56"/>
      <c r="CO617" s="56"/>
      <c r="CP617" s="56"/>
      <c r="CQ617" s="56"/>
      <c r="CR617" s="56"/>
      <c r="CS617" s="56"/>
      <c r="CT617" s="56"/>
      <c r="CU617" s="56"/>
      <c r="CV617" s="56"/>
      <c r="CW617" s="56"/>
      <c r="CX617" s="56"/>
      <c r="CY617" s="56"/>
      <c r="CZ617" s="56"/>
      <c r="DA617" s="56"/>
      <c r="DB617" s="56"/>
      <c r="DC617" s="56"/>
      <c r="DD617" s="56"/>
      <c r="DE617" s="56"/>
      <c r="DF617" s="56"/>
      <c r="DG617" s="56"/>
      <c r="DH617" s="56"/>
      <c r="DI617" s="56"/>
      <c r="DJ617" s="56"/>
      <c r="DK617" s="56"/>
      <c r="DL617" s="56"/>
      <c r="DM617" s="56"/>
      <c r="DN617" s="56"/>
      <c r="DO617" s="56"/>
      <c r="DP617" s="56"/>
      <c r="DQ617" s="56"/>
      <c r="DR617" s="56"/>
      <c r="DS617" s="56"/>
      <c r="DT617" s="56"/>
      <c r="DU617" s="56"/>
      <c r="DV617" s="56"/>
      <c r="DW617" s="56"/>
      <c r="DX617" s="56"/>
      <c r="DY617" s="56"/>
      <c r="DZ617" s="56"/>
      <c r="EA617" s="56"/>
      <c r="EB617" s="56"/>
      <c r="EC617" s="56"/>
      <c r="ED617" s="56"/>
      <c r="EE617" s="56"/>
      <c r="EF617" s="56"/>
      <c r="EG617" s="56"/>
      <c r="EH617" s="56"/>
      <c r="EI617" s="56"/>
      <c r="EJ617" s="56"/>
      <c r="EK617" s="56"/>
      <c r="EL617" s="56"/>
      <c r="EM617" s="56"/>
      <c r="EN617" s="56"/>
      <c r="EO617" s="56"/>
      <c r="EP617" s="56"/>
      <c r="EQ617" s="56"/>
      <c r="ER617" s="56"/>
      <c r="ES617" s="56"/>
      <c r="ET617" s="56"/>
      <c r="EU617" s="56"/>
      <c r="EV617" s="56"/>
      <c r="EW617" s="56"/>
      <c r="EX617" s="56"/>
      <c r="EY617" s="56"/>
      <c r="EZ617" s="56"/>
      <c r="FA617" s="56"/>
      <c r="FB617" s="56"/>
      <c r="FC617" s="56"/>
      <c r="FD617" s="56"/>
      <c r="FE617" s="56"/>
      <c r="FF617" s="56"/>
      <c r="FG617" s="56"/>
      <c r="FH617" s="56"/>
      <c r="FI617" s="56"/>
      <c r="FJ617" s="56"/>
      <c r="FK617" s="56"/>
      <c r="FL617" s="56"/>
      <c r="FM617" s="56"/>
      <c r="FN617" s="56"/>
      <c r="FO617" s="56"/>
      <c r="FP617" s="56"/>
      <c r="FQ617" s="56"/>
      <c r="FR617" s="56"/>
      <c r="FS617" s="56"/>
      <c r="FT617" s="56"/>
      <c r="FU617" s="56"/>
      <c r="FV617" s="56"/>
      <c r="FW617" s="56"/>
      <c r="FX617" s="56"/>
      <c r="FY617" s="56"/>
      <c r="FZ617" s="56"/>
      <c r="GA617" s="56"/>
      <c r="GB617" s="56"/>
      <c r="GC617" s="56"/>
      <c r="GD617" s="56"/>
      <c r="GE617" s="56"/>
      <c r="GF617" s="56"/>
      <c r="GG617" s="56"/>
      <c r="GH617" s="56"/>
      <c r="GI617" s="56"/>
      <c r="GJ617" s="56"/>
      <c r="GK617" s="56"/>
      <c r="GL617" s="56"/>
      <c r="GM617" s="56"/>
      <c r="GN617" s="56"/>
      <c r="GO617" s="56"/>
      <c r="GP617" s="56"/>
      <c r="GQ617" s="56"/>
      <c r="GR617" s="56"/>
      <c r="GS617" s="56"/>
      <c r="GT617" s="56"/>
      <c r="GU617" s="56"/>
      <c r="GV617" s="56"/>
      <c r="GW617" s="56"/>
      <c r="GX617" s="56"/>
      <c r="GY617" s="56"/>
      <c r="GZ617" s="56"/>
      <c r="HA617" s="56"/>
      <c r="HB617" s="56"/>
      <c r="HC617" s="56"/>
      <c r="HD617" s="56"/>
      <c r="HE617" s="56"/>
      <c r="HF617" s="56"/>
      <c r="HG617" s="56"/>
      <c r="HH617" s="56"/>
      <c r="HI617" s="56"/>
      <c r="HJ617" s="56"/>
      <c r="HK617" s="56"/>
      <c r="HL617" s="56"/>
      <c r="HM617" s="56"/>
      <c r="HN617" s="56"/>
      <c r="HO617" s="56"/>
      <c r="HP617" s="56"/>
      <c r="HQ617" s="56"/>
      <c r="HR617" s="56"/>
      <c r="HS617" s="56"/>
      <c r="HT617" s="56"/>
      <c r="HU617" s="56"/>
      <c r="HV617" s="56"/>
      <c r="HW617" s="56"/>
      <c r="HX617" s="56"/>
      <c r="HY617" s="56"/>
      <c r="HZ617" s="56"/>
      <c r="IA617" s="56"/>
      <c r="IB617" s="56"/>
      <c r="IC617" s="56"/>
      <c r="ID617" s="56"/>
      <c r="IE617" s="56"/>
      <c r="IF617" s="56"/>
      <c r="IG617" s="56"/>
      <c r="IH617" s="56"/>
      <c r="II617" s="56"/>
      <c r="IJ617" s="56"/>
      <c r="IK617" s="56"/>
      <c r="IL617" s="56"/>
      <c r="IM617" s="56"/>
      <c r="IN617" s="56"/>
      <c r="IO617" s="56"/>
      <c r="IP617" s="56"/>
      <c r="IQ617" s="56"/>
      <c r="IR617" s="56"/>
      <c r="IS617" s="56"/>
      <c r="IT617" s="56"/>
      <c r="IU617" s="56"/>
      <c r="IV617" s="56"/>
      <c r="IW617" s="56"/>
      <c r="IX617" s="56"/>
    </row>
    <row r="618" spans="2:258">
      <c r="B618" s="56"/>
      <c r="C618" s="56"/>
      <c r="D618" s="56"/>
      <c r="E618" s="56"/>
      <c r="F618" s="56"/>
      <c r="G618" s="56"/>
      <c r="H618" s="56"/>
      <c r="I618" s="56"/>
      <c r="J618" s="56"/>
      <c r="K618" s="56"/>
      <c r="L618" s="56"/>
      <c r="M618" s="56"/>
      <c r="CK618" s="56"/>
      <c r="CL618" s="56"/>
      <c r="CM618" s="56"/>
      <c r="CN618" s="56"/>
      <c r="CO618" s="56"/>
      <c r="CP618" s="56"/>
      <c r="CQ618" s="56"/>
      <c r="CR618" s="56"/>
      <c r="CS618" s="56"/>
      <c r="CT618" s="56"/>
      <c r="CU618" s="56"/>
      <c r="CV618" s="56"/>
      <c r="CW618" s="56"/>
      <c r="CX618" s="56"/>
      <c r="CY618" s="56"/>
      <c r="CZ618" s="56"/>
      <c r="DA618" s="56"/>
      <c r="DB618" s="56"/>
      <c r="DC618" s="56"/>
      <c r="DD618" s="56"/>
      <c r="DE618" s="56"/>
      <c r="DF618" s="56"/>
      <c r="DG618" s="56"/>
      <c r="DH618" s="56"/>
      <c r="DI618" s="56"/>
      <c r="DJ618" s="56"/>
      <c r="DK618" s="56"/>
      <c r="DL618" s="56"/>
      <c r="DM618" s="56"/>
      <c r="DN618" s="56"/>
      <c r="DO618" s="56"/>
      <c r="DP618" s="56"/>
      <c r="DQ618" s="56"/>
      <c r="DR618" s="56"/>
      <c r="DS618" s="56"/>
      <c r="DT618" s="56"/>
      <c r="DU618" s="56"/>
      <c r="DV618" s="56"/>
      <c r="DW618" s="56"/>
      <c r="DX618" s="56"/>
      <c r="DY618" s="56"/>
      <c r="DZ618" s="56"/>
      <c r="EA618" s="56"/>
      <c r="EB618" s="56"/>
      <c r="EC618" s="56"/>
      <c r="ED618" s="56"/>
      <c r="EE618" s="56"/>
      <c r="EF618" s="56"/>
      <c r="EG618" s="56"/>
      <c r="EH618" s="56"/>
      <c r="EI618" s="56"/>
      <c r="EJ618" s="56"/>
      <c r="EK618" s="56"/>
      <c r="EL618" s="56"/>
      <c r="EM618" s="56"/>
      <c r="EN618" s="56"/>
      <c r="EO618" s="56"/>
      <c r="EP618" s="56"/>
      <c r="EQ618" s="56"/>
      <c r="ER618" s="56"/>
      <c r="ES618" s="56"/>
      <c r="ET618" s="56"/>
      <c r="EU618" s="56"/>
      <c r="EV618" s="56"/>
      <c r="EW618" s="56"/>
      <c r="EX618" s="56"/>
      <c r="EY618" s="56"/>
      <c r="EZ618" s="56"/>
      <c r="FA618" s="56"/>
      <c r="FB618" s="56"/>
      <c r="FC618" s="56"/>
      <c r="FD618" s="56"/>
      <c r="FE618" s="56"/>
      <c r="FF618" s="56"/>
      <c r="FG618" s="56"/>
      <c r="FH618" s="56"/>
      <c r="FI618" s="56"/>
      <c r="FJ618" s="56"/>
      <c r="FK618" s="56"/>
      <c r="FL618" s="56"/>
      <c r="FM618" s="56"/>
      <c r="FN618" s="56"/>
      <c r="FO618" s="56"/>
      <c r="FP618" s="56"/>
      <c r="FQ618" s="56"/>
      <c r="FR618" s="56"/>
      <c r="FS618" s="56"/>
      <c r="FT618" s="56"/>
      <c r="FU618" s="56"/>
      <c r="FV618" s="56"/>
      <c r="FW618" s="56"/>
      <c r="FX618" s="56"/>
      <c r="FY618" s="56"/>
      <c r="FZ618" s="56"/>
      <c r="GA618" s="56"/>
      <c r="GB618" s="56"/>
      <c r="GC618" s="56"/>
      <c r="GD618" s="56"/>
      <c r="GE618" s="56"/>
      <c r="GF618" s="56"/>
      <c r="GG618" s="56"/>
      <c r="GH618" s="56"/>
      <c r="GI618" s="56"/>
      <c r="GJ618" s="56"/>
      <c r="GK618" s="56"/>
      <c r="GL618" s="56"/>
      <c r="GM618" s="56"/>
      <c r="GN618" s="56"/>
      <c r="GO618" s="56"/>
      <c r="GP618" s="56"/>
      <c r="GQ618" s="56"/>
      <c r="GR618" s="56"/>
      <c r="GS618" s="56"/>
      <c r="GT618" s="56"/>
      <c r="GU618" s="56"/>
      <c r="GV618" s="56"/>
      <c r="GW618" s="56"/>
      <c r="GX618" s="56"/>
      <c r="GY618" s="56"/>
      <c r="GZ618" s="56"/>
      <c r="HA618" s="56"/>
      <c r="HB618" s="56"/>
      <c r="HC618" s="56"/>
      <c r="HD618" s="56"/>
      <c r="HE618" s="56"/>
      <c r="HF618" s="56"/>
      <c r="HG618" s="56"/>
      <c r="HH618" s="56"/>
      <c r="HI618" s="56"/>
      <c r="HJ618" s="56"/>
      <c r="HK618" s="56"/>
      <c r="HL618" s="56"/>
      <c r="HM618" s="56"/>
      <c r="HN618" s="56"/>
      <c r="HO618" s="56"/>
      <c r="HP618" s="56"/>
      <c r="HQ618" s="56"/>
      <c r="HR618" s="56"/>
      <c r="HS618" s="56"/>
      <c r="HT618" s="56"/>
      <c r="HU618" s="56"/>
      <c r="HV618" s="56"/>
      <c r="HW618" s="56"/>
      <c r="HX618" s="56"/>
      <c r="HY618" s="56"/>
      <c r="HZ618" s="56"/>
      <c r="IA618" s="56"/>
      <c r="IB618" s="56"/>
      <c r="IC618" s="56"/>
      <c r="ID618" s="56"/>
      <c r="IE618" s="56"/>
      <c r="IF618" s="56"/>
      <c r="IG618" s="56"/>
      <c r="IH618" s="56"/>
      <c r="II618" s="56"/>
      <c r="IJ618" s="56"/>
      <c r="IK618" s="56"/>
      <c r="IL618" s="56"/>
      <c r="IM618" s="56"/>
      <c r="IN618" s="56"/>
      <c r="IO618" s="56"/>
      <c r="IP618" s="56"/>
      <c r="IQ618" s="56"/>
      <c r="IR618" s="56"/>
      <c r="IS618" s="56"/>
      <c r="IT618" s="56"/>
      <c r="IU618" s="56"/>
      <c r="IV618" s="56"/>
      <c r="IW618" s="56"/>
      <c r="IX618" s="56"/>
    </row>
    <row r="619" spans="2:258">
      <c r="B619" s="56"/>
      <c r="C619" s="56"/>
      <c r="D619" s="56"/>
      <c r="E619" s="56"/>
      <c r="F619" s="56"/>
      <c r="G619" s="56"/>
      <c r="H619" s="56"/>
      <c r="I619" s="56"/>
      <c r="J619" s="56"/>
      <c r="K619" s="56"/>
      <c r="L619" s="56"/>
      <c r="M619" s="56"/>
      <c r="CK619" s="56"/>
      <c r="CL619" s="56"/>
      <c r="CM619" s="56"/>
      <c r="CN619" s="56"/>
      <c r="CO619" s="56"/>
      <c r="CP619" s="56"/>
      <c r="CQ619" s="56"/>
      <c r="CR619" s="56"/>
      <c r="CS619" s="56"/>
      <c r="CT619" s="56"/>
      <c r="CU619" s="56"/>
      <c r="CV619" s="56"/>
      <c r="CW619" s="56"/>
      <c r="CX619" s="56"/>
      <c r="CY619" s="56"/>
      <c r="CZ619" s="56"/>
      <c r="DA619" s="56"/>
      <c r="DB619" s="56"/>
      <c r="DC619" s="56"/>
      <c r="DD619" s="56"/>
      <c r="DE619" s="56"/>
      <c r="DF619" s="56"/>
      <c r="DG619" s="56"/>
      <c r="DH619" s="56"/>
      <c r="DI619" s="56"/>
      <c r="DJ619" s="56"/>
      <c r="DK619" s="56"/>
      <c r="DL619" s="56"/>
      <c r="DM619" s="56"/>
      <c r="DN619" s="56"/>
      <c r="DO619" s="56"/>
      <c r="DP619" s="56"/>
      <c r="DQ619" s="56"/>
      <c r="DR619" s="56"/>
      <c r="DS619" s="56"/>
      <c r="DT619" s="56"/>
      <c r="DU619" s="56"/>
      <c r="DV619" s="56"/>
      <c r="DW619" s="56"/>
      <c r="DX619" s="56"/>
      <c r="DY619" s="56"/>
      <c r="DZ619" s="56"/>
      <c r="EA619" s="56"/>
      <c r="EB619" s="56"/>
      <c r="EC619" s="56"/>
      <c r="ED619" s="56"/>
      <c r="EE619" s="56"/>
      <c r="EF619" s="56"/>
      <c r="EG619" s="56"/>
      <c r="EH619" s="56"/>
      <c r="EI619" s="56"/>
      <c r="EJ619" s="56"/>
      <c r="EK619" s="56"/>
      <c r="EL619" s="56"/>
      <c r="EM619" s="56"/>
      <c r="EN619" s="56"/>
      <c r="EO619" s="56"/>
      <c r="EP619" s="56"/>
      <c r="EQ619" s="56"/>
      <c r="ER619" s="56"/>
      <c r="ES619" s="56"/>
      <c r="ET619" s="56"/>
      <c r="EU619" s="56"/>
      <c r="EV619" s="56"/>
      <c r="EW619" s="56"/>
      <c r="EX619" s="56"/>
      <c r="EY619" s="56"/>
      <c r="EZ619" s="56"/>
      <c r="FA619" s="56"/>
      <c r="FB619" s="56"/>
      <c r="FC619" s="56"/>
      <c r="FD619" s="56"/>
      <c r="FE619" s="56"/>
      <c r="FF619" s="56"/>
      <c r="FG619" s="56"/>
      <c r="FH619" s="56"/>
      <c r="FI619" s="56"/>
      <c r="FJ619" s="56"/>
      <c r="FK619" s="56"/>
      <c r="FL619" s="56"/>
      <c r="FM619" s="56"/>
      <c r="FN619" s="56"/>
      <c r="FO619" s="56"/>
      <c r="FP619" s="56"/>
      <c r="FQ619" s="56"/>
      <c r="FR619" s="56"/>
      <c r="FS619" s="56"/>
      <c r="FT619" s="56"/>
      <c r="FU619" s="56"/>
      <c r="FV619" s="56"/>
      <c r="FW619" s="56"/>
      <c r="FX619" s="56"/>
      <c r="FY619" s="56"/>
      <c r="FZ619" s="56"/>
      <c r="GA619" s="56"/>
      <c r="GB619" s="56"/>
      <c r="GC619" s="56"/>
      <c r="GD619" s="56"/>
      <c r="GE619" s="56"/>
      <c r="GF619" s="56"/>
      <c r="GG619" s="56"/>
      <c r="GH619" s="56"/>
      <c r="GI619" s="56"/>
      <c r="GJ619" s="56"/>
      <c r="GK619" s="56"/>
      <c r="GL619" s="56"/>
      <c r="GM619" s="56"/>
      <c r="GN619" s="56"/>
      <c r="GO619" s="56"/>
      <c r="GP619" s="56"/>
      <c r="GQ619" s="56"/>
      <c r="GR619" s="56"/>
      <c r="GS619" s="56"/>
      <c r="GT619" s="56"/>
      <c r="GU619" s="56"/>
      <c r="GV619" s="56"/>
      <c r="GW619" s="56"/>
      <c r="GX619" s="56"/>
      <c r="GY619" s="56"/>
      <c r="GZ619" s="56"/>
      <c r="HA619" s="56"/>
      <c r="HB619" s="56"/>
      <c r="HC619" s="56"/>
      <c r="HD619" s="56"/>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c r="IJ619" s="56"/>
      <c r="IK619" s="56"/>
      <c r="IL619" s="56"/>
      <c r="IM619" s="56"/>
      <c r="IN619" s="56"/>
      <c r="IO619" s="56"/>
      <c r="IP619" s="56"/>
      <c r="IQ619" s="56"/>
      <c r="IR619" s="56"/>
      <c r="IS619" s="56"/>
      <c r="IT619" s="56"/>
      <c r="IU619" s="56"/>
      <c r="IV619" s="56"/>
      <c r="IW619" s="56"/>
      <c r="IX619" s="56"/>
    </row>
    <row r="620" spans="2:258">
      <c r="B620" s="56"/>
      <c r="C620" s="56"/>
      <c r="D620" s="56"/>
      <c r="E620" s="56"/>
      <c r="F620" s="56"/>
      <c r="G620" s="56"/>
      <c r="H620" s="56"/>
      <c r="I620" s="56"/>
      <c r="J620" s="56"/>
      <c r="K620" s="56"/>
      <c r="L620" s="56"/>
      <c r="M620" s="56"/>
      <c r="CK620" s="56"/>
      <c r="CL620" s="56"/>
      <c r="CM620" s="56"/>
      <c r="CN620" s="56"/>
      <c r="CO620" s="56"/>
      <c r="CP620" s="56"/>
      <c r="CQ620" s="56"/>
      <c r="CR620" s="56"/>
      <c r="CS620" s="56"/>
      <c r="CT620" s="56"/>
      <c r="CU620" s="56"/>
      <c r="CV620" s="56"/>
      <c r="CW620" s="56"/>
      <c r="CX620" s="56"/>
      <c r="CY620" s="56"/>
      <c r="CZ620" s="56"/>
      <c r="DA620" s="56"/>
      <c r="DB620" s="56"/>
      <c r="DC620" s="56"/>
      <c r="DD620" s="56"/>
      <c r="DE620" s="56"/>
      <c r="DF620" s="56"/>
      <c r="DG620" s="56"/>
      <c r="DH620" s="56"/>
      <c r="DI620" s="56"/>
      <c r="DJ620" s="56"/>
      <c r="DK620" s="56"/>
      <c r="DL620" s="56"/>
      <c r="DM620" s="56"/>
      <c r="DN620" s="56"/>
      <c r="DO620" s="56"/>
      <c r="DP620" s="56"/>
      <c r="DQ620" s="56"/>
      <c r="DR620" s="56"/>
      <c r="DS620" s="56"/>
      <c r="DT620" s="56"/>
      <c r="DU620" s="56"/>
      <c r="DV620" s="56"/>
      <c r="DW620" s="56"/>
      <c r="DX620" s="56"/>
      <c r="DY620" s="56"/>
      <c r="DZ620" s="56"/>
      <c r="EA620" s="56"/>
      <c r="EB620" s="56"/>
      <c r="EC620" s="56"/>
      <c r="ED620" s="56"/>
      <c r="EE620" s="56"/>
      <c r="EF620" s="56"/>
      <c r="EG620" s="56"/>
      <c r="EH620" s="56"/>
      <c r="EI620" s="56"/>
      <c r="EJ620" s="56"/>
      <c r="EK620" s="56"/>
      <c r="EL620" s="56"/>
      <c r="EM620" s="56"/>
      <c r="EN620" s="56"/>
      <c r="EO620" s="56"/>
      <c r="EP620" s="56"/>
      <c r="EQ620" s="56"/>
      <c r="ER620" s="56"/>
      <c r="ES620" s="56"/>
      <c r="ET620" s="56"/>
      <c r="EU620" s="56"/>
      <c r="EV620" s="56"/>
      <c r="EW620" s="56"/>
      <c r="EX620" s="56"/>
      <c r="EY620" s="56"/>
      <c r="EZ620" s="56"/>
      <c r="FA620" s="56"/>
      <c r="FB620" s="56"/>
      <c r="FC620" s="56"/>
      <c r="FD620" s="56"/>
      <c r="FE620" s="56"/>
      <c r="FF620" s="56"/>
      <c r="FG620" s="56"/>
      <c r="FH620" s="56"/>
      <c r="FI620" s="56"/>
      <c r="FJ620" s="56"/>
      <c r="FK620" s="56"/>
      <c r="FL620" s="56"/>
      <c r="FM620" s="56"/>
      <c r="FN620" s="56"/>
      <c r="FO620" s="56"/>
      <c r="FP620" s="56"/>
      <c r="FQ620" s="56"/>
      <c r="FR620" s="56"/>
      <c r="FS620" s="56"/>
      <c r="FT620" s="56"/>
      <c r="FU620" s="56"/>
      <c r="FV620" s="56"/>
      <c r="FW620" s="56"/>
      <c r="FX620" s="56"/>
      <c r="FY620" s="56"/>
      <c r="FZ620" s="56"/>
      <c r="GA620" s="56"/>
      <c r="GB620" s="56"/>
      <c r="GC620" s="56"/>
      <c r="GD620" s="56"/>
      <c r="GE620" s="56"/>
      <c r="GF620" s="56"/>
      <c r="GG620" s="56"/>
      <c r="GH620" s="56"/>
      <c r="GI620" s="56"/>
      <c r="GJ620" s="56"/>
      <c r="GK620" s="56"/>
      <c r="GL620" s="56"/>
      <c r="GM620" s="56"/>
      <c r="GN620" s="56"/>
      <c r="GO620" s="56"/>
      <c r="GP620" s="56"/>
      <c r="GQ620" s="56"/>
      <c r="GR620" s="56"/>
      <c r="GS620" s="56"/>
      <c r="GT620" s="56"/>
      <c r="GU620" s="56"/>
      <c r="GV620" s="56"/>
      <c r="GW620" s="56"/>
      <c r="GX620" s="56"/>
      <c r="GY620" s="56"/>
      <c r="GZ620" s="56"/>
      <c r="HA620" s="56"/>
      <c r="HB620" s="56"/>
      <c r="HC620" s="56"/>
      <c r="HD620" s="56"/>
      <c r="HE620" s="56"/>
      <c r="HF620" s="56"/>
      <c r="HG620" s="56"/>
      <c r="HH620" s="56"/>
      <c r="HI620" s="56"/>
      <c r="HJ620" s="56"/>
      <c r="HK620" s="56"/>
      <c r="HL620" s="56"/>
      <c r="HM620" s="56"/>
      <c r="HN620" s="56"/>
      <c r="HO620" s="56"/>
      <c r="HP620" s="56"/>
      <c r="HQ620" s="56"/>
      <c r="HR620" s="56"/>
      <c r="HS620" s="56"/>
      <c r="HT620" s="56"/>
      <c r="HU620" s="56"/>
      <c r="HV620" s="56"/>
      <c r="HW620" s="56"/>
      <c r="HX620" s="56"/>
      <c r="HY620" s="56"/>
      <c r="HZ620" s="56"/>
      <c r="IA620" s="56"/>
      <c r="IB620" s="56"/>
      <c r="IC620" s="56"/>
      <c r="ID620" s="56"/>
      <c r="IE620" s="56"/>
      <c r="IF620" s="56"/>
      <c r="IG620" s="56"/>
      <c r="IH620" s="56"/>
      <c r="II620" s="56"/>
      <c r="IJ620" s="56"/>
      <c r="IK620" s="56"/>
      <c r="IL620" s="56"/>
      <c r="IM620" s="56"/>
      <c r="IN620" s="56"/>
      <c r="IO620" s="56"/>
      <c r="IP620" s="56"/>
      <c r="IQ620" s="56"/>
      <c r="IR620" s="56"/>
      <c r="IS620" s="56"/>
      <c r="IT620" s="56"/>
      <c r="IU620" s="56"/>
      <c r="IV620" s="56"/>
      <c r="IW620" s="56"/>
      <c r="IX620" s="56"/>
    </row>
    <row r="621" spans="2:258">
      <c r="B621" s="56"/>
      <c r="C621" s="56"/>
      <c r="D621" s="56"/>
      <c r="E621" s="56"/>
      <c r="F621" s="56"/>
      <c r="G621" s="56"/>
      <c r="H621" s="56"/>
      <c r="I621" s="56"/>
      <c r="J621" s="56"/>
      <c r="K621" s="56"/>
      <c r="L621" s="56"/>
      <c r="M621" s="56"/>
      <c r="CK621" s="56"/>
      <c r="CL621" s="56"/>
      <c r="CM621" s="56"/>
      <c r="CN621" s="56"/>
      <c r="CO621" s="56"/>
      <c r="CP621" s="56"/>
      <c r="CQ621" s="56"/>
      <c r="CR621" s="56"/>
      <c r="CS621" s="56"/>
      <c r="CT621" s="56"/>
      <c r="CU621" s="56"/>
      <c r="CV621" s="56"/>
      <c r="CW621" s="56"/>
      <c r="CX621" s="56"/>
      <c r="CY621" s="56"/>
      <c r="CZ621" s="56"/>
      <c r="DA621" s="56"/>
      <c r="DB621" s="56"/>
      <c r="DC621" s="56"/>
      <c r="DD621" s="56"/>
      <c r="DE621" s="56"/>
      <c r="DF621" s="56"/>
      <c r="DG621" s="56"/>
      <c r="DH621" s="56"/>
      <c r="DI621" s="56"/>
      <c r="DJ621" s="56"/>
      <c r="DK621" s="56"/>
      <c r="DL621" s="56"/>
      <c r="DM621" s="56"/>
      <c r="DN621" s="56"/>
      <c r="DO621" s="56"/>
      <c r="DP621" s="56"/>
      <c r="DQ621" s="56"/>
      <c r="DR621" s="56"/>
      <c r="DS621" s="56"/>
      <c r="DT621" s="56"/>
      <c r="DU621" s="56"/>
      <c r="DV621" s="56"/>
      <c r="DW621" s="56"/>
      <c r="DX621" s="56"/>
      <c r="DY621" s="56"/>
      <c r="DZ621" s="56"/>
      <c r="EA621" s="56"/>
      <c r="EB621" s="56"/>
      <c r="EC621" s="56"/>
      <c r="ED621" s="56"/>
      <c r="EE621" s="56"/>
      <c r="EF621" s="56"/>
      <c r="EG621" s="56"/>
      <c r="EH621" s="56"/>
      <c r="EI621" s="56"/>
      <c r="EJ621" s="56"/>
      <c r="EK621" s="56"/>
      <c r="EL621" s="56"/>
      <c r="EM621" s="56"/>
      <c r="EN621" s="56"/>
      <c r="EO621" s="56"/>
      <c r="EP621" s="56"/>
      <c r="EQ621" s="56"/>
      <c r="ER621" s="56"/>
      <c r="ES621" s="56"/>
      <c r="ET621" s="56"/>
      <c r="EU621" s="56"/>
      <c r="EV621" s="56"/>
      <c r="EW621" s="56"/>
      <c r="EX621" s="56"/>
      <c r="EY621" s="56"/>
      <c r="EZ621" s="56"/>
      <c r="FA621" s="56"/>
      <c r="FB621" s="56"/>
      <c r="FC621" s="56"/>
      <c r="FD621" s="56"/>
      <c r="FE621" s="56"/>
      <c r="FF621" s="56"/>
      <c r="FG621" s="56"/>
      <c r="FH621" s="56"/>
      <c r="FI621" s="56"/>
      <c r="FJ621" s="56"/>
      <c r="FK621" s="56"/>
      <c r="FL621" s="5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6"/>
      <c r="GR621" s="56"/>
      <c r="GS621" s="56"/>
      <c r="GT621" s="56"/>
      <c r="GU621" s="56"/>
      <c r="GV621" s="56"/>
      <c r="GW621" s="56"/>
      <c r="GX621" s="56"/>
      <c r="GY621" s="56"/>
      <c r="GZ621" s="56"/>
      <c r="HA621" s="56"/>
      <c r="HB621" s="56"/>
      <c r="HC621" s="56"/>
      <c r="HD621" s="56"/>
      <c r="HE621" s="56"/>
      <c r="HF621" s="56"/>
      <c r="HG621" s="56"/>
      <c r="HH621" s="56"/>
      <c r="HI621" s="56"/>
      <c r="HJ621" s="56"/>
      <c r="HK621" s="56"/>
      <c r="HL621" s="56"/>
      <c r="HM621" s="56"/>
      <c r="HN621" s="56"/>
      <c r="HO621" s="56"/>
      <c r="HP621" s="56"/>
      <c r="HQ621" s="56"/>
      <c r="HR621" s="56"/>
      <c r="HS621" s="56"/>
      <c r="HT621" s="56"/>
      <c r="HU621" s="56"/>
      <c r="HV621" s="56"/>
      <c r="HW621" s="56"/>
      <c r="HX621" s="56"/>
      <c r="HY621" s="56"/>
      <c r="HZ621" s="56"/>
      <c r="IA621" s="56"/>
      <c r="IB621" s="56"/>
      <c r="IC621" s="56"/>
      <c r="ID621" s="56"/>
      <c r="IE621" s="56"/>
      <c r="IF621" s="56"/>
      <c r="IG621" s="56"/>
      <c r="IH621" s="56"/>
      <c r="II621" s="56"/>
      <c r="IJ621" s="56"/>
      <c r="IK621" s="56"/>
      <c r="IL621" s="56"/>
      <c r="IM621" s="56"/>
      <c r="IN621" s="56"/>
      <c r="IO621" s="56"/>
      <c r="IP621" s="56"/>
      <c r="IQ621" s="56"/>
      <c r="IR621" s="56"/>
      <c r="IS621" s="56"/>
      <c r="IT621" s="56"/>
      <c r="IU621" s="56"/>
      <c r="IV621" s="56"/>
      <c r="IW621" s="56"/>
      <c r="IX621" s="56"/>
    </row>
    <row r="622" spans="2:258">
      <c r="B622" s="56"/>
      <c r="C622" s="56"/>
      <c r="D622" s="56"/>
      <c r="E622" s="56"/>
      <c r="F622" s="56"/>
      <c r="G622" s="56"/>
      <c r="H622" s="56"/>
      <c r="I622" s="56"/>
      <c r="J622" s="56"/>
      <c r="K622" s="56"/>
      <c r="L622" s="56"/>
      <c r="M622" s="56"/>
      <c r="CK622" s="56"/>
      <c r="CL622" s="56"/>
      <c r="CM622" s="56"/>
      <c r="CN622" s="56"/>
      <c r="CO622" s="56"/>
      <c r="CP622" s="56"/>
      <c r="CQ622" s="56"/>
      <c r="CR622" s="56"/>
      <c r="CS622" s="56"/>
      <c r="CT622" s="56"/>
      <c r="CU622" s="56"/>
      <c r="CV622" s="56"/>
      <c r="CW622" s="56"/>
      <c r="CX622" s="56"/>
      <c r="CY622" s="56"/>
      <c r="CZ622" s="56"/>
      <c r="DA622" s="56"/>
      <c r="DB622" s="56"/>
      <c r="DC622" s="56"/>
      <c r="DD622" s="56"/>
      <c r="DE622" s="56"/>
      <c r="DF622" s="56"/>
      <c r="DG622" s="56"/>
      <c r="DH622" s="56"/>
      <c r="DI622" s="56"/>
      <c r="DJ622" s="56"/>
      <c r="DK622" s="56"/>
      <c r="DL622" s="56"/>
      <c r="DM622" s="56"/>
      <c r="DN622" s="56"/>
      <c r="DO622" s="56"/>
      <c r="DP622" s="56"/>
      <c r="DQ622" s="56"/>
      <c r="DR622" s="56"/>
      <c r="DS622" s="56"/>
      <c r="DT622" s="56"/>
      <c r="DU622" s="56"/>
      <c r="DV622" s="56"/>
      <c r="DW622" s="56"/>
      <c r="DX622" s="56"/>
      <c r="DY622" s="56"/>
      <c r="DZ622" s="56"/>
      <c r="EA622" s="56"/>
      <c r="EB622" s="56"/>
      <c r="EC622" s="56"/>
      <c r="ED622" s="56"/>
      <c r="EE622" s="56"/>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6"/>
      <c r="GR622" s="56"/>
      <c r="GS622" s="56"/>
      <c r="GT622" s="56"/>
      <c r="GU622" s="56"/>
      <c r="GV622" s="56"/>
      <c r="GW622" s="56"/>
      <c r="GX622" s="56"/>
      <c r="GY622" s="56"/>
      <c r="GZ622" s="56"/>
      <c r="HA622" s="56"/>
      <c r="HB622" s="56"/>
      <c r="HC622" s="56"/>
      <c r="HD622" s="56"/>
      <c r="HE622" s="56"/>
      <c r="HF622" s="56"/>
      <c r="HG622" s="56"/>
      <c r="HH622" s="56"/>
      <c r="HI622" s="56"/>
      <c r="HJ622" s="56"/>
      <c r="HK622" s="56"/>
      <c r="HL622" s="56"/>
      <c r="HM622" s="56"/>
      <c r="HN622" s="56"/>
      <c r="HO622" s="56"/>
      <c r="HP622" s="56"/>
      <c r="HQ622" s="56"/>
      <c r="HR622" s="56"/>
      <c r="HS622" s="56"/>
      <c r="HT622" s="56"/>
      <c r="HU622" s="56"/>
      <c r="HV622" s="56"/>
      <c r="HW622" s="56"/>
      <c r="HX622" s="56"/>
      <c r="HY622" s="56"/>
      <c r="HZ622" s="56"/>
      <c r="IA622" s="56"/>
      <c r="IB622" s="56"/>
      <c r="IC622" s="56"/>
      <c r="ID622" s="56"/>
      <c r="IE622" s="56"/>
      <c r="IF622" s="56"/>
      <c r="IG622" s="56"/>
      <c r="IH622" s="56"/>
      <c r="II622" s="56"/>
      <c r="IJ622" s="56"/>
      <c r="IK622" s="56"/>
      <c r="IL622" s="56"/>
      <c r="IM622" s="56"/>
      <c r="IN622" s="56"/>
      <c r="IO622" s="56"/>
      <c r="IP622" s="56"/>
      <c r="IQ622" s="56"/>
      <c r="IR622" s="56"/>
      <c r="IS622" s="56"/>
      <c r="IT622" s="56"/>
      <c r="IU622" s="56"/>
      <c r="IV622" s="56"/>
      <c r="IW622" s="56"/>
      <c r="IX622" s="56"/>
    </row>
    <row r="623" spans="2:258">
      <c r="B623" s="56"/>
      <c r="C623" s="56"/>
      <c r="D623" s="56"/>
      <c r="E623" s="56"/>
      <c r="F623" s="56"/>
      <c r="G623" s="56"/>
      <c r="H623" s="56"/>
      <c r="I623" s="56"/>
      <c r="J623" s="56"/>
      <c r="K623" s="56"/>
      <c r="L623" s="56"/>
      <c r="M623" s="56"/>
      <c r="CK623" s="56"/>
      <c r="CL623" s="56"/>
      <c r="CM623" s="56"/>
      <c r="CN623" s="56"/>
      <c r="CO623" s="56"/>
      <c r="CP623" s="56"/>
      <c r="CQ623" s="56"/>
      <c r="CR623" s="56"/>
      <c r="CS623" s="56"/>
      <c r="CT623" s="56"/>
      <c r="CU623" s="56"/>
      <c r="CV623" s="56"/>
      <c r="CW623" s="56"/>
      <c r="CX623" s="56"/>
      <c r="CY623" s="56"/>
      <c r="CZ623" s="56"/>
      <c r="DA623" s="56"/>
      <c r="DB623" s="56"/>
      <c r="DC623" s="56"/>
      <c r="DD623" s="56"/>
      <c r="DE623" s="56"/>
      <c r="DF623" s="56"/>
      <c r="DG623" s="56"/>
      <c r="DH623" s="56"/>
      <c r="DI623" s="56"/>
      <c r="DJ623" s="56"/>
      <c r="DK623" s="56"/>
      <c r="DL623" s="56"/>
      <c r="DM623" s="56"/>
      <c r="DN623" s="56"/>
      <c r="DO623" s="56"/>
      <c r="DP623" s="56"/>
      <c r="DQ623" s="56"/>
      <c r="DR623" s="56"/>
      <c r="DS623" s="56"/>
      <c r="DT623" s="56"/>
      <c r="DU623" s="56"/>
      <c r="DV623" s="56"/>
      <c r="DW623" s="56"/>
      <c r="DX623" s="56"/>
      <c r="DY623" s="56"/>
      <c r="DZ623" s="56"/>
      <c r="EA623" s="56"/>
      <c r="EB623" s="56"/>
      <c r="EC623" s="56"/>
      <c r="ED623" s="56"/>
      <c r="EE623" s="56"/>
      <c r="EF623" s="56"/>
      <c r="EG623" s="56"/>
      <c r="EH623" s="56"/>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6"/>
      <c r="GR623" s="56"/>
      <c r="GS623" s="56"/>
      <c r="GT623" s="56"/>
      <c r="GU623" s="56"/>
      <c r="GV623" s="56"/>
      <c r="GW623" s="56"/>
      <c r="GX623" s="56"/>
      <c r="GY623" s="56"/>
      <c r="GZ623" s="56"/>
      <c r="HA623" s="56"/>
      <c r="HB623" s="56"/>
      <c r="HC623" s="56"/>
      <c r="HD623" s="56"/>
      <c r="HE623" s="56"/>
      <c r="HF623" s="56"/>
      <c r="HG623" s="56"/>
      <c r="HH623" s="56"/>
      <c r="HI623" s="56"/>
      <c r="HJ623" s="56"/>
      <c r="HK623" s="56"/>
      <c r="HL623" s="56"/>
      <c r="HM623" s="56"/>
      <c r="HN623" s="56"/>
      <c r="HO623" s="56"/>
      <c r="HP623" s="56"/>
      <c r="HQ623" s="56"/>
      <c r="HR623" s="56"/>
      <c r="HS623" s="56"/>
      <c r="HT623" s="56"/>
      <c r="HU623" s="56"/>
      <c r="HV623" s="56"/>
      <c r="HW623" s="56"/>
      <c r="HX623" s="56"/>
      <c r="HY623" s="56"/>
      <c r="HZ623" s="56"/>
      <c r="IA623" s="56"/>
      <c r="IB623" s="56"/>
      <c r="IC623" s="56"/>
      <c r="ID623" s="56"/>
      <c r="IE623" s="56"/>
      <c r="IF623" s="56"/>
      <c r="IG623" s="56"/>
      <c r="IH623" s="56"/>
      <c r="II623" s="56"/>
      <c r="IJ623" s="56"/>
      <c r="IK623" s="56"/>
      <c r="IL623" s="56"/>
      <c r="IM623" s="56"/>
      <c r="IN623" s="56"/>
      <c r="IO623" s="56"/>
      <c r="IP623" s="56"/>
      <c r="IQ623" s="56"/>
      <c r="IR623" s="56"/>
      <c r="IS623" s="56"/>
      <c r="IT623" s="56"/>
      <c r="IU623" s="56"/>
      <c r="IV623" s="56"/>
      <c r="IW623" s="56"/>
      <c r="IX623" s="56"/>
    </row>
    <row r="624" spans="2:258">
      <c r="B624" s="56"/>
      <c r="C624" s="56"/>
      <c r="D624" s="56"/>
      <c r="E624" s="56"/>
      <c r="F624" s="56"/>
      <c r="G624" s="56"/>
      <c r="H624" s="56"/>
      <c r="I624" s="56"/>
      <c r="J624" s="56"/>
      <c r="K624" s="56"/>
      <c r="L624" s="56"/>
      <c r="M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56"/>
      <c r="DO624" s="56"/>
      <c r="DP624" s="56"/>
      <c r="DQ624" s="56"/>
      <c r="DR624" s="56"/>
      <c r="DS624" s="56"/>
      <c r="DT624" s="56"/>
      <c r="DU624" s="56"/>
      <c r="DV624" s="56"/>
      <c r="DW624" s="56"/>
      <c r="DX624" s="56"/>
      <c r="DY624" s="56"/>
      <c r="DZ624" s="56"/>
      <c r="EA624" s="56"/>
      <c r="EB624" s="56"/>
      <c r="EC624" s="56"/>
      <c r="ED624" s="56"/>
      <c r="EE624" s="56"/>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6"/>
      <c r="GR624" s="56"/>
      <c r="GS624" s="56"/>
      <c r="GT624" s="56"/>
      <c r="GU624" s="56"/>
      <c r="GV624" s="56"/>
      <c r="GW624" s="56"/>
      <c r="GX624" s="56"/>
      <c r="GY624" s="56"/>
      <c r="GZ624" s="56"/>
      <c r="HA624" s="56"/>
      <c r="HB624" s="56"/>
      <c r="HC624" s="56"/>
      <c r="HD624" s="56"/>
      <c r="HE624" s="56"/>
      <c r="HF624" s="56"/>
      <c r="HG624" s="56"/>
      <c r="HH624" s="56"/>
      <c r="HI624" s="56"/>
      <c r="HJ624" s="56"/>
      <c r="HK624" s="56"/>
      <c r="HL624" s="56"/>
      <c r="HM624" s="56"/>
      <c r="HN624" s="56"/>
      <c r="HO624" s="56"/>
      <c r="HP624" s="56"/>
      <c r="HQ624" s="56"/>
      <c r="HR624" s="56"/>
      <c r="HS624" s="56"/>
      <c r="HT624" s="56"/>
      <c r="HU624" s="56"/>
      <c r="HV624" s="56"/>
      <c r="HW624" s="56"/>
      <c r="HX624" s="56"/>
      <c r="HY624" s="56"/>
      <c r="HZ624" s="56"/>
      <c r="IA624" s="56"/>
      <c r="IB624" s="56"/>
      <c r="IC624" s="56"/>
      <c r="ID624" s="56"/>
      <c r="IE624" s="56"/>
      <c r="IF624" s="56"/>
      <c r="IG624" s="56"/>
      <c r="IH624" s="56"/>
      <c r="II624" s="56"/>
      <c r="IJ624" s="56"/>
      <c r="IK624" s="56"/>
      <c r="IL624" s="56"/>
      <c r="IM624" s="56"/>
      <c r="IN624" s="56"/>
      <c r="IO624" s="56"/>
      <c r="IP624" s="56"/>
      <c r="IQ624" s="56"/>
      <c r="IR624" s="56"/>
      <c r="IS624" s="56"/>
      <c r="IT624" s="56"/>
      <c r="IU624" s="56"/>
      <c r="IV624" s="56"/>
      <c r="IW624" s="56"/>
      <c r="IX624" s="56"/>
    </row>
    <row r="625" spans="2:258">
      <c r="B625" s="56"/>
      <c r="C625" s="56"/>
      <c r="D625" s="56"/>
      <c r="E625" s="56"/>
      <c r="F625" s="56"/>
      <c r="G625" s="56"/>
      <c r="H625" s="56"/>
      <c r="I625" s="56"/>
      <c r="J625" s="56"/>
      <c r="K625" s="56"/>
      <c r="L625" s="56"/>
      <c r="M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56"/>
      <c r="DO625" s="56"/>
      <c r="DP625" s="56"/>
      <c r="DQ625" s="56"/>
      <c r="DR625" s="56"/>
      <c r="DS625" s="56"/>
      <c r="DT625" s="56"/>
      <c r="DU625" s="56"/>
      <c r="DV625" s="56"/>
      <c r="DW625" s="56"/>
      <c r="DX625" s="56"/>
      <c r="DY625" s="56"/>
      <c r="DZ625" s="56"/>
      <c r="EA625" s="56"/>
      <c r="EB625" s="56"/>
      <c r="EC625" s="56"/>
      <c r="ED625" s="56"/>
      <c r="EE625" s="56"/>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56"/>
      <c r="FQ625" s="56"/>
      <c r="FR625" s="56"/>
      <c r="FS625" s="56"/>
      <c r="FT625" s="56"/>
      <c r="FU625" s="56"/>
      <c r="FV625" s="56"/>
      <c r="FW625" s="56"/>
      <c r="FX625" s="56"/>
      <c r="FY625" s="56"/>
      <c r="FZ625" s="56"/>
      <c r="GA625" s="56"/>
      <c r="GB625" s="56"/>
      <c r="GC625" s="56"/>
      <c r="GD625" s="56"/>
      <c r="GE625" s="56"/>
      <c r="GF625" s="56"/>
      <c r="GG625" s="56"/>
      <c r="GH625" s="56"/>
      <c r="GI625" s="56"/>
      <c r="GJ625" s="56"/>
      <c r="GK625" s="56"/>
      <c r="GL625" s="56"/>
      <c r="GM625" s="56"/>
      <c r="GN625" s="56"/>
      <c r="GO625" s="56"/>
      <c r="GP625" s="56"/>
      <c r="GQ625" s="56"/>
      <c r="GR625" s="56"/>
      <c r="GS625" s="56"/>
      <c r="GT625" s="56"/>
      <c r="GU625" s="56"/>
      <c r="GV625" s="56"/>
      <c r="GW625" s="56"/>
      <c r="GX625" s="56"/>
      <c r="GY625" s="56"/>
      <c r="GZ625" s="56"/>
      <c r="HA625" s="56"/>
      <c r="HB625" s="56"/>
      <c r="HC625" s="56"/>
      <c r="HD625" s="56"/>
      <c r="HE625" s="56"/>
      <c r="HF625" s="56"/>
      <c r="HG625" s="56"/>
      <c r="HH625" s="56"/>
      <c r="HI625" s="56"/>
      <c r="HJ625" s="56"/>
      <c r="HK625" s="56"/>
      <c r="HL625" s="56"/>
      <c r="HM625" s="56"/>
      <c r="HN625" s="56"/>
      <c r="HO625" s="56"/>
      <c r="HP625" s="56"/>
      <c r="HQ625" s="56"/>
      <c r="HR625" s="56"/>
      <c r="HS625" s="56"/>
      <c r="HT625" s="56"/>
      <c r="HU625" s="56"/>
      <c r="HV625" s="56"/>
      <c r="HW625" s="56"/>
      <c r="HX625" s="56"/>
      <c r="HY625" s="56"/>
      <c r="HZ625" s="56"/>
      <c r="IA625" s="56"/>
      <c r="IB625" s="56"/>
      <c r="IC625" s="56"/>
      <c r="ID625" s="56"/>
      <c r="IE625" s="56"/>
      <c r="IF625" s="56"/>
      <c r="IG625" s="56"/>
      <c r="IH625" s="56"/>
      <c r="II625" s="56"/>
      <c r="IJ625" s="56"/>
      <c r="IK625" s="56"/>
      <c r="IL625" s="56"/>
      <c r="IM625" s="56"/>
      <c r="IN625" s="56"/>
      <c r="IO625" s="56"/>
      <c r="IP625" s="56"/>
      <c r="IQ625" s="56"/>
      <c r="IR625" s="56"/>
      <c r="IS625" s="56"/>
      <c r="IT625" s="56"/>
      <c r="IU625" s="56"/>
      <c r="IV625" s="56"/>
      <c r="IW625" s="56"/>
      <c r="IX625" s="56"/>
    </row>
    <row r="626" spans="2:258">
      <c r="B626" s="56"/>
      <c r="C626" s="56"/>
      <c r="D626" s="56"/>
      <c r="E626" s="56"/>
      <c r="F626" s="56"/>
      <c r="G626" s="56"/>
      <c r="H626" s="56"/>
      <c r="I626" s="56"/>
      <c r="J626" s="56"/>
      <c r="K626" s="56"/>
      <c r="L626" s="56"/>
      <c r="M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6"/>
      <c r="FH626" s="56"/>
      <c r="FI626" s="56"/>
      <c r="FJ626" s="56"/>
      <c r="FK626" s="56"/>
      <c r="FL626" s="56"/>
      <c r="FM626" s="56"/>
      <c r="FN626" s="56"/>
      <c r="FO626" s="56"/>
      <c r="FP626" s="56"/>
      <c r="FQ626" s="56"/>
      <c r="FR626" s="56"/>
      <c r="FS626" s="56"/>
      <c r="FT626" s="56"/>
      <c r="FU626" s="56"/>
      <c r="FV626" s="56"/>
      <c r="FW626" s="56"/>
      <c r="FX626" s="56"/>
      <c r="FY626" s="56"/>
      <c r="FZ626" s="56"/>
      <c r="GA626" s="56"/>
      <c r="GB626" s="56"/>
      <c r="GC626" s="56"/>
      <c r="GD626" s="56"/>
      <c r="GE626" s="56"/>
      <c r="GF626" s="56"/>
      <c r="GG626" s="56"/>
      <c r="GH626" s="56"/>
      <c r="GI626" s="56"/>
      <c r="GJ626" s="56"/>
      <c r="GK626" s="56"/>
      <c r="GL626" s="56"/>
      <c r="GM626" s="56"/>
      <c r="GN626" s="56"/>
      <c r="GO626" s="56"/>
      <c r="GP626" s="56"/>
      <c r="GQ626" s="56"/>
      <c r="GR626" s="56"/>
      <c r="GS626" s="56"/>
      <c r="GT626" s="56"/>
      <c r="GU626" s="56"/>
      <c r="GV626" s="56"/>
      <c r="GW626" s="56"/>
      <c r="GX626" s="56"/>
      <c r="GY626" s="56"/>
      <c r="GZ626" s="56"/>
      <c r="HA626" s="56"/>
      <c r="HB626" s="56"/>
      <c r="HC626" s="56"/>
      <c r="HD626" s="56"/>
      <c r="HE626" s="56"/>
      <c r="HF626" s="56"/>
      <c r="HG626" s="56"/>
      <c r="HH626" s="56"/>
      <c r="HI626" s="56"/>
      <c r="HJ626" s="56"/>
      <c r="HK626" s="56"/>
      <c r="HL626" s="56"/>
      <c r="HM626" s="56"/>
      <c r="HN626" s="56"/>
      <c r="HO626" s="56"/>
      <c r="HP626" s="56"/>
      <c r="HQ626" s="56"/>
      <c r="HR626" s="56"/>
      <c r="HS626" s="56"/>
      <c r="HT626" s="56"/>
      <c r="HU626" s="56"/>
      <c r="HV626" s="56"/>
      <c r="HW626" s="56"/>
      <c r="HX626" s="56"/>
      <c r="HY626" s="56"/>
      <c r="HZ626" s="56"/>
      <c r="IA626" s="56"/>
      <c r="IB626" s="56"/>
      <c r="IC626" s="56"/>
      <c r="ID626" s="56"/>
      <c r="IE626" s="56"/>
      <c r="IF626" s="56"/>
      <c r="IG626" s="56"/>
      <c r="IH626" s="56"/>
      <c r="II626" s="56"/>
      <c r="IJ626" s="56"/>
      <c r="IK626" s="56"/>
      <c r="IL626" s="56"/>
      <c r="IM626" s="56"/>
      <c r="IN626" s="56"/>
      <c r="IO626" s="56"/>
      <c r="IP626" s="56"/>
      <c r="IQ626" s="56"/>
      <c r="IR626" s="56"/>
      <c r="IS626" s="56"/>
      <c r="IT626" s="56"/>
      <c r="IU626" s="56"/>
      <c r="IV626" s="56"/>
      <c r="IW626" s="56"/>
      <c r="IX626" s="56"/>
    </row>
    <row r="627" spans="2:258">
      <c r="B627" s="56"/>
      <c r="C627" s="56"/>
      <c r="D627" s="56"/>
      <c r="E627" s="56"/>
      <c r="F627" s="56"/>
      <c r="G627" s="56"/>
      <c r="H627" s="56"/>
      <c r="I627" s="56"/>
      <c r="J627" s="56"/>
      <c r="K627" s="56"/>
      <c r="L627" s="56"/>
      <c r="M627" s="56"/>
      <c r="CK627" s="56"/>
      <c r="CL627" s="56"/>
      <c r="CM627" s="56"/>
      <c r="CN627" s="56"/>
      <c r="CO627" s="56"/>
      <c r="CP627" s="56"/>
      <c r="CQ627" s="56"/>
      <c r="CR627" s="56"/>
      <c r="CS627" s="56"/>
      <c r="CT627" s="56"/>
      <c r="CU627" s="56"/>
      <c r="CV627" s="56"/>
      <c r="CW627" s="56"/>
      <c r="CX627" s="56"/>
      <c r="CY627" s="56"/>
      <c r="CZ627" s="56"/>
      <c r="DA627" s="56"/>
      <c r="DB627" s="56"/>
      <c r="DC627" s="56"/>
      <c r="DD627" s="56"/>
      <c r="DE627" s="56"/>
      <c r="DF627" s="56"/>
      <c r="DG627" s="56"/>
      <c r="DH627" s="56"/>
      <c r="DI627" s="56"/>
      <c r="DJ627" s="56"/>
      <c r="DK627" s="56"/>
      <c r="DL627" s="56"/>
      <c r="DM627" s="56"/>
      <c r="DN627" s="56"/>
      <c r="DO627" s="56"/>
      <c r="DP627" s="56"/>
      <c r="DQ627" s="56"/>
      <c r="DR627" s="56"/>
      <c r="DS627" s="56"/>
      <c r="DT627" s="56"/>
      <c r="DU627" s="56"/>
      <c r="DV627" s="56"/>
      <c r="DW627" s="56"/>
      <c r="DX627" s="56"/>
      <c r="DY627" s="56"/>
      <c r="DZ627" s="56"/>
      <c r="EA627" s="56"/>
      <c r="EB627" s="56"/>
      <c r="EC627" s="56"/>
      <c r="ED627" s="56"/>
      <c r="EE627" s="56"/>
      <c r="EF627" s="56"/>
      <c r="EG627" s="56"/>
      <c r="EH627" s="56"/>
      <c r="EI627" s="56"/>
      <c r="EJ627" s="56"/>
      <c r="EK627" s="56"/>
      <c r="EL627" s="56"/>
      <c r="EM627" s="56"/>
      <c r="EN627" s="56"/>
      <c r="EO627" s="56"/>
      <c r="EP627" s="56"/>
      <c r="EQ627" s="56"/>
      <c r="ER627" s="56"/>
      <c r="ES627" s="56"/>
      <c r="ET627" s="56"/>
      <c r="EU627" s="56"/>
      <c r="EV627" s="56"/>
      <c r="EW627" s="56"/>
      <c r="EX627" s="56"/>
      <c r="EY627" s="56"/>
      <c r="EZ627" s="56"/>
      <c r="FA627" s="56"/>
      <c r="FB627" s="56"/>
      <c r="FC627" s="56"/>
      <c r="FD627" s="56"/>
      <c r="FE627" s="56"/>
      <c r="FF627" s="56"/>
      <c r="FG627" s="56"/>
      <c r="FH627" s="56"/>
      <c r="FI627" s="56"/>
      <c r="FJ627" s="56"/>
      <c r="FK627" s="56"/>
      <c r="FL627" s="56"/>
      <c r="FM627" s="56"/>
      <c r="FN627" s="56"/>
      <c r="FO627" s="56"/>
      <c r="FP627" s="56"/>
      <c r="FQ627" s="56"/>
      <c r="FR627" s="56"/>
      <c r="FS627" s="56"/>
      <c r="FT627" s="56"/>
      <c r="FU627" s="56"/>
      <c r="FV627" s="56"/>
      <c r="FW627" s="56"/>
      <c r="FX627" s="56"/>
      <c r="FY627" s="56"/>
      <c r="FZ627" s="56"/>
      <c r="GA627" s="56"/>
      <c r="GB627" s="56"/>
      <c r="GC627" s="56"/>
      <c r="GD627" s="56"/>
      <c r="GE627" s="56"/>
      <c r="GF627" s="56"/>
      <c r="GG627" s="56"/>
      <c r="GH627" s="56"/>
      <c r="GI627" s="56"/>
      <c r="GJ627" s="56"/>
      <c r="GK627" s="56"/>
      <c r="GL627" s="56"/>
      <c r="GM627" s="56"/>
      <c r="GN627" s="56"/>
      <c r="GO627" s="56"/>
      <c r="GP627" s="56"/>
      <c r="GQ627" s="56"/>
      <c r="GR627" s="56"/>
      <c r="GS627" s="56"/>
      <c r="GT627" s="56"/>
      <c r="GU627" s="56"/>
      <c r="GV627" s="56"/>
      <c r="GW627" s="56"/>
      <c r="GX627" s="56"/>
      <c r="GY627" s="56"/>
      <c r="GZ627" s="56"/>
      <c r="HA627" s="56"/>
      <c r="HB627" s="56"/>
      <c r="HC627" s="56"/>
      <c r="HD627" s="56"/>
      <c r="HE627" s="56"/>
      <c r="HF627" s="56"/>
      <c r="HG627" s="56"/>
      <c r="HH627" s="56"/>
      <c r="HI627" s="56"/>
      <c r="HJ627" s="56"/>
      <c r="HK627" s="56"/>
      <c r="HL627" s="56"/>
      <c r="HM627" s="56"/>
      <c r="HN627" s="56"/>
      <c r="HO627" s="56"/>
      <c r="HP627" s="56"/>
      <c r="HQ627" s="56"/>
      <c r="HR627" s="56"/>
      <c r="HS627" s="56"/>
      <c r="HT627" s="56"/>
      <c r="HU627" s="56"/>
      <c r="HV627" s="56"/>
      <c r="HW627" s="56"/>
      <c r="HX627" s="56"/>
      <c r="HY627" s="56"/>
      <c r="HZ627" s="56"/>
      <c r="IA627" s="56"/>
      <c r="IB627" s="56"/>
      <c r="IC627" s="56"/>
      <c r="ID627" s="56"/>
      <c r="IE627" s="56"/>
      <c r="IF627" s="56"/>
      <c r="IG627" s="56"/>
      <c r="IH627" s="56"/>
      <c r="II627" s="56"/>
      <c r="IJ627" s="56"/>
      <c r="IK627" s="56"/>
      <c r="IL627" s="56"/>
      <c r="IM627" s="56"/>
      <c r="IN627" s="56"/>
      <c r="IO627" s="56"/>
      <c r="IP627" s="56"/>
      <c r="IQ627" s="56"/>
      <c r="IR627" s="56"/>
      <c r="IS627" s="56"/>
      <c r="IT627" s="56"/>
      <c r="IU627" s="56"/>
      <c r="IV627" s="56"/>
      <c r="IW627" s="56"/>
      <c r="IX627" s="56"/>
    </row>
    <row r="628" spans="2:258">
      <c r="B628" s="56"/>
      <c r="C628" s="56"/>
      <c r="D628" s="56"/>
      <c r="E628" s="56"/>
      <c r="F628" s="56"/>
      <c r="G628" s="56"/>
      <c r="H628" s="56"/>
      <c r="I628" s="56"/>
      <c r="J628" s="56"/>
      <c r="K628" s="56"/>
      <c r="L628" s="56"/>
      <c r="M628" s="56"/>
      <c r="CK628" s="56"/>
      <c r="CL628" s="56"/>
      <c r="CM628" s="56"/>
      <c r="CN628" s="56"/>
      <c r="CO628" s="56"/>
      <c r="CP628" s="56"/>
      <c r="CQ628" s="56"/>
      <c r="CR628" s="56"/>
      <c r="CS628" s="56"/>
      <c r="CT628" s="56"/>
      <c r="CU628" s="56"/>
      <c r="CV628" s="56"/>
      <c r="CW628" s="56"/>
      <c r="CX628" s="56"/>
      <c r="CY628" s="56"/>
      <c r="CZ628" s="56"/>
      <c r="DA628" s="56"/>
      <c r="DB628" s="56"/>
      <c r="DC628" s="56"/>
      <c r="DD628" s="56"/>
      <c r="DE628" s="56"/>
      <c r="DF628" s="56"/>
      <c r="DG628" s="56"/>
      <c r="DH628" s="56"/>
      <c r="DI628" s="56"/>
      <c r="DJ628" s="56"/>
      <c r="DK628" s="56"/>
      <c r="DL628" s="56"/>
      <c r="DM628" s="56"/>
      <c r="DN628" s="56"/>
      <c r="DO628" s="56"/>
      <c r="DP628" s="56"/>
      <c r="DQ628" s="56"/>
      <c r="DR628" s="56"/>
      <c r="DS628" s="56"/>
      <c r="DT628" s="56"/>
      <c r="DU628" s="56"/>
      <c r="DV628" s="56"/>
      <c r="DW628" s="56"/>
      <c r="DX628" s="56"/>
      <c r="DY628" s="56"/>
      <c r="DZ628" s="56"/>
      <c r="EA628" s="56"/>
      <c r="EB628" s="56"/>
      <c r="EC628" s="56"/>
      <c r="ED628" s="56"/>
      <c r="EE628" s="56"/>
      <c r="EF628" s="56"/>
      <c r="EG628" s="56"/>
      <c r="EH628" s="56"/>
      <c r="EI628" s="56"/>
      <c r="EJ628" s="56"/>
      <c r="EK628" s="56"/>
      <c r="EL628" s="56"/>
      <c r="EM628" s="56"/>
      <c r="EN628" s="56"/>
      <c r="EO628" s="56"/>
      <c r="EP628" s="56"/>
      <c r="EQ628" s="56"/>
      <c r="ER628" s="56"/>
      <c r="ES628" s="56"/>
      <c r="ET628" s="56"/>
      <c r="EU628" s="56"/>
      <c r="EV628" s="56"/>
      <c r="EW628" s="56"/>
      <c r="EX628" s="56"/>
      <c r="EY628" s="56"/>
      <c r="EZ628" s="56"/>
      <c r="FA628" s="56"/>
      <c r="FB628" s="56"/>
      <c r="FC628" s="56"/>
      <c r="FD628" s="56"/>
      <c r="FE628" s="56"/>
      <c r="FF628" s="56"/>
      <c r="FG628" s="56"/>
      <c r="FH628" s="56"/>
      <c r="FI628" s="56"/>
      <c r="FJ628" s="56"/>
      <c r="FK628" s="56"/>
      <c r="FL628" s="56"/>
      <c r="FM628" s="56"/>
      <c r="FN628" s="56"/>
      <c r="FO628" s="56"/>
      <c r="FP628" s="56"/>
      <c r="FQ628" s="56"/>
      <c r="FR628" s="56"/>
      <c r="FS628" s="56"/>
      <c r="FT628" s="56"/>
      <c r="FU628" s="56"/>
      <c r="FV628" s="56"/>
      <c r="FW628" s="56"/>
      <c r="FX628" s="56"/>
      <c r="FY628" s="56"/>
      <c r="FZ628" s="56"/>
      <c r="GA628" s="56"/>
      <c r="GB628" s="56"/>
      <c r="GC628" s="56"/>
      <c r="GD628" s="56"/>
      <c r="GE628" s="56"/>
      <c r="GF628" s="56"/>
      <c r="GG628" s="56"/>
      <c r="GH628" s="56"/>
      <c r="GI628" s="56"/>
      <c r="GJ628" s="56"/>
      <c r="GK628" s="56"/>
      <c r="GL628" s="56"/>
      <c r="GM628" s="56"/>
      <c r="GN628" s="56"/>
      <c r="GO628" s="56"/>
      <c r="GP628" s="56"/>
      <c r="GQ628" s="56"/>
      <c r="GR628" s="56"/>
      <c r="GS628" s="56"/>
      <c r="GT628" s="56"/>
      <c r="GU628" s="56"/>
      <c r="GV628" s="56"/>
      <c r="GW628" s="56"/>
      <c r="GX628" s="56"/>
      <c r="GY628" s="56"/>
      <c r="GZ628" s="56"/>
      <c r="HA628" s="56"/>
      <c r="HB628" s="56"/>
      <c r="HC628" s="56"/>
      <c r="HD628" s="56"/>
      <c r="HE628" s="56"/>
      <c r="HF628" s="56"/>
      <c r="HG628" s="56"/>
      <c r="HH628" s="56"/>
      <c r="HI628" s="56"/>
      <c r="HJ628" s="56"/>
      <c r="HK628" s="56"/>
      <c r="HL628" s="56"/>
      <c r="HM628" s="56"/>
      <c r="HN628" s="56"/>
      <c r="HO628" s="56"/>
      <c r="HP628" s="56"/>
      <c r="HQ628" s="56"/>
      <c r="HR628" s="56"/>
      <c r="HS628" s="56"/>
      <c r="HT628" s="56"/>
      <c r="HU628" s="56"/>
      <c r="HV628" s="56"/>
      <c r="HW628" s="56"/>
      <c r="HX628" s="56"/>
      <c r="HY628" s="56"/>
      <c r="HZ628" s="56"/>
      <c r="IA628" s="56"/>
      <c r="IB628" s="56"/>
      <c r="IC628" s="56"/>
      <c r="ID628" s="56"/>
      <c r="IE628" s="56"/>
      <c r="IF628" s="56"/>
      <c r="IG628" s="56"/>
      <c r="IH628" s="56"/>
      <c r="II628" s="56"/>
      <c r="IJ628" s="56"/>
      <c r="IK628" s="56"/>
      <c r="IL628" s="56"/>
      <c r="IM628" s="56"/>
      <c r="IN628" s="56"/>
      <c r="IO628" s="56"/>
      <c r="IP628" s="56"/>
      <c r="IQ628" s="56"/>
      <c r="IR628" s="56"/>
      <c r="IS628" s="56"/>
      <c r="IT628" s="56"/>
      <c r="IU628" s="56"/>
      <c r="IV628" s="56"/>
      <c r="IW628" s="56"/>
      <c r="IX628" s="56"/>
    </row>
    <row r="629" spans="2:258">
      <c r="B629" s="56"/>
      <c r="C629" s="56"/>
      <c r="D629" s="56"/>
      <c r="E629" s="56"/>
      <c r="F629" s="56"/>
      <c r="G629" s="56"/>
      <c r="H629" s="56"/>
      <c r="I629" s="56"/>
      <c r="J629" s="56"/>
      <c r="K629" s="56"/>
      <c r="L629" s="56"/>
      <c r="M629" s="56"/>
      <c r="CK629" s="56"/>
      <c r="CL629" s="56"/>
      <c r="CM629" s="56"/>
      <c r="CN629" s="56"/>
      <c r="CO629" s="56"/>
      <c r="CP629" s="56"/>
      <c r="CQ629" s="56"/>
      <c r="CR629" s="56"/>
      <c r="CS629" s="56"/>
      <c r="CT629" s="56"/>
      <c r="CU629" s="56"/>
      <c r="CV629" s="56"/>
      <c r="CW629" s="56"/>
      <c r="CX629" s="56"/>
      <c r="CY629" s="56"/>
      <c r="CZ629" s="56"/>
      <c r="DA629" s="56"/>
      <c r="DB629" s="56"/>
      <c r="DC629" s="56"/>
      <c r="DD629" s="56"/>
      <c r="DE629" s="56"/>
      <c r="DF629" s="56"/>
      <c r="DG629" s="56"/>
      <c r="DH629" s="56"/>
      <c r="DI629" s="56"/>
      <c r="DJ629" s="56"/>
      <c r="DK629" s="56"/>
      <c r="DL629" s="56"/>
      <c r="DM629" s="56"/>
      <c r="DN629" s="56"/>
      <c r="DO629" s="56"/>
      <c r="DP629" s="56"/>
      <c r="DQ629" s="56"/>
      <c r="DR629" s="56"/>
      <c r="DS629" s="56"/>
      <c r="DT629" s="56"/>
      <c r="DU629" s="56"/>
      <c r="DV629" s="56"/>
      <c r="DW629" s="56"/>
      <c r="DX629" s="56"/>
      <c r="DY629" s="56"/>
      <c r="DZ629" s="56"/>
      <c r="EA629" s="56"/>
      <c r="EB629" s="56"/>
      <c r="EC629" s="56"/>
      <c r="ED629" s="56"/>
      <c r="EE629" s="56"/>
      <c r="EF629" s="56"/>
      <c r="EG629" s="56"/>
      <c r="EH629" s="56"/>
      <c r="EI629" s="56"/>
      <c r="EJ629" s="56"/>
      <c r="EK629" s="56"/>
      <c r="EL629" s="56"/>
      <c r="EM629" s="56"/>
      <c r="EN629" s="56"/>
      <c r="EO629" s="56"/>
      <c r="EP629" s="56"/>
      <c r="EQ629" s="56"/>
      <c r="ER629" s="56"/>
      <c r="ES629" s="56"/>
      <c r="ET629" s="56"/>
      <c r="EU629" s="56"/>
      <c r="EV629" s="56"/>
      <c r="EW629" s="56"/>
      <c r="EX629" s="56"/>
      <c r="EY629" s="56"/>
      <c r="EZ629" s="56"/>
      <c r="FA629" s="56"/>
      <c r="FB629" s="56"/>
      <c r="FC629" s="56"/>
      <c r="FD629" s="56"/>
      <c r="FE629" s="56"/>
      <c r="FF629" s="56"/>
      <c r="FG629" s="56"/>
      <c r="FH629" s="56"/>
      <c r="FI629" s="56"/>
      <c r="FJ629" s="56"/>
      <c r="FK629" s="56"/>
      <c r="FL629" s="56"/>
      <c r="FM629" s="56"/>
      <c r="FN629" s="56"/>
      <c r="FO629" s="56"/>
      <c r="FP629" s="56"/>
      <c r="FQ629" s="56"/>
      <c r="FR629" s="56"/>
      <c r="FS629" s="56"/>
      <c r="FT629" s="56"/>
      <c r="FU629" s="56"/>
      <c r="FV629" s="56"/>
      <c r="FW629" s="56"/>
      <c r="FX629" s="56"/>
      <c r="FY629" s="56"/>
      <c r="FZ629" s="56"/>
      <c r="GA629" s="56"/>
      <c r="GB629" s="56"/>
      <c r="GC629" s="56"/>
      <c r="GD629" s="56"/>
      <c r="GE629" s="56"/>
      <c r="GF629" s="56"/>
      <c r="GG629" s="56"/>
      <c r="GH629" s="56"/>
      <c r="GI629" s="56"/>
      <c r="GJ629" s="56"/>
      <c r="GK629" s="56"/>
      <c r="GL629" s="56"/>
      <c r="GM629" s="56"/>
      <c r="GN629" s="56"/>
      <c r="GO629" s="56"/>
      <c r="GP629" s="56"/>
      <c r="GQ629" s="56"/>
      <c r="GR629" s="56"/>
      <c r="GS629" s="56"/>
      <c r="GT629" s="56"/>
      <c r="GU629" s="56"/>
      <c r="GV629" s="56"/>
      <c r="GW629" s="56"/>
      <c r="GX629" s="56"/>
      <c r="GY629" s="56"/>
      <c r="GZ629" s="56"/>
      <c r="HA629" s="56"/>
      <c r="HB629" s="56"/>
      <c r="HC629" s="56"/>
      <c r="HD629" s="56"/>
      <c r="HE629" s="56"/>
      <c r="HF629" s="56"/>
      <c r="HG629" s="56"/>
      <c r="HH629" s="56"/>
      <c r="HI629" s="56"/>
      <c r="HJ629" s="56"/>
      <c r="HK629" s="56"/>
      <c r="HL629" s="56"/>
      <c r="HM629" s="56"/>
      <c r="HN629" s="56"/>
      <c r="HO629" s="56"/>
      <c r="HP629" s="56"/>
      <c r="HQ629" s="56"/>
      <c r="HR629" s="56"/>
      <c r="HS629" s="56"/>
      <c r="HT629" s="56"/>
      <c r="HU629" s="56"/>
      <c r="HV629" s="56"/>
      <c r="HW629" s="56"/>
      <c r="HX629" s="56"/>
      <c r="HY629" s="56"/>
      <c r="HZ629" s="56"/>
      <c r="IA629" s="56"/>
      <c r="IB629" s="56"/>
      <c r="IC629" s="56"/>
      <c r="ID629" s="56"/>
      <c r="IE629" s="56"/>
      <c r="IF629" s="56"/>
      <c r="IG629" s="56"/>
      <c r="IH629" s="56"/>
      <c r="II629" s="56"/>
      <c r="IJ629" s="56"/>
      <c r="IK629" s="56"/>
      <c r="IL629" s="56"/>
      <c r="IM629" s="56"/>
      <c r="IN629" s="56"/>
      <c r="IO629" s="56"/>
      <c r="IP629" s="56"/>
      <c r="IQ629" s="56"/>
      <c r="IR629" s="56"/>
      <c r="IS629" s="56"/>
      <c r="IT629" s="56"/>
      <c r="IU629" s="56"/>
      <c r="IV629" s="56"/>
      <c r="IW629" s="56"/>
      <c r="IX629" s="56"/>
    </row>
    <row r="630" spans="2:258">
      <c r="B630" s="56"/>
      <c r="C630" s="56"/>
      <c r="D630" s="56"/>
      <c r="E630" s="56"/>
      <c r="F630" s="56"/>
      <c r="G630" s="56"/>
      <c r="H630" s="56"/>
      <c r="I630" s="56"/>
      <c r="J630" s="56"/>
      <c r="K630" s="56"/>
      <c r="L630" s="56"/>
      <c r="M630" s="56"/>
      <c r="CK630" s="56"/>
      <c r="CL630" s="56"/>
      <c r="CM630" s="56"/>
      <c r="CN630" s="56"/>
      <c r="CO630" s="56"/>
      <c r="CP630" s="56"/>
      <c r="CQ630" s="56"/>
      <c r="CR630" s="56"/>
      <c r="CS630" s="56"/>
      <c r="CT630" s="56"/>
      <c r="CU630" s="56"/>
      <c r="CV630" s="56"/>
      <c r="CW630" s="56"/>
      <c r="CX630" s="56"/>
      <c r="CY630" s="56"/>
      <c r="CZ630" s="56"/>
      <c r="DA630" s="56"/>
      <c r="DB630" s="56"/>
      <c r="DC630" s="56"/>
      <c r="DD630" s="56"/>
      <c r="DE630" s="56"/>
      <c r="DF630" s="56"/>
      <c r="DG630" s="56"/>
      <c r="DH630" s="56"/>
      <c r="DI630" s="56"/>
      <c r="DJ630" s="56"/>
      <c r="DK630" s="56"/>
      <c r="DL630" s="56"/>
      <c r="DM630" s="56"/>
      <c r="DN630" s="56"/>
      <c r="DO630" s="56"/>
      <c r="DP630" s="56"/>
      <c r="DQ630" s="56"/>
      <c r="DR630" s="56"/>
      <c r="DS630" s="56"/>
      <c r="DT630" s="56"/>
      <c r="DU630" s="56"/>
      <c r="DV630" s="56"/>
      <c r="DW630" s="56"/>
      <c r="DX630" s="56"/>
      <c r="DY630" s="56"/>
      <c r="DZ630" s="56"/>
      <c r="EA630" s="56"/>
      <c r="EB630" s="56"/>
      <c r="EC630" s="56"/>
      <c r="ED630" s="56"/>
      <c r="EE630" s="56"/>
      <c r="EF630" s="56"/>
      <c r="EG630" s="56"/>
      <c r="EH630" s="56"/>
      <c r="EI630" s="56"/>
      <c r="EJ630" s="56"/>
      <c r="EK630" s="56"/>
      <c r="EL630" s="56"/>
      <c r="EM630" s="56"/>
      <c r="EN630" s="56"/>
      <c r="EO630" s="56"/>
      <c r="EP630" s="56"/>
      <c r="EQ630" s="56"/>
      <c r="ER630" s="56"/>
      <c r="ES630" s="56"/>
      <c r="ET630" s="56"/>
      <c r="EU630" s="56"/>
      <c r="EV630" s="56"/>
      <c r="EW630" s="56"/>
      <c r="EX630" s="56"/>
      <c r="EY630" s="56"/>
      <c r="EZ630" s="56"/>
      <c r="FA630" s="56"/>
      <c r="FB630" s="56"/>
      <c r="FC630" s="56"/>
      <c r="FD630" s="56"/>
      <c r="FE630" s="56"/>
      <c r="FF630" s="56"/>
      <c r="FG630" s="56"/>
      <c r="FH630" s="56"/>
      <c r="FI630" s="56"/>
      <c r="FJ630" s="56"/>
      <c r="FK630" s="56"/>
      <c r="FL630" s="56"/>
      <c r="FM630" s="56"/>
      <c r="FN630" s="56"/>
      <c r="FO630" s="56"/>
      <c r="FP630" s="56"/>
      <c r="FQ630" s="56"/>
      <c r="FR630" s="56"/>
      <c r="FS630" s="56"/>
      <c r="FT630" s="56"/>
      <c r="FU630" s="56"/>
      <c r="FV630" s="56"/>
      <c r="FW630" s="56"/>
      <c r="FX630" s="56"/>
      <c r="FY630" s="56"/>
      <c r="FZ630" s="56"/>
      <c r="GA630" s="56"/>
      <c r="GB630" s="56"/>
      <c r="GC630" s="56"/>
      <c r="GD630" s="56"/>
      <c r="GE630" s="56"/>
      <c r="GF630" s="56"/>
      <c r="GG630" s="56"/>
      <c r="GH630" s="56"/>
      <c r="GI630" s="56"/>
      <c r="GJ630" s="56"/>
      <c r="GK630" s="56"/>
      <c r="GL630" s="56"/>
      <c r="GM630" s="56"/>
      <c r="GN630" s="56"/>
      <c r="GO630" s="56"/>
      <c r="GP630" s="56"/>
      <c r="GQ630" s="56"/>
      <c r="GR630" s="56"/>
      <c r="GS630" s="56"/>
      <c r="GT630" s="56"/>
      <c r="GU630" s="56"/>
      <c r="GV630" s="56"/>
      <c r="GW630" s="56"/>
      <c r="GX630" s="56"/>
      <c r="GY630" s="56"/>
      <c r="GZ630" s="56"/>
      <c r="HA630" s="56"/>
      <c r="HB630" s="56"/>
      <c r="HC630" s="56"/>
      <c r="HD630" s="56"/>
      <c r="HE630" s="56"/>
      <c r="HF630" s="56"/>
      <c r="HG630" s="56"/>
      <c r="HH630" s="56"/>
      <c r="HI630" s="56"/>
      <c r="HJ630" s="56"/>
      <c r="HK630" s="56"/>
      <c r="HL630" s="56"/>
      <c r="HM630" s="56"/>
      <c r="HN630" s="56"/>
      <c r="HO630" s="56"/>
      <c r="HP630" s="56"/>
      <c r="HQ630" s="56"/>
      <c r="HR630" s="56"/>
      <c r="HS630" s="56"/>
      <c r="HT630" s="56"/>
      <c r="HU630" s="56"/>
      <c r="HV630" s="56"/>
      <c r="HW630" s="56"/>
      <c r="HX630" s="56"/>
      <c r="HY630" s="56"/>
      <c r="HZ630" s="56"/>
      <c r="IA630" s="56"/>
      <c r="IB630" s="56"/>
      <c r="IC630" s="56"/>
      <c r="ID630" s="56"/>
      <c r="IE630" s="56"/>
      <c r="IF630" s="56"/>
      <c r="IG630" s="56"/>
      <c r="IH630" s="56"/>
      <c r="II630" s="56"/>
      <c r="IJ630" s="56"/>
      <c r="IK630" s="56"/>
      <c r="IL630" s="56"/>
      <c r="IM630" s="56"/>
      <c r="IN630" s="56"/>
      <c r="IO630" s="56"/>
      <c r="IP630" s="56"/>
      <c r="IQ630" s="56"/>
      <c r="IR630" s="56"/>
      <c r="IS630" s="56"/>
      <c r="IT630" s="56"/>
      <c r="IU630" s="56"/>
      <c r="IV630" s="56"/>
      <c r="IW630" s="56"/>
      <c r="IX630" s="56"/>
    </row>
    <row r="631" spans="2:258">
      <c r="B631" s="56"/>
      <c r="C631" s="56"/>
      <c r="D631" s="56"/>
      <c r="E631" s="56"/>
      <c r="F631" s="56"/>
      <c r="G631" s="56"/>
      <c r="H631" s="56"/>
      <c r="I631" s="56"/>
      <c r="J631" s="56"/>
      <c r="K631" s="56"/>
      <c r="L631" s="56"/>
      <c r="M631" s="56"/>
      <c r="CK631" s="56"/>
      <c r="CL631" s="56"/>
      <c r="CM631" s="56"/>
      <c r="CN631" s="56"/>
      <c r="CO631" s="56"/>
      <c r="CP631" s="56"/>
      <c r="CQ631" s="56"/>
      <c r="CR631" s="56"/>
      <c r="CS631" s="56"/>
      <c r="CT631" s="56"/>
      <c r="CU631" s="56"/>
      <c r="CV631" s="56"/>
      <c r="CW631" s="56"/>
      <c r="CX631" s="56"/>
      <c r="CY631" s="56"/>
      <c r="CZ631" s="56"/>
      <c r="DA631" s="56"/>
      <c r="DB631" s="56"/>
      <c r="DC631" s="56"/>
      <c r="DD631" s="56"/>
      <c r="DE631" s="56"/>
      <c r="DF631" s="56"/>
      <c r="DG631" s="56"/>
      <c r="DH631" s="56"/>
      <c r="DI631" s="56"/>
      <c r="DJ631" s="56"/>
      <c r="DK631" s="56"/>
      <c r="DL631" s="56"/>
      <c r="DM631" s="56"/>
      <c r="DN631" s="56"/>
      <c r="DO631" s="56"/>
      <c r="DP631" s="56"/>
      <c r="DQ631" s="56"/>
      <c r="DR631" s="56"/>
      <c r="DS631" s="56"/>
      <c r="DT631" s="56"/>
      <c r="DU631" s="56"/>
      <c r="DV631" s="56"/>
      <c r="DW631" s="56"/>
      <c r="DX631" s="56"/>
      <c r="DY631" s="56"/>
      <c r="DZ631" s="56"/>
      <c r="EA631" s="56"/>
      <c r="EB631" s="56"/>
      <c r="EC631" s="56"/>
      <c r="ED631" s="56"/>
      <c r="EE631" s="56"/>
      <c r="EF631" s="56"/>
      <c r="EG631" s="56"/>
      <c r="EH631" s="56"/>
      <c r="EI631" s="56"/>
      <c r="EJ631" s="56"/>
      <c r="EK631" s="56"/>
      <c r="EL631" s="56"/>
      <c r="EM631" s="56"/>
      <c r="EN631" s="56"/>
      <c r="EO631" s="56"/>
      <c r="EP631" s="56"/>
      <c r="EQ631" s="56"/>
      <c r="ER631" s="56"/>
      <c r="ES631" s="56"/>
      <c r="ET631" s="56"/>
      <c r="EU631" s="56"/>
      <c r="EV631" s="56"/>
      <c r="EW631" s="56"/>
      <c r="EX631" s="56"/>
      <c r="EY631" s="56"/>
      <c r="EZ631" s="56"/>
      <c r="FA631" s="56"/>
      <c r="FB631" s="56"/>
      <c r="FC631" s="56"/>
      <c r="FD631" s="56"/>
      <c r="FE631" s="56"/>
      <c r="FF631" s="56"/>
      <c r="FG631" s="56"/>
      <c r="FH631" s="56"/>
      <c r="FI631" s="56"/>
      <c r="FJ631" s="56"/>
      <c r="FK631" s="56"/>
      <c r="FL631" s="56"/>
      <c r="FM631" s="56"/>
      <c r="FN631" s="56"/>
      <c r="FO631" s="56"/>
      <c r="FP631" s="56"/>
      <c r="FQ631" s="56"/>
      <c r="FR631" s="56"/>
      <c r="FS631" s="56"/>
      <c r="FT631" s="56"/>
      <c r="FU631" s="56"/>
      <c r="FV631" s="56"/>
      <c r="FW631" s="56"/>
      <c r="FX631" s="56"/>
      <c r="FY631" s="56"/>
      <c r="FZ631" s="56"/>
      <c r="GA631" s="56"/>
      <c r="GB631" s="56"/>
      <c r="GC631" s="56"/>
      <c r="GD631" s="56"/>
      <c r="GE631" s="56"/>
      <c r="GF631" s="56"/>
      <c r="GG631" s="56"/>
      <c r="GH631" s="56"/>
      <c r="GI631" s="56"/>
      <c r="GJ631" s="56"/>
      <c r="GK631" s="56"/>
      <c r="GL631" s="56"/>
      <c r="GM631" s="56"/>
      <c r="GN631" s="56"/>
      <c r="GO631" s="56"/>
      <c r="GP631" s="56"/>
      <c r="GQ631" s="56"/>
      <c r="GR631" s="56"/>
      <c r="GS631" s="56"/>
      <c r="GT631" s="56"/>
      <c r="GU631" s="56"/>
      <c r="GV631" s="56"/>
      <c r="GW631" s="56"/>
      <c r="GX631" s="56"/>
      <c r="GY631" s="56"/>
      <c r="GZ631" s="56"/>
      <c r="HA631" s="56"/>
      <c r="HB631" s="56"/>
      <c r="HC631" s="56"/>
      <c r="HD631" s="56"/>
      <c r="HE631" s="56"/>
      <c r="HF631" s="56"/>
      <c r="HG631" s="56"/>
      <c r="HH631" s="56"/>
      <c r="HI631" s="56"/>
      <c r="HJ631" s="56"/>
      <c r="HK631" s="56"/>
      <c r="HL631" s="56"/>
      <c r="HM631" s="56"/>
      <c r="HN631" s="56"/>
      <c r="HO631" s="56"/>
      <c r="HP631" s="56"/>
      <c r="HQ631" s="56"/>
      <c r="HR631" s="56"/>
      <c r="HS631" s="56"/>
      <c r="HT631" s="56"/>
      <c r="HU631" s="56"/>
      <c r="HV631" s="56"/>
      <c r="HW631" s="56"/>
      <c r="HX631" s="56"/>
      <c r="HY631" s="56"/>
      <c r="HZ631" s="56"/>
      <c r="IA631" s="56"/>
      <c r="IB631" s="56"/>
      <c r="IC631" s="56"/>
      <c r="ID631" s="56"/>
      <c r="IE631" s="56"/>
      <c r="IF631" s="56"/>
      <c r="IG631" s="56"/>
      <c r="IH631" s="56"/>
      <c r="II631" s="56"/>
      <c r="IJ631" s="56"/>
      <c r="IK631" s="56"/>
      <c r="IL631" s="56"/>
      <c r="IM631" s="56"/>
      <c r="IN631" s="56"/>
      <c r="IO631" s="56"/>
      <c r="IP631" s="56"/>
      <c r="IQ631" s="56"/>
      <c r="IR631" s="56"/>
      <c r="IS631" s="56"/>
      <c r="IT631" s="56"/>
      <c r="IU631" s="56"/>
      <c r="IV631" s="56"/>
      <c r="IW631" s="56"/>
      <c r="IX631" s="56"/>
    </row>
    <row r="632" spans="2:258">
      <c r="B632" s="56"/>
      <c r="C632" s="56"/>
      <c r="D632" s="56"/>
      <c r="E632" s="56"/>
      <c r="F632" s="56"/>
      <c r="G632" s="56"/>
      <c r="H632" s="56"/>
      <c r="I632" s="56"/>
      <c r="J632" s="56"/>
      <c r="K632" s="56"/>
      <c r="L632" s="56"/>
      <c r="M632" s="56"/>
      <c r="CK632" s="56"/>
      <c r="CL632" s="56"/>
      <c r="CM632" s="56"/>
      <c r="CN632" s="56"/>
      <c r="CO632" s="56"/>
      <c r="CP632" s="56"/>
      <c r="CQ632" s="56"/>
      <c r="CR632" s="56"/>
      <c r="CS632" s="56"/>
      <c r="CT632" s="56"/>
      <c r="CU632" s="56"/>
      <c r="CV632" s="56"/>
      <c r="CW632" s="56"/>
      <c r="CX632" s="56"/>
      <c r="CY632" s="56"/>
      <c r="CZ632" s="56"/>
      <c r="DA632" s="56"/>
      <c r="DB632" s="56"/>
      <c r="DC632" s="56"/>
      <c r="DD632" s="56"/>
      <c r="DE632" s="56"/>
      <c r="DF632" s="56"/>
      <c r="DG632" s="56"/>
      <c r="DH632" s="56"/>
      <c r="DI632" s="56"/>
      <c r="DJ632" s="56"/>
      <c r="DK632" s="56"/>
      <c r="DL632" s="56"/>
      <c r="DM632" s="56"/>
      <c r="DN632" s="56"/>
      <c r="DO632" s="56"/>
      <c r="DP632" s="56"/>
      <c r="DQ632" s="56"/>
      <c r="DR632" s="56"/>
      <c r="DS632" s="56"/>
      <c r="DT632" s="56"/>
      <c r="DU632" s="56"/>
      <c r="DV632" s="56"/>
      <c r="DW632" s="56"/>
      <c r="DX632" s="56"/>
      <c r="DY632" s="56"/>
      <c r="DZ632" s="56"/>
      <c r="EA632" s="56"/>
      <c r="EB632" s="56"/>
      <c r="EC632" s="56"/>
      <c r="ED632" s="56"/>
      <c r="EE632" s="56"/>
      <c r="EF632" s="56"/>
      <c r="EG632" s="56"/>
      <c r="EH632" s="56"/>
      <c r="EI632" s="56"/>
      <c r="EJ632" s="56"/>
      <c r="EK632" s="56"/>
      <c r="EL632" s="56"/>
      <c r="EM632" s="56"/>
      <c r="EN632" s="56"/>
      <c r="EO632" s="56"/>
      <c r="EP632" s="56"/>
      <c r="EQ632" s="56"/>
      <c r="ER632" s="56"/>
      <c r="ES632" s="56"/>
      <c r="ET632" s="56"/>
      <c r="EU632" s="56"/>
      <c r="EV632" s="56"/>
      <c r="EW632" s="56"/>
      <c r="EX632" s="56"/>
      <c r="EY632" s="56"/>
      <c r="EZ632" s="56"/>
      <c r="FA632" s="56"/>
      <c r="FB632" s="56"/>
      <c r="FC632" s="56"/>
      <c r="FD632" s="56"/>
      <c r="FE632" s="56"/>
      <c r="FF632" s="56"/>
      <c r="FG632" s="56"/>
      <c r="FH632" s="56"/>
      <c r="FI632" s="56"/>
      <c r="FJ632" s="56"/>
      <c r="FK632" s="56"/>
      <c r="FL632" s="56"/>
      <c r="FM632" s="56"/>
      <c r="FN632" s="56"/>
      <c r="FO632" s="56"/>
      <c r="FP632" s="56"/>
      <c r="FQ632" s="56"/>
      <c r="FR632" s="56"/>
      <c r="FS632" s="56"/>
      <c r="FT632" s="56"/>
      <c r="FU632" s="56"/>
      <c r="FV632" s="56"/>
      <c r="FW632" s="56"/>
      <c r="FX632" s="56"/>
      <c r="FY632" s="56"/>
      <c r="FZ632" s="56"/>
      <c r="GA632" s="56"/>
      <c r="GB632" s="56"/>
      <c r="GC632" s="56"/>
      <c r="GD632" s="56"/>
      <c r="GE632" s="56"/>
      <c r="GF632" s="56"/>
      <c r="GG632" s="56"/>
      <c r="GH632" s="56"/>
      <c r="GI632" s="56"/>
      <c r="GJ632" s="56"/>
      <c r="GK632" s="56"/>
      <c r="GL632" s="56"/>
      <c r="GM632" s="56"/>
      <c r="GN632" s="56"/>
      <c r="GO632" s="56"/>
      <c r="GP632" s="56"/>
      <c r="GQ632" s="56"/>
      <c r="GR632" s="56"/>
      <c r="GS632" s="56"/>
      <c r="GT632" s="56"/>
      <c r="GU632" s="56"/>
      <c r="GV632" s="56"/>
      <c r="GW632" s="56"/>
      <c r="GX632" s="56"/>
      <c r="GY632" s="56"/>
      <c r="GZ632" s="56"/>
      <c r="HA632" s="56"/>
      <c r="HB632" s="56"/>
      <c r="HC632" s="56"/>
      <c r="HD632" s="56"/>
      <c r="HE632" s="56"/>
      <c r="HF632" s="56"/>
      <c r="HG632" s="56"/>
      <c r="HH632" s="56"/>
      <c r="HI632" s="56"/>
      <c r="HJ632" s="56"/>
      <c r="HK632" s="56"/>
      <c r="HL632" s="56"/>
      <c r="HM632" s="56"/>
      <c r="HN632" s="56"/>
      <c r="HO632" s="56"/>
      <c r="HP632" s="56"/>
      <c r="HQ632" s="56"/>
      <c r="HR632" s="56"/>
      <c r="HS632" s="56"/>
      <c r="HT632" s="56"/>
      <c r="HU632" s="56"/>
      <c r="HV632" s="56"/>
      <c r="HW632" s="56"/>
      <c r="HX632" s="56"/>
      <c r="HY632" s="56"/>
      <c r="HZ632" s="56"/>
      <c r="IA632" s="56"/>
      <c r="IB632" s="56"/>
      <c r="IC632" s="56"/>
      <c r="ID632" s="56"/>
      <c r="IE632" s="56"/>
      <c r="IF632" s="56"/>
      <c r="IG632" s="56"/>
      <c r="IH632" s="56"/>
      <c r="II632" s="56"/>
      <c r="IJ632" s="56"/>
      <c r="IK632" s="56"/>
      <c r="IL632" s="56"/>
      <c r="IM632" s="56"/>
      <c r="IN632" s="56"/>
      <c r="IO632" s="56"/>
      <c r="IP632" s="56"/>
      <c r="IQ632" s="56"/>
      <c r="IR632" s="56"/>
      <c r="IS632" s="56"/>
      <c r="IT632" s="56"/>
      <c r="IU632" s="56"/>
      <c r="IV632" s="56"/>
      <c r="IW632" s="56"/>
      <c r="IX632" s="56"/>
    </row>
    <row r="633" spans="2:258">
      <c r="B633" s="56"/>
      <c r="C633" s="56"/>
      <c r="D633" s="56"/>
      <c r="E633" s="56"/>
      <c r="F633" s="56"/>
      <c r="G633" s="56"/>
      <c r="H633" s="56"/>
      <c r="I633" s="56"/>
      <c r="J633" s="56"/>
      <c r="K633" s="56"/>
      <c r="L633" s="56"/>
      <c r="M633" s="56"/>
      <c r="CK633" s="56"/>
      <c r="CL633" s="56"/>
      <c r="CM633" s="56"/>
      <c r="CN633" s="56"/>
      <c r="CO633" s="56"/>
      <c r="CP633" s="56"/>
      <c r="CQ633" s="56"/>
      <c r="CR633" s="56"/>
      <c r="CS633" s="56"/>
      <c r="CT633" s="56"/>
      <c r="CU633" s="56"/>
      <c r="CV633" s="56"/>
      <c r="CW633" s="56"/>
      <c r="CX633" s="56"/>
      <c r="CY633" s="56"/>
      <c r="CZ633" s="56"/>
      <c r="DA633" s="56"/>
      <c r="DB633" s="56"/>
      <c r="DC633" s="56"/>
      <c r="DD633" s="56"/>
      <c r="DE633" s="56"/>
      <c r="DF633" s="56"/>
      <c r="DG633" s="56"/>
      <c r="DH633" s="56"/>
      <c r="DI633" s="56"/>
      <c r="DJ633" s="56"/>
      <c r="DK633" s="56"/>
      <c r="DL633" s="56"/>
      <c r="DM633" s="56"/>
      <c r="DN633" s="56"/>
      <c r="DO633" s="56"/>
      <c r="DP633" s="56"/>
      <c r="DQ633" s="56"/>
      <c r="DR633" s="56"/>
      <c r="DS633" s="56"/>
      <c r="DT633" s="56"/>
      <c r="DU633" s="56"/>
      <c r="DV633" s="56"/>
      <c r="DW633" s="56"/>
      <c r="DX633" s="56"/>
      <c r="DY633" s="56"/>
      <c r="DZ633" s="56"/>
      <c r="EA633" s="56"/>
      <c r="EB633" s="56"/>
      <c r="EC633" s="56"/>
      <c r="ED633" s="56"/>
      <c r="EE633" s="56"/>
      <c r="EF633" s="56"/>
      <c r="EG633" s="56"/>
      <c r="EH633" s="56"/>
      <c r="EI633" s="56"/>
      <c r="EJ633" s="56"/>
      <c r="EK633" s="56"/>
      <c r="EL633" s="56"/>
      <c r="EM633" s="56"/>
      <c r="EN633" s="56"/>
      <c r="EO633" s="56"/>
      <c r="EP633" s="56"/>
      <c r="EQ633" s="56"/>
      <c r="ER633" s="56"/>
      <c r="ES633" s="56"/>
      <c r="ET633" s="56"/>
      <c r="EU633" s="56"/>
      <c r="EV633" s="56"/>
      <c r="EW633" s="56"/>
      <c r="EX633" s="56"/>
      <c r="EY633" s="56"/>
      <c r="EZ633" s="56"/>
      <c r="FA633" s="56"/>
      <c r="FB633" s="56"/>
      <c r="FC633" s="56"/>
      <c r="FD633" s="56"/>
      <c r="FE633" s="56"/>
      <c r="FF633" s="56"/>
      <c r="FG633" s="56"/>
      <c r="FH633" s="56"/>
      <c r="FI633" s="56"/>
      <c r="FJ633" s="56"/>
      <c r="FK633" s="56"/>
      <c r="FL633" s="56"/>
      <c r="FM633" s="56"/>
      <c r="FN633" s="56"/>
      <c r="FO633" s="56"/>
      <c r="FP633" s="56"/>
      <c r="FQ633" s="56"/>
      <c r="FR633" s="56"/>
      <c r="FS633" s="56"/>
      <c r="FT633" s="56"/>
      <c r="FU633" s="56"/>
      <c r="FV633" s="56"/>
      <c r="FW633" s="56"/>
      <c r="FX633" s="56"/>
      <c r="FY633" s="56"/>
      <c r="FZ633" s="56"/>
      <c r="GA633" s="56"/>
      <c r="GB633" s="56"/>
      <c r="GC633" s="56"/>
      <c r="GD633" s="56"/>
      <c r="GE633" s="56"/>
      <c r="GF633" s="56"/>
      <c r="GG633" s="56"/>
      <c r="GH633" s="56"/>
      <c r="GI633" s="56"/>
      <c r="GJ633" s="56"/>
      <c r="GK633" s="56"/>
      <c r="GL633" s="56"/>
      <c r="GM633" s="56"/>
      <c r="GN633" s="56"/>
      <c r="GO633" s="56"/>
      <c r="GP633" s="56"/>
      <c r="GQ633" s="56"/>
      <c r="GR633" s="56"/>
      <c r="GS633" s="56"/>
      <c r="GT633" s="56"/>
      <c r="GU633" s="56"/>
      <c r="GV633" s="56"/>
      <c r="GW633" s="56"/>
      <c r="GX633" s="56"/>
      <c r="GY633" s="56"/>
      <c r="GZ633" s="56"/>
      <c r="HA633" s="56"/>
      <c r="HB633" s="56"/>
      <c r="HC633" s="56"/>
      <c r="HD633" s="56"/>
      <c r="HE633" s="56"/>
      <c r="HF633" s="56"/>
      <c r="HG633" s="56"/>
      <c r="HH633" s="56"/>
      <c r="HI633" s="56"/>
      <c r="HJ633" s="56"/>
      <c r="HK633" s="56"/>
      <c r="HL633" s="56"/>
      <c r="HM633" s="56"/>
      <c r="HN633" s="56"/>
      <c r="HO633" s="56"/>
      <c r="HP633" s="56"/>
      <c r="HQ633" s="56"/>
      <c r="HR633" s="56"/>
      <c r="HS633" s="56"/>
      <c r="HT633" s="56"/>
      <c r="HU633" s="56"/>
      <c r="HV633" s="56"/>
      <c r="HW633" s="56"/>
      <c r="HX633" s="56"/>
      <c r="HY633" s="56"/>
      <c r="HZ633" s="56"/>
      <c r="IA633" s="56"/>
      <c r="IB633" s="56"/>
      <c r="IC633" s="56"/>
      <c r="ID633" s="56"/>
      <c r="IE633" s="56"/>
      <c r="IF633" s="56"/>
      <c r="IG633" s="56"/>
      <c r="IH633" s="56"/>
      <c r="II633" s="56"/>
      <c r="IJ633" s="56"/>
      <c r="IK633" s="56"/>
      <c r="IL633" s="56"/>
      <c r="IM633" s="56"/>
      <c r="IN633" s="56"/>
      <c r="IO633" s="56"/>
      <c r="IP633" s="56"/>
      <c r="IQ633" s="56"/>
      <c r="IR633" s="56"/>
      <c r="IS633" s="56"/>
      <c r="IT633" s="56"/>
      <c r="IU633" s="56"/>
      <c r="IV633" s="56"/>
      <c r="IW633" s="56"/>
      <c r="IX633" s="56"/>
    </row>
    <row r="634" spans="2:258">
      <c r="B634" s="56"/>
      <c r="C634" s="56"/>
      <c r="D634" s="56"/>
      <c r="E634" s="56"/>
      <c r="F634" s="56"/>
      <c r="G634" s="56"/>
      <c r="H634" s="56"/>
      <c r="I634" s="56"/>
      <c r="J634" s="56"/>
      <c r="K634" s="56"/>
      <c r="L634" s="56"/>
      <c r="M634" s="56"/>
      <c r="CK634" s="56"/>
      <c r="CL634" s="56"/>
      <c r="CM634" s="56"/>
      <c r="CN634" s="56"/>
      <c r="CO634" s="56"/>
      <c r="CP634" s="56"/>
      <c r="CQ634" s="56"/>
      <c r="CR634" s="56"/>
      <c r="CS634" s="56"/>
      <c r="CT634" s="56"/>
      <c r="CU634" s="56"/>
      <c r="CV634" s="56"/>
      <c r="CW634" s="56"/>
      <c r="CX634" s="56"/>
      <c r="CY634" s="56"/>
      <c r="CZ634" s="56"/>
      <c r="DA634" s="56"/>
      <c r="DB634" s="56"/>
      <c r="DC634" s="56"/>
      <c r="DD634" s="56"/>
      <c r="DE634" s="56"/>
      <c r="DF634" s="56"/>
      <c r="DG634" s="56"/>
      <c r="DH634" s="56"/>
      <c r="DI634" s="56"/>
      <c r="DJ634" s="56"/>
      <c r="DK634" s="56"/>
      <c r="DL634" s="56"/>
      <c r="DM634" s="56"/>
      <c r="DN634" s="56"/>
      <c r="DO634" s="56"/>
      <c r="DP634" s="56"/>
      <c r="DQ634" s="56"/>
      <c r="DR634" s="56"/>
      <c r="DS634" s="56"/>
      <c r="DT634" s="56"/>
      <c r="DU634" s="56"/>
      <c r="DV634" s="56"/>
      <c r="DW634" s="56"/>
      <c r="DX634" s="56"/>
      <c r="DY634" s="56"/>
      <c r="DZ634" s="56"/>
      <c r="EA634" s="56"/>
      <c r="EB634" s="56"/>
      <c r="EC634" s="56"/>
      <c r="ED634" s="56"/>
      <c r="EE634" s="56"/>
      <c r="EF634" s="56"/>
      <c r="EG634" s="56"/>
      <c r="EH634" s="56"/>
      <c r="EI634" s="56"/>
      <c r="EJ634" s="56"/>
      <c r="EK634" s="56"/>
      <c r="EL634" s="56"/>
      <c r="EM634" s="56"/>
      <c r="EN634" s="56"/>
      <c r="EO634" s="56"/>
      <c r="EP634" s="56"/>
      <c r="EQ634" s="56"/>
      <c r="ER634" s="56"/>
      <c r="ES634" s="56"/>
      <c r="ET634" s="56"/>
      <c r="EU634" s="56"/>
      <c r="EV634" s="56"/>
      <c r="EW634" s="56"/>
      <c r="EX634" s="56"/>
      <c r="EY634" s="56"/>
      <c r="EZ634" s="56"/>
      <c r="FA634" s="56"/>
      <c r="FB634" s="56"/>
      <c r="FC634" s="56"/>
      <c r="FD634" s="56"/>
      <c r="FE634" s="56"/>
      <c r="FF634" s="56"/>
      <c r="FG634" s="56"/>
      <c r="FH634" s="56"/>
      <c r="FI634" s="56"/>
      <c r="FJ634" s="56"/>
      <c r="FK634" s="56"/>
      <c r="FL634" s="56"/>
      <c r="FM634" s="56"/>
      <c r="FN634" s="56"/>
      <c r="FO634" s="56"/>
      <c r="FP634" s="56"/>
      <c r="FQ634" s="56"/>
      <c r="FR634" s="56"/>
      <c r="FS634" s="56"/>
      <c r="FT634" s="56"/>
      <c r="FU634" s="56"/>
      <c r="FV634" s="56"/>
      <c r="FW634" s="56"/>
      <c r="FX634" s="56"/>
      <c r="FY634" s="56"/>
      <c r="FZ634" s="56"/>
      <c r="GA634" s="56"/>
      <c r="GB634" s="56"/>
      <c r="GC634" s="56"/>
      <c r="GD634" s="56"/>
      <c r="GE634" s="56"/>
      <c r="GF634" s="56"/>
      <c r="GG634" s="56"/>
      <c r="GH634" s="56"/>
      <c r="GI634" s="56"/>
      <c r="GJ634" s="56"/>
      <c r="GK634" s="56"/>
      <c r="GL634" s="56"/>
      <c r="GM634" s="56"/>
      <c r="GN634" s="56"/>
      <c r="GO634" s="56"/>
      <c r="GP634" s="56"/>
      <c r="GQ634" s="56"/>
      <c r="GR634" s="56"/>
      <c r="GS634" s="56"/>
      <c r="GT634" s="56"/>
      <c r="GU634" s="56"/>
      <c r="GV634" s="56"/>
      <c r="GW634" s="56"/>
      <c r="GX634" s="56"/>
      <c r="GY634" s="56"/>
      <c r="GZ634" s="56"/>
      <c r="HA634" s="56"/>
      <c r="HB634" s="56"/>
      <c r="HC634" s="56"/>
      <c r="HD634" s="56"/>
      <c r="HE634" s="56"/>
      <c r="HF634" s="56"/>
      <c r="HG634" s="56"/>
      <c r="HH634" s="56"/>
      <c r="HI634" s="56"/>
      <c r="HJ634" s="56"/>
      <c r="HK634" s="56"/>
      <c r="HL634" s="56"/>
      <c r="HM634" s="56"/>
      <c r="HN634" s="56"/>
      <c r="HO634" s="56"/>
      <c r="HP634" s="56"/>
      <c r="HQ634" s="56"/>
      <c r="HR634" s="56"/>
      <c r="HS634" s="56"/>
      <c r="HT634" s="56"/>
      <c r="HU634" s="56"/>
      <c r="HV634" s="56"/>
      <c r="HW634" s="56"/>
      <c r="HX634" s="56"/>
      <c r="HY634" s="56"/>
      <c r="HZ634" s="56"/>
      <c r="IA634" s="56"/>
      <c r="IB634" s="56"/>
      <c r="IC634" s="56"/>
      <c r="ID634" s="56"/>
      <c r="IE634" s="56"/>
      <c r="IF634" s="56"/>
      <c r="IG634" s="56"/>
      <c r="IH634" s="56"/>
      <c r="II634" s="56"/>
      <c r="IJ634" s="56"/>
      <c r="IK634" s="56"/>
      <c r="IL634" s="56"/>
      <c r="IM634" s="56"/>
      <c r="IN634" s="56"/>
      <c r="IO634" s="56"/>
      <c r="IP634" s="56"/>
      <c r="IQ634" s="56"/>
      <c r="IR634" s="56"/>
      <c r="IS634" s="56"/>
      <c r="IT634" s="56"/>
      <c r="IU634" s="56"/>
      <c r="IV634" s="56"/>
      <c r="IW634" s="56"/>
      <c r="IX634" s="56"/>
    </row>
    <row r="635" spans="2:258">
      <c r="B635" s="56"/>
      <c r="C635" s="56"/>
      <c r="D635" s="56"/>
      <c r="E635" s="56"/>
      <c r="F635" s="56"/>
      <c r="G635" s="56"/>
      <c r="H635" s="56"/>
      <c r="I635" s="56"/>
      <c r="J635" s="56"/>
      <c r="K635" s="56"/>
      <c r="L635" s="56"/>
      <c r="M635" s="56"/>
      <c r="CK635" s="56"/>
      <c r="CL635" s="56"/>
      <c r="CM635" s="56"/>
      <c r="CN635" s="56"/>
      <c r="CO635" s="56"/>
      <c r="CP635" s="56"/>
      <c r="CQ635" s="56"/>
      <c r="CR635" s="56"/>
      <c r="CS635" s="56"/>
      <c r="CT635" s="56"/>
      <c r="CU635" s="56"/>
      <c r="CV635" s="56"/>
      <c r="CW635" s="56"/>
      <c r="CX635" s="56"/>
      <c r="CY635" s="56"/>
      <c r="CZ635" s="56"/>
      <c r="DA635" s="56"/>
      <c r="DB635" s="56"/>
      <c r="DC635" s="56"/>
      <c r="DD635" s="56"/>
      <c r="DE635" s="56"/>
      <c r="DF635" s="56"/>
      <c r="DG635" s="56"/>
      <c r="DH635" s="56"/>
      <c r="DI635" s="56"/>
      <c r="DJ635" s="56"/>
      <c r="DK635" s="56"/>
      <c r="DL635" s="56"/>
      <c r="DM635" s="56"/>
      <c r="DN635" s="56"/>
      <c r="DO635" s="56"/>
      <c r="DP635" s="56"/>
      <c r="DQ635" s="56"/>
      <c r="DR635" s="56"/>
      <c r="DS635" s="56"/>
      <c r="DT635" s="56"/>
      <c r="DU635" s="56"/>
      <c r="DV635" s="56"/>
      <c r="DW635" s="56"/>
      <c r="DX635" s="56"/>
      <c r="DY635" s="56"/>
      <c r="DZ635" s="56"/>
      <c r="EA635" s="56"/>
      <c r="EB635" s="56"/>
      <c r="EC635" s="56"/>
      <c r="ED635" s="56"/>
      <c r="EE635" s="56"/>
      <c r="EF635" s="56"/>
      <c r="EG635" s="56"/>
      <c r="EH635" s="56"/>
      <c r="EI635" s="56"/>
      <c r="EJ635" s="56"/>
      <c r="EK635" s="56"/>
      <c r="EL635" s="56"/>
      <c r="EM635" s="56"/>
      <c r="EN635" s="56"/>
      <c r="EO635" s="56"/>
      <c r="EP635" s="56"/>
      <c r="EQ635" s="56"/>
      <c r="ER635" s="56"/>
      <c r="ES635" s="56"/>
      <c r="ET635" s="56"/>
      <c r="EU635" s="56"/>
      <c r="EV635" s="56"/>
      <c r="EW635" s="56"/>
      <c r="EX635" s="56"/>
      <c r="EY635" s="56"/>
      <c r="EZ635" s="56"/>
      <c r="FA635" s="56"/>
      <c r="FB635" s="56"/>
      <c r="FC635" s="56"/>
      <c r="FD635" s="56"/>
      <c r="FE635" s="56"/>
      <c r="FF635" s="56"/>
      <c r="FG635" s="56"/>
      <c r="FH635" s="56"/>
      <c r="FI635" s="56"/>
      <c r="FJ635" s="56"/>
      <c r="FK635" s="56"/>
      <c r="FL635" s="56"/>
      <c r="FM635" s="56"/>
      <c r="FN635" s="56"/>
      <c r="FO635" s="56"/>
      <c r="FP635" s="56"/>
      <c r="FQ635" s="56"/>
      <c r="FR635" s="56"/>
      <c r="FS635" s="56"/>
      <c r="FT635" s="56"/>
      <c r="FU635" s="56"/>
      <c r="FV635" s="56"/>
      <c r="FW635" s="56"/>
      <c r="FX635" s="56"/>
      <c r="FY635" s="56"/>
      <c r="FZ635" s="56"/>
      <c r="GA635" s="56"/>
      <c r="GB635" s="56"/>
      <c r="GC635" s="56"/>
      <c r="GD635" s="56"/>
      <c r="GE635" s="56"/>
      <c r="GF635" s="56"/>
      <c r="GG635" s="56"/>
      <c r="GH635" s="56"/>
      <c r="GI635" s="56"/>
      <c r="GJ635" s="56"/>
      <c r="GK635" s="56"/>
      <c r="GL635" s="56"/>
      <c r="GM635" s="56"/>
      <c r="GN635" s="56"/>
      <c r="GO635" s="56"/>
      <c r="GP635" s="56"/>
      <c r="GQ635" s="56"/>
      <c r="GR635" s="56"/>
      <c r="GS635" s="56"/>
      <c r="GT635" s="56"/>
      <c r="GU635" s="56"/>
      <c r="GV635" s="56"/>
      <c r="GW635" s="56"/>
      <c r="GX635" s="56"/>
      <c r="GY635" s="56"/>
      <c r="GZ635" s="56"/>
      <c r="HA635" s="56"/>
      <c r="HB635" s="56"/>
      <c r="HC635" s="56"/>
      <c r="HD635" s="56"/>
      <c r="HE635" s="56"/>
      <c r="HF635" s="56"/>
      <c r="HG635" s="56"/>
      <c r="HH635" s="56"/>
      <c r="HI635" s="56"/>
      <c r="HJ635" s="56"/>
      <c r="HK635" s="56"/>
      <c r="HL635" s="56"/>
      <c r="HM635" s="56"/>
      <c r="HN635" s="56"/>
      <c r="HO635" s="56"/>
      <c r="HP635" s="56"/>
      <c r="HQ635" s="56"/>
      <c r="HR635" s="56"/>
      <c r="HS635" s="56"/>
      <c r="HT635" s="56"/>
      <c r="HU635" s="56"/>
      <c r="HV635" s="56"/>
      <c r="HW635" s="56"/>
      <c r="HX635" s="56"/>
      <c r="HY635" s="56"/>
      <c r="HZ635" s="56"/>
      <c r="IA635" s="56"/>
      <c r="IB635" s="56"/>
      <c r="IC635" s="56"/>
      <c r="ID635" s="56"/>
      <c r="IE635" s="56"/>
      <c r="IF635" s="56"/>
      <c r="IG635" s="56"/>
      <c r="IH635" s="56"/>
      <c r="II635" s="56"/>
      <c r="IJ635" s="56"/>
      <c r="IK635" s="56"/>
      <c r="IL635" s="56"/>
      <c r="IM635" s="56"/>
      <c r="IN635" s="56"/>
      <c r="IO635" s="56"/>
      <c r="IP635" s="56"/>
      <c r="IQ635" s="56"/>
      <c r="IR635" s="56"/>
      <c r="IS635" s="56"/>
      <c r="IT635" s="56"/>
      <c r="IU635" s="56"/>
      <c r="IV635" s="56"/>
      <c r="IW635" s="56"/>
      <c r="IX635" s="56"/>
    </row>
    <row r="636" spans="2:258">
      <c r="B636" s="56"/>
      <c r="C636" s="56"/>
      <c r="D636" s="56"/>
      <c r="E636" s="56"/>
      <c r="F636" s="56"/>
      <c r="G636" s="56"/>
      <c r="H636" s="56"/>
      <c r="I636" s="56"/>
      <c r="J636" s="56"/>
      <c r="K636" s="56"/>
      <c r="L636" s="56"/>
      <c r="M636" s="56"/>
      <c r="CK636" s="56"/>
      <c r="CL636" s="56"/>
      <c r="CM636" s="56"/>
      <c r="CN636" s="56"/>
      <c r="CO636" s="56"/>
      <c r="CP636" s="56"/>
      <c r="CQ636" s="56"/>
      <c r="CR636" s="56"/>
      <c r="CS636" s="56"/>
      <c r="CT636" s="56"/>
      <c r="CU636" s="56"/>
      <c r="CV636" s="56"/>
      <c r="CW636" s="56"/>
      <c r="CX636" s="56"/>
      <c r="CY636" s="56"/>
      <c r="CZ636" s="56"/>
      <c r="DA636" s="56"/>
      <c r="DB636" s="56"/>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6"/>
      <c r="FH636" s="56"/>
      <c r="FI636" s="56"/>
      <c r="FJ636" s="56"/>
      <c r="FK636" s="56"/>
      <c r="FL636" s="56"/>
      <c r="FM636" s="56"/>
      <c r="FN636" s="56"/>
      <c r="FO636" s="56"/>
      <c r="FP636" s="56"/>
      <c r="FQ636" s="56"/>
      <c r="FR636" s="56"/>
      <c r="FS636" s="56"/>
      <c r="FT636" s="56"/>
      <c r="FU636" s="56"/>
      <c r="FV636" s="56"/>
      <c r="FW636" s="56"/>
      <c r="FX636" s="56"/>
      <c r="FY636" s="56"/>
      <c r="FZ636" s="56"/>
      <c r="GA636" s="56"/>
      <c r="GB636" s="56"/>
      <c r="GC636" s="56"/>
      <c r="GD636" s="56"/>
      <c r="GE636" s="56"/>
      <c r="GF636" s="56"/>
      <c r="GG636" s="56"/>
      <c r="GH636" s="56"/>
      <c r="GI636" s="56"/>
      <c r="GJ636" s="56"/>
      <c r="GK636" s="56"/>
      <c r="GL636" s="56"/>
      <c r="GM636" s="56"/>
      <c r="GN636" s="56"/>
      <c r="GO636" s="56"/>
      <c r="GP636" s="56"/>
      <c r="GQ636" s="56"/>
      <c r="GR636" s="56"/>
      <c r="GS636" s="56"/>
      <c r="GT636" s="56"/>
      <c r="GU636" s="56"/>
      <c r="GV636" s="56"/>
      <c r="GW636" s="56"/>
      <c r="GX636" s="56"/>
      <c r="GY636" s="56"/>
      <c r="GZ636" s="56"/>
      <c r="HA636" s="56"/>
      <c r="HB636" s="56"/>
      <c r="HC636" s="56"/>
      <c r="HD636" s="56"/>
      <c r="HE636" s="56"/>
      <c r="HF636" s="56"/>
      <c r="HG636" s="56"/>
      <c r="HH636" s="56"/>
      <c r="HI636" s="56"/>
      <c r="HJ636" s="56"/>
      <c r="HK636" s="56"/>
      <c r="HL636" s="56"/>
      <c r="HM636" s="56"/>
      <c r="HN636" s="56"/>
      <c r="HO636" s="56"/>
      <c r="HP636" s="56"/>
      <c r="HQ636" s="56"/>
      <c r="HR636" s="56"/>
      <c r="HS636" s="56"/>
      <c r="HT636" s="56"/>
      <c r="HU636" s="56"/>
      <c r="HV636" s="56"/>
      <c r="HW636" s="56"/>
      <c r="HX636" s="56"/>
      <c r="HY636" s="56"/>
      <c r="HZ636" s="56"/>
      <c r="IA636" s="56"/>
      <c r="IB636" s="56"/>
      <c r="IC636" s="56"/>
      <c r="ID636" s="56"/>
      <c r="IE636" s="56"/>
      <c r="IF636" s="56"/>
      <c r="IG636" s="56"/>
      <c r="IH636" s="56"/>
      <c r="II636" s="56"/>
      <c r="IJ636" s="56"/>
      <c r="IK636" s="56"/>
      <c r="IL636" s="56"/>
      <c r="IM636" s="56"/>
      <c r="IN636" s="56"/>
      <c r="IO636" s="56"/>
      <c r="IP636" s="56"/>
      <c r="IQ636" s="56"/>
      <c r="IR636" s="56"/>
      <c r="IS636" s="56"/>
      <c r="IT636" s="56"/>
      <c r="IU636" s="56"/>
      <c r="IV636" s="56"/>
      <c r="IW636" s="56"/>
      <c r="IX636" s="56"/>
    </row>
    <row r="637" spans="2:258">
      <c r="B637" s="56"/>
      <c r="C637" s="56"/>
      <c r="D637" s="56"/>
      <c r="E637" s="56"/>
      <c r="F637" s="56"/>
      <c r="G637" s="56"/>
      <c r="H637" s="56"/>
      <c r="I637" s="56"/>
      <c r="J637" s="56"/>
      <c r="K637" s="56"/>
      <c r="L637" s="56"/>
      <c r="M637" s="56"/>
      <c r="CK637" s="56"/>
      <c r="CL637" s="56"/>
      <c r="CM637" s="56"/>
      <c r="CN637" s="56"/>
      <c r="CO637" s="56"/>
      <c r="CP637" s="56"/>
      <c r="CQ637" s="56"/>
      <c r="CR637" s="56"/>
      <c r="CS637" s="56"/>
      <c r="CT637" s="56"/>
      <c r="CU637" s="56"/>
      <c r="CV637" s="56"/>
      <c r="CW637" s="56"/>
      <c r="CX637" s="56"/>
      <c r="CY637" s="56"/>
      <c r="CZ637" s="56"/>
      <c r="DA637" s="56"/>
      <c r="DB637" s="56"/>
      <c r="DC637" s="56"/>
      <c r="DD637" s="56"/>
      <c r="DE637" s="56"/>
      <c r="DF637" s="56"/>
      <c r="DG637" s="56"/>
      <c r="DH637" s="56"/>
      <c r="DI637" s="56"/>
      <c r="DJ637" s="56"/>
      <c r="DK637" s="56"/>
      <c r="DL637" s="56"/>
      <c r="DM637" s="56"/>
      <c r="DN637" s="56"/>
      <c r="DO637" s="56"/>
      <c r="DP637" s="56"/>
      <c r="DQ637" s="56"/>
      <c r="DR637" s="56"/>
      <c r="DS637" s="56"/>
      <c r="DT637" s="56"/>
      <c r="DU637" s="56"/>
      <c r="DV637" s="56"/>
      <c r="DW637" s="56"/>
      <c r="DX637" s="56"/>
      <c r="DY637" s="56"/>
      <c r="DZ637" s="56"/>
      <c r="EA637" s="56"/>
      <c r="EB637" s="56"/>
      <c r="EC637" s="56"/>
      <c r="ED637" s="56"/>
      <c r="EE637" s="56"/>
      <c r="EF637" s="56"/>
      <c r="EG637" s="56"/>
      <c r="EH637" s="56"/>
      <c r="EI637" s="56"/>
      <c r="EJ637" s="56"/>
      <c r="EK637" s="56"/>
      <c r="EL637" s="56"/>
      <c r="EM637" s="56"/>
      <c r="EN637" s="56"/>
      <c r="EO637" s="56"/>
      <c r="EP637" s="56"/>
      <c r="EQ637" s="56"/>
      <c r="ER637" s="56"/>
      <c r="ES637" s="56"/>
      <c r="ET637" s="56"/>
      <c r="EU637" s="56"/>
      <c r="EV637" s="56"/>
      <c r="EW637" s="56"/>
      <c r="EX637" s="56"/>
      <c r="EY637" s="56"/>
      <c r="EZ637" s="56"/>
      <c r="FA637" s="56"/>
      <c r="FB637" s="56"/>
      <c r="FC637" s="56"/>
      <c r="FD637" s="56"/>
      <c r="FE637" s="56"/>
      <c r="FF637" s="56"/>
      <c r="FG637" s="56"/>
      <c r="FH637" s="56"/>
      <c r="FI637" s="56"/>
      <c r="FJ637" s="56"/>
      <c r="FK637" s="56"/>
      <c r="FL637" s="56"/>
      <c r="FM637" s="56"/>
      <c r="FN637" s="56"/>
      <c r="FO637" s="56"/>
      <c r="FP637" s="56"/>
      <c r="FQ637" s="56"/>
      <c r="FR637" s="56"/>
      <c r="FS637" s="56"/>
      <c r="FT637" s="56"/>
      <c r="FU637" s="56"/>
      <c r="FV637" s="56"/>
      <c r="FW637" s="56"/>
      <c r="FX637" s="56"/>
      <c r="FY637" s="56"/>
      <c r="FZ637" s="56"/>
      <c r="GA637" s="56"/>
      <c r="GB637" s="56"/>
      <c r="GC637" s="56"/>
      <c r="GD637" s="56"/>
      <c r="GE637" s="56"/>
      <c r="GF637" s="56"/>
      <c r="GG637" s="56"/>
      <c r="GH637" s="56"/>
      <c r="GI637" s="56"/>
      <c r="GJ637" s="56"/>
      <c r="GK637" s="56"/>
      <c r="GL637" s="56"/>
      <c r="GM637" s="56"/>
      <c r="GN637" s="56"/>
      <c r="GO637" s="56"/>
      <c r="GP637" s="56"/>
      <c r="GQ637" s="56"/>
      <c r="GR637" s="56"/>
      <c r="GS637" s="56"/>
      <c r="GT637" s="56"/>
      <c r="GU637" s="56"/>
      <c r="GV637" s="56"/>
      <c r="GW637" s="56"/>
      <c r="GX637" s="56"/>
      <c r="GY637" s="56"/>
      <c r="GZ637" s="56"/>
      <c r="HA637" s="56"/>
      <c r="HB637" s="56"/>
      <c r="HC637" s="56"/>
      <c r="HD637" s="56"/>
      <c r="HE637" s="56"/>
      <c r="HF637" s="56"/>
      <c r="HG637" s="56"/>
      <c r="HH637" s="56"/>
      <c r="HI637" s="56"/>
      <c r="HJ637" s="56"/>
      <c r="HK637" s="56"/>
      <c r="HL637" s="56"/>
      <c r="HM637" s="56"/>
      <c r="HN637" s="56"/>
      <c r="HO637" s="56"/>
      <c r="HP637" s="56"/>
      <c r="HQ637" s="56"/>
      <c r="HR637" s="56"/>
      <c r="HS637" s="56"/>
      <c r="HT637" s="56"/>
      <c r="HU637" s="56"/>
      <c r="HV637" s="56"/>
      <c r="HW637" s="56"/>
      <c r="HX637" s="56"/>
      <c r="HY637" s="56"/>
      <c r="HZ637" s="56"/>
      <c r="IA637" s="56"/>
      <c r="IB637" s="56"/>
      <c r="IC637" s="56"/>
      <c r="ID637" s="56"/>
      <c r="IE637" s="56"/>
      <c r="IF637" s="56"/>
      <c r="IG637" s="56"/>
      <c r="IH637" s="56"/>
      <c r="II637" s="56"/>
      <c r="IJ637" s="56"/>
      <c r="IK637" s="56"/>
      <c r="IL637" s="56"/>
      <c r="IM637" s="56"/>
      <c r="IN637" s="56"/>
      <c r="IO637" s="56"/>
      <c r="IP637" s="56"/>
      <c r="IQ637" s="56"/>
      <c r="IR637" s="56"/>
      <c r="IS637" s="56"/>
      <c r="IT637" s="56"/>
      <c r="IU637" s="56"/>
      <c r="IV637" s="56"/>
      <c r="IW637" s="56"/>
      <c r="IX637" s="56"/>
    </row>
    <row r="638" spans="2:258">
      <c r="B638" s="56"/>
      <c r="C638" s="56"/>
      <c r="D638" s="56"/>
      <c r="E638" s="56"/>
      <c r="F638" s="56"/>
      <c r="G638" s="56"/>
      <c r="H638" s="56"/>
      <c r="I638" s="56"/>
      <c r="J638" s="56"/>
      <c r="K638" s="56"/>
      <c r="L638" s="56"/>
      <c r="M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6"/>
      <c r="DV638" s="56"/>
      <c r="DW638" s="56"/>
      <c r="DX638" s="56"/>
      <c r="DY638" s="56"/>
      <c r="DZ638" s="56"/>
      <c r="EA638" s="56"/>
      <c r="EB638" s="56"/>
      <c r="EC638" s="56"/>
      <c r="ED638" s="56"/>
      <c r="EE638" s="56"/>
      <c r="EF638" s="56"/>
      <c r="EG638" s="56"/>
      <c r="EH638" s="56"/>
      <c r="EI638" s="56"/>
      <c r="EJ638" s="56"/>
      <c r="EK638" s="56"/>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c r="FL638" s="56"/>
      <c r="FM638" s="56"/>
      <c r="FN638" s="56"/>
      <c r="FO638" s="56"/>
      <c r="FP638" s="56"/>
      <c r="FQ638" s="56"/>
      <c r="FR638" s="56"/>
      <c r="FS638" s="56"/>
      <c r="FT638" s="56"/>
      <c r="FU638" s="56"/>
      <c r="FV638" s="56"/>
      <c r="FW638" s="56"/>
      <c r="FX638" s="56"/>
      <c r="FY638" s="56"/>
      <c r="FZ638" s="56"/>
      <c r="GA638" s="56"/>
      <c r="GB638" s="56"/>
      <c r="GC638" s="56"/>
      <c r="GD638" s="56"/>
      <c r="GE638" s="56"/>
      <c r="GF638" s="56"/>
      <c r="GG638" s="56"/>
      <c r="GH638" s="56"/>
      <c r="GI638" s="56"/>
      <c r="GJ638" s="56"/>
      <c r="GK638" s="56"/>
      <c r="GL638" s="56"/>
      <c r="GM638" s="56"/>
      <c r="GN638" s="56"/>
      <c r="GO638" s="56"/>
      <c r="GP638" s="56"/>
      <c r="GQ638" s="56"/>
      <c r="GR638" s="56"/>
      <c r="GS638" s="56"/>
      <c r="GT638" s="56"/>
      <c r="GU638" s="56"/>
      <c r="GV638" s="56"/>
      <c r="GW638" s="56"/>
      <c r="GX638" s="56"/>
      <c r="GY638" s="56"/>
      <c r="GZ638" s="56"/>
      <c r="HA638" s="56"/>
      <c r="HB638" s="56"/>
      <c r="HC638" s="56"/>
      <c r="HD638" s="56"/>
      <c r="HE638" s="56"/>
      <c r="HF638" s="56"/>
      <c r="HG638" s="56"/>
      <c r="HH638" s="56"/>
      <c r="HI638" s="56"/>
      <c r="HJ638" s="56"/>
      <c r="HK638" s="56"/>
      <c r="HL638" s="56"/>
      <c r="HM638" s="56"/>
      <c r="HN638" s="56"/>
      <c r="HO638" s="56"/>
      <c r="HP638" s="56"/>
      <c r="HQ638" s="56"/>
      <c r="HR638" s="56"/>
      <c r="HS638" s="56"/>
      <c r="HT638" s="56"/>
      <c r="HU638" s="56"/>
      <c r="HV638" s="56"/>
      <c r="HW638" s="56"/>
      <c r="HX638" s="56"/>
      <c r="HY638" s="56"/>
      <c r="HZ638" s="56"/>
      <c r="IA638" s="56"/>
      <c r="IB638" s="56"/>
      <c r="IC638" s="56"/>
      <c r="ID638" s="56"/>
      <c r="IE638" s="56"/>
      <c r="IF638" s="56"/>
      <c r="IG638" s="56"/>
      <c r="IH638" s="56"/>
      <c r="II638" s="56"/>
      <c r="IJ638" s="56"/>
      <c r="IK638" s="56"/>
      <c r="IL638" s="56"/>
      <c r="IM638" s="56"/>
      <c r="IN638" s="56"/>
      <c r="IO638" s="56"/>
      <c r="IP638" s="56"/>
      <c r="IQ638" s="56"/>
      <c r="IR638" s="56"/>
      <c r="IS638" s="56"/>
      <c r="IT638" s="56"/>
      <c r="IU638" s="56"/>
      <c r="IV638" s="56"/>
      <c r="IW638" s="56"/>
      <c r="IX638" s="56"/>
    </row>
    <row r="639" spans="2:258">
      <c r="B639" s="56"/>
      <c r="C639" s="56"/>
      <c r="D639" s="56"/>
      <c r="E639" s="56"/>
      <c r="F639" s="56"/>
      <c r="G639" s="56"/>
      <c r="H639" s="56"/>
      <c r="I639" s="56"/>
      <c r="J639" s="56"/>
      <c r="K639" s="56"/>
      <c r="L639" s="56"/>
      <c r="M639" s="56"/>
      <c r="CK639" s="56"/>
      <c r="CL639" s="56"/>
      <c r="CM639" s="56"/>
      <c r="CN639" s="56"/>
      <c r="CO639" s="56"/>
      <c r="CP639" s="56"/>
      <c r="CQ639" s="56"/>
      <c r="CR639" s="56"/>
      <c r="CS639" s="56"/>
      <c r="CT639" s="56"/>
      <c r="CU639" s="56"/>
      <c r="CV639" s="56"/>
      <c r="CW639" s="56"/>
      <c r="CX639" s="56"/>
      <c r="CY639" s="56"/>
      <c r="CZ639" s="56"/>
      <c r="DA639" s="56"/>
      <c r="DB639" s="56"/>
      <c r="DC639" s="56"/>
      <c r="DD639" s="56"/>
      <c r="DE639" s="56"/>
      <c r="DF639" s="56"/>
      <c r="DG639" s="56"/>
      <c r="DH639" s="56"/>
      <c r="DI639" s="56"/>
      <c r="DJ639" s="56"/>
      <c r="DK639" s="56"/>
      <c r="DL639" s="56"/>
      <c r="DM639" s="56"/>
      <c r="DN639" s="56"/>
      <c r="DO639" s="56"/>
      <c r="DP639" s="56"/>
      <c r="DQ639" s="56"/>
      <c r="DR639" s="56"/>
      <c r="DS639" s="56"/>
      <c r="DT639" s="56"/>
      <c r="DU639" s="56"/>
      <c r="DV639" s="56"/>
      <c r="DW639" s="56"/>
      <c r="DX639" s="56"/>
      <c r="DY639" s="56"/>
      <c r="DZ639" s="56"/>
      <c r="EA639" s="56"/>
      <c r="EB639" s="56"/>
      <c r="EC639" s="56"/>
      <c r="ED639" s="56"/>
      <c r="EE639" s="56"/>
      <c r="EF639" s="56"/>
      <c r="EG639" s="56"/>
      <c r="EH639" s="56"/>
      <c r="EI639" s="56"/>
      <c r="EJ639" s="56"/>
      <c r="EK639" s="56"/>
      <c r="EL639" s="56"/>
      <c r="EM639" s="56"/>
      <c r="EN639" s="56"/>
      <c r="EO639" s="56"/>
      <c r="EP639" s="56"/>
      <c r="EQ639" s="56"/>
      <c r="ER639" s="56"/>
      <c r="ES639" s="56"/>
      <c r="ET639" s="56"/>
      <c r="EU639" s="56"/>
      <c r="EV639" s="56"/>
      <c r="EW639" s="56"/>
      <c r="EX639" s="56"/>
      <c r="EY639" s="56"/>
      <c r="EZ639" s="56"/>
      <c r="FA639" s="56"/>
      <c r="FB639" s="56"/>
      <c r="FC639" s="56"/>
      <c r="FD639" s="56"/>
      <c r="FE639" s="56"/>
      <c r="FF639" s="56"/>
      <c r="FG639" s="56"/>
      <c r="FH639" s="56"/>
      <c r="FI639" s="56"/>
      <c r="FJ639" s="56"/>
      <c r="FK639" s="56"/>
      <c r="FL639" s="56"/>
      <c r="FM639" s="56"/>
      <c r="FN639" s="56"/>
      <c r="FO639" s="56"/>
      <c r="FP639" s="56"/>
      <c r="FQ639" s="56"/>
      <c r="FR639" s="56"/>
      <c r="FS639" s="56"/>
      <c r="FT639" s="56"/>
      <c r="FU639" s="56"/>
      <c r="FV639" s="56"/>
      <c r="FW639" s="56"/>
      <c r="FX639" s="56"/>
      <c r="FY639" s="56"/>
      <c r="FZ639" s="56"/>
      <c r="GA639" s="56"/>
      <c r="GB639" s="56"/>
      <c r="GC639" s="56"/>
      <c r="GD639" s="56"/>
      <c r="GE639" s="56"/>
      <c r="GF639" s="56"/>
      <c r="GG639" s="56"/>
      <c r="GH639" s="56"/>
      <c r="GI639" s="56"/>
      <c r="GJ639" s="56"/>
      <c r="GK639" s="56"/>
      <c r="GL639" s="56"/>
      <c r="GM639" s="56"/>
      <c r="GN639" s="56"/>
      <c r="GO639" s="56"/>
      <c r="GP639" s="56"/>
      <c r="GQ639" s="56"/>
      <c r="GR639" s="56"/>
      <c r="GS639" s="56"/>
      <c r="GT639" s="56"/>
      <c r="GU639" s="56"/>
      <c r="GV639" s="56"/>
      <c r="GW639" s="56"/>
      <c r="GX639" s="56"/>
      <c r="GY639" s="56"/>
      <c r="GZ639" s="56"/>
      <c r="HA639" s="56"/>
      <c r="HB639" s="56"/>
      <c r="HC639" s="56"/>
      <c r="HD639" s="56"/>
      <c r="HE639" s="56"/>
      <c r="HF639" s="56"/>
      <c r="HG639" s="56"/>
      <c r="HH639" s="56"/>
      <c r="HI639" s="56"/>
      <c r="HJ639" s="56"/>
      <c r="HK639" s="56"/>
      <c r="HL639" s="56"/>
      <c r="HM639" s="56"/>
      <c r="HN639" s="56"/>
      <c r="HO639" s="56"/>
      <c r="HP639" s="56"/>
      <c r="HQ639" s="56"/>
      <c r="HR639" s="56"/>
      <c r="HS639" s="56"/>
      <c r="HT639" s="56"/>
      <c r="HU639" s="56"/>
      <c r="HV639" s="56"/>
      <c r="HW639" s="56"/>
      <c r="HX639" s="56"/>
      <c r="HY639" s="56"/>
      <c r="HZ639" s="56"/>
      <c r="IA639" s="56"/>
      <c r="IB639" s="56"/>
      <c r="IC639" s="56"/>
      <c r="ID639" s="56"/>
      <c r="IE639" s="56"/>
      <c r="IF639" s="56"/>
      <c r="IG639" s="56"/>
      <c r="IH639" s="56"/>
      <c r="II639" s="56"/>
      <c r="IJ639" s="56"/>
      <c r="IK639" s="56"/>
      <c r="IL639" s="56"/>
      <c r="IM639" s="56"/>
      <c r="IN639" s="56"/>
      <c r="IO639" s="56"/>
      <c r="IP639" s="56"/>
      <c r="IQ639" s="56"/>
      <c r="IR639" s="56"/>
      <c r="IS639" s="56"/>
      <c r="IT639" s="56"/>
      <c r="IU639" s="56"/>
      <c r="IV639" s="56"/>
      <c r="IW639" s="56"/>
      <c r="IX639" s="56"/>
    </row>
    <row r="640" spans="2:258">
      <c r="B640" s="56"/>
      <c r="C640" s="56"/>
      <c r="D640" s="56"/>
      <c r="E640" s="56"/>
      <c r="F640" s="56"/>
      <c r="G640" s="56"/>
      <c r="H640" s="56"/>
      <c r="I640" s="56"/>
      <c r="J640" s="56"/>
      <c r="K640" s="56"/>
      <c r="L640" s="56"/>
      <c r="M640" s="56"/>
      <c r="CK640" s="56"/>
      <c r="CL640" s="56"/>
      <c r="CM640" s="56"/>
      <c r="CN640" s="56"/>
      <c r="CO640" s="56"/>
      <c r="CP640" s="56"/>
      <c r="CQ640" s="56"/>
      <c r="CR640" s="56"/>
      <c r="CS640" s="56"/>
      <c r="CT640" s="56"/>
      <c r="CU640" s="56"/>
      <c r="CV640" s="56"/>
      <c r="CW640" s="56"/>
      <c r="CX640" s="56"/>
      <c r="CY640" s="56"/>
      <c r="CZ640" s="56"/>
      <c r="DA640" s="56"/>
      <c r="DB640" s="56"/>
      <c r="DC640" s="56"/>
      <c r="DD640" s="56"/>
      <c r="DE640" s="56"/>
      <c r="DF640" s="56"/>
      <c r="DG640" s="56"/>
      <c r="DH640" s="56"/>
      <c r="DI640" s="56"/>
      <c r="DJ640" s="56"/>
      <c r="DK640" s="56"/>
      <c r="DL640" s="56"/>
      <c r="DM640" s="56"/>
      <c r="DN640" s="56"/>
      <c r="DO640" s="56"/>
      <c r="DP640" s="56"/>
      <c r="DQ640" s="56"/>
      <c r="DR640" s="56"/>
      <c r="DS640" s="56"/>
      <c r="DT640" s="56"/>
      <c r="DU640" s="56"/>
      <c r="DV640" s="56"/>
      <c r="DW640" s="56"/>
      <c r="DX640" s="56"/>
      <c r="DY640" s="56"/>
      <c r="DZ640" s="56"/>
      <c r="EA640" s="56"/>
      <c r="EB640" s="56"/>
      <c r="EC640" s="56"/>
      <c r="ED640" s="56"/>
      <c r="EE640" s="56"/>
      <c r="EF640" s="56"/>
      <c r="EG640" s="56"/>
      <c r="EH640" s="56"/>
      <c r="EI640" s="56"/>
      <c r="EJ640" s="56"/>
      <c r="EK640" s="56"/>
      <c r="EL640" s="56"/>
      <c r="EM640" s="56"/>
      <c r="EN640" s="56"/>
      <c r="EO640" s="56"/>
      <c r="EP640" s="56"/>
      <c r="EQ640" s="56"/>
      <c r="ER640" s="56"/>
      <c r="ES640" s="56"/>
      <c r="ET640" s="56"/>
      <c r="EU640" s="56"/>
      <c r="EV640" s="56"/>
      <c r="EW640" s="56"/>
      <c r="EX640" s="56"/>
      <c r="EY640" s="56"/>
      <c r="EZ640" s="56"/>
      <c r="FA640" s="56"/>
      <c r="FB640" s="56"/>
      <c r="FC640" s="56"/>
      <c r="FD640" s="56"/>
      <c r="FE640" s="56"/>
      <c r="FF640" s="56"/>
      <c r="FG640" s="56"/>
      <c r="FH640" s="56"/>
      <c r="FI640" s="56"/>
      <c r="FJ640" s="56"/>
      <c r="FK640" s="56"/>
      <c r="FL640" s="56"/>
      <c r="FM640" s="56"/>
      <c r="FN640" s="56"/>
      <c r="FO640" s="56"/>
      <c r="FP640" s="56"/>
      <c r="FQ640" s="56"/>
      <c r="FR640" s="56"/>
      <c r="FS640" s="56"/>
      <c r="FT640" s="56"/>
      <c r="FU640" s="56"/>
      <c r="FV640" s="56"/>
      <c r="FW640" s="56"/>
      <c r="FX640" s="56"/>
      <c r="FY640" s="56"/>
      <c r="FZ640" s="56"/>
      <c r="GA640" s="56"/>
      <c r="GB640" s="56"/>
      <c r="GC640" s="56"/>
      <c r="GD640" s="56"/>
      <c r="GE640" s="56"/>
      <c r="GF640" s="56"/>
      <c r="GG640" s="56"/>
      <c r="GH640" s="56"/>
      <c r="GI640" s="56"/>
      <c r="GJ640" s="56"/>
      <c r="GK640" s="56"/>
      <c r="GL640" s="56"/>
      <c r="GM640" s="56"/>
      <c r="GN640" s="56"/>
      <c r="GO640" s="56"/>
      <c r="GP640" s="56"/>
      <c r="GQ640" s="56"/>
      <c r="GR640" s="56"/>
      <c r="GS640" s="56"/>
      <c r="GT640" s="56"/>
      <c r="GU640" s="56"/>
      <c r="GV640" s="56"/>
      <c r="GW640" s="56"/>
      <c r="GX640" s="56"/>
      <c r="GY640" s="56"/>
      <c r="GZ640" s="56"/>
      <c r="HA640" s="56"/>
      <c r="HB640" s="56"/>
      <c r="HC640" s="56"/>
      <c r="HD640" s="56"/>
      <c r="HE640" s="56"/>
      <c r="HF640" s="56"/>
      <c r="HG640" s="56"/>
      <c r="HH640" s="56"/>
      <c r="HI640" s="56"/>
      <c r="HJ640" s="56"/>
      <c r="HK640" s="56"/>
      <c r="HL640" s="56"/>
      <c r="HM640" s="56"/>
      <c r="HN640" s="56"/>
      <c r="HO640" s="56"/>
      <c r="HP640" s="56"/>
      <c r="HQ640" s="56"/>
      <c r="HR640" s="56"/>
      <c r="HS640" s="56"/>
      <c r="HT640" s="56"/>
      <c r="HU640" s="56"/>
      <c r="HV640" s="56"/>
      <c r="HW640" s="56"/>
      <c r="HX640" s="56"/>
      <c r="HY640" s="56"/>
      <c r="HZ640" s="56"/>
      <c r="IA640" s="56"/>
      <c r="IB640" s="56"/>
      <c r="IC640" s="56"/>
      <c r="ID640" s="56"/>
      <c r="IE640" s="56"/>
      <c r="IF640" s="56"/>
      <c r="IG640" s="56"/>
      <c r="IH640" s="56"/>
      <c r="II640" s="56"/>
      <c r="IJ640" s="56"/>
      <c r="IK640" s="56"/>
      <c r="IL640" s="56"/>
      <c r="IM640" s="56"/>
      <c r="IN640" s="56"/>
      <c r="IO640" s="56"/>
      <c r="IP640" s="56"/>
      <c r="IQ640" s="56"/>
      <c r="IR640" s="56"/>
      <c r="IS640" s="56"/>
      <c r="IT640" s="56"/>
      <c r="IU640" s="56"/>
      <c r="IV640" s="56"/>
      <c r="IW640" s="56"/>
      <c r="IX640" s="56"/>
    </row>
    <row r="641" spans="2:258">
      <c r="B641" s="56"/>
      <c r="C641" s="56"/>
      <c r="D641" s="56"/>
      <c r="E641" s="56"/>
      <c r="F641" s="56"/>
      <c r="G641" s="56"/>
      <c r="H641" s="56"/>
      <c r="I641" s="56"/>
      <c r="J641" s="56"/>
      <c r="K641" s="56"/>
      <c r="L641" s="56"/>
      <c r="M641" s="56"/>
      <c r="CK641" s="56"/>
      <c r="CL641" s="56"/>
      <c r="CM641" s="56"/>
      <c r="CN641" s="56"/>
      <c r="CO641" s="56"/>
      <c r="CP641" s="56"/>
      <c r="CQ641" s="56"/>
      <c r="CR641" s="56"/>
      <c r="CS641" s="56"/>
      <c r="CT641" s="56"/>
      <c r="CU641" s="56"/>
      <c r="CV641" s="56"/>
      <c r="CW641" s="56"/>
      <c r="CX641" s="56"/>
      <c r="CY641" s="56"/>
      <c r="CZ641" s="56"/>
      <c r="DA641" s="56"/>
      <c r="DB641" s="56"/>
      <c r="DC641" s="56"/>
      <c r="DD641" s="56"/>
      <c r="DE641" s="56"/>
      <c r="DF641" s="56"/>
      <c r="DG641" s="56"/>
      <c r="DH641" s="56"/>
      <c r="DI641" s="56"/>
      <c r="DJ641" s="56"/>
      <c r="DK641" s="56"/>
      <c r="DL641" s="56"/>
      <c r="DM641" s="56"/>
      <c r="DN641" s="56"/>
      <c r="DO641" s="56"/>
      <c r="DP641" s="56"/>
      <c r="DQ641" s="56"/>
      <c r="DR641" s="56"/>
      <c r="DS641" s="56"/>
      <c r="DT641" s="56"/>
      <c r="DU641" s="56"/>
      <c r="DV641" s="56"/>
      <c r="DW641" s="56"/>
      <c r="DX641" s="56"/>
      <c r="DY641" s="56"/>
      <c r="DZ641" s="56"/>
      <c r="EA641" s="56"/>
      <c r="EB641" s="56"/>
      <c r="EC641" s="56"/>
      <c r="ED641" s="56"/>
      <c r="EE641" s="56"/>
      <c r="EF641" s="56"/>
      <c r="EG641" s="56"/>
      <c r="EH641" s="56"/>
      <c r="EI641" s="56"/>
      <c r="EJ641" s="56"/>
      <c r="EK641" s="56"/>
      <c r="EL641" s="56"/>
      <c r="EM641" s="56"/>
      <c r="EN641" s="56"/>
      <c r="EO641" s="56"/>
      <c r="EP641" s="56"/>
      <c r="EQ641" s="56"/>
      <c r="ER641" s="56"/>
      <c r="ES641" s="56"/>
      <c r="ET641" s="56"/>
      <c r="EU641" s="56"/>
      <c r="EV641" s="56"/>
      <c r="EW641" s="56"/>
      <c r="EX641" s="56"/>
      <c r="EY641" s="56"/>
      <c r="EZ641" s="56"/>
      <c r="FA641" s="56"/>
      <c r="FB641" s="56"/>
      <c r="FC641" s="56"/>
      <c r="FD641" s="56"/>
      <c r="FE641" s="56"/>
      <c r="FF641" s="56"/>
      <c r="FG641" s="56"/>
      <c r="FH641" s="56"/>
      <c r="FI641" s="56"/>
      <c r="FJ641" s="56"/>
      <c r="FK641" s="56"/>
      <c r="FL641" s="56"/>
      <c r="FM641" s="56"/>
      <c r="FN641" s="56"/>
      <c r="FO641" s="56"/>
      <c r="FP641" s="56"/>
      <c r="FQ641" s="56"/>
      <c r="FR641" s="56"/>
      <c r="FS641" s="56"/>
      <c r="FT641" s="56"/>
      <c r="FU641" s="56"/>
      <c r="FV641" s="56"/>
      <c r="FW641" s="56"/>
      <c r="FX641" s="56"/>
      <c r="FY641" s="56"/>
      <c r="FZ641" s="56"/>
      <c r="GA641" s="56"/>
      <c r="GB641" s="56"/>
      <c r="GC641" s="56"/>
      <c r="GD641" s="56"/>
      <c r="GE641" s="56"/>
      <c r="GF641" s="56"/>
      <c r="GG641" s="56"/>
      <c r="GH641" s="56"/>
      <c r="GI641" s="56"/>
      <c r="GJ641" s="56"/>
      <c r="GK641" s="56"/>
      <c r="GL641" s="56"/>
      <c r="GM641" s="56"/>
      <c r="GN641" s="56"/>
      <c r="GO641" s="56"/>
      <c r="GP641" s="56"/>
      <c r="GQ641" s="56"/>
      <c r="GR641" s="56"/>
      <c r="GS641" s="56"/>
      <c r="GT641" s="56"/>
      <c r="GU641" s="56"/>
      <c r="GV641" s="56"/>
      <c r="GW641" s="56"/>
      <c r="GX641" s="56"/>
      <c r="GY641" s="56"/>
      <c r="GZ641" s="56"/>
      <c r="HA641" s="56"/>
      <c r="HB641" s="56"/>
      <c r="HC641" s="56"/>
      <c r="HD641" s="56"/>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c r="IJ641" s="56"/>
      <c r="IK641" s="56"/>
      <c r="IL641" s="56"/>
      <c r="IM641" s="56"/>
      <c r="IN641" s="56"/>
      <c r="IO641" s="56"/>
      <c r="IP641" s="56"/>
      <c r="IQ641" s="56"/>
      <c r="IR641" s="56"/>
      <c r="IS641" s="56"/>
      <c r="IT641" s="56"/>
      <c r="IU641" s="56"/>
      <c r="IV641" s="56"/>
      <c r="IW641" s="56"/>
      <c r="IX641" s="56"/>
    </row>
    <row r="642" spans="2:258">
      <c r="B642" s="56"/>
      <c r="C642" s="56"/>
      <c r="D642" s="56"/>
      <c r="E642" s="56"/>
      <c r="F642" s="56"/>
      <c r="G642" s="56"/>
      <c r="H642" s="56"/>
      <c r="I642" s="56"/>
      <c r="J642" s="56"/>
      <c r="K642" s="56"/>
      <c r="L642" s="56"/>
      <c r="M642" s="56"/>
      <c r="CK642" s="56"/>
      <c r="CL642" s="56"/>
      <c r="CM642" s="56"/>
      <c r="CN642" s="56"/>
      <c r="CO642" s="56"/>
      <c r="CP642" s="56"/>
      <c r="CQ642" s="56"/>
      <c r="CR642" s="56"/>
      <c r="CS642" s="56"/>
      <c r="CT642" s="56"/>
      <c r="CU642" s="56"/>
      <c r="CV642" s="56"/>
      <c r="CW642" s="56"/>
      <c r="CX642" s="56"/>
      <c r="CY642" s="56"/>
      <c r="CZ642" s="56"/>
      <c r="DA642" s="56"/>
      <c r="DB642" s="56"/>
      <c r="DC642" s="56"/>
      <c r="DD642" s="56"/>
      <c r="DE642" s="56"/>
      <c r="DF642" s="56"/>
      <c r="DG642" s="56"/>
      <c r="DH642" s="56"/>
      <c r="DI642" s="56"/>
      <c r="DJ642" s="56"/>
      <c r="DK642" s="56"/>
      <c r="DL642" s="56"/>
      <c r="DM642" s="56"/>
      <c r="DN642" s="56"/>
      <c r="DO642" s="56"/>
      <c r="DP642" s="56"/>
      <c r="DQ642" s="56"/>
      <c r="DR642" s="56"/>
      <c r="DS642" s="56"/>
      <c r="DT642" s="56"/>
      <c r="DU642" s="56"/>
      <c r="DV642" s="56"/>
      <c r="DW642" s="56"/>
      <c r="DX642" s="56"/>
      <c r="DY642" s="56"/>
      <c r="DZ642" s="56"/>
      <c r="EA642" s="56"/>
      <c r="EB642" s="56"/>
      <c r="EC642" s="56"/>
      <c r="ED642" s="56"/>
      <c r="EE642" s="56"/>
      <c r="EF642" s="56"/>
      <c r="EG642" s="56"/>
      <c r="EH642" s="56"/>
      <c r="EI642" s="56"/>
      <c r="EJ642" s="56"/>
      <c r="EK642" s="56"/>
      <c r="EL642" s="56"/>
      <c r="EM642" s="56"/>
      <c r="EN642" s="56"/>
      <c r="EO642" s="56"/>
      <c r="EP642" s="56"/>
      <c r="EQ642" s="56"/>
      <c r="ER642" s="56"/>
      <c r="ES642" s="56"/>
      <c r="ET642" s="56"/>
      <c r="EU642" s="56"/>
      <c r="EV642" s="56"/>
      <c r="EW642" s="56"/>
      <c r="EX642" s="56"/>
      <c r="EY642" s="56"/>
      <c r="EZ642" s="56"/>
      <c r="FA642" s="56"/>
      <c r="FB642" s="56"/>
      <c r="FC642" s="56"/>
      <c r="FD642" s="56"/>
      <c r="FE642" s="56"/>
      <c r="FF642" s="56"/>
      <c r="FG642" s="56"/>
      <c r="FH642" s="56"/>
      <c r="FI642" s="56"/>
      <c r="FJ642" s="56"/>
      <c r="FK642" s="56"/>
      <c r="FL642" s="56"/>
      <c r="FM642" s="56"/>
      <c r="FN642" s="56"/>
      <c r="FO642" s="56"/>
      <c r="FP642" s="56"/>
      <c r="FQ642" s="56"/>
      <c r="FR642" s="56"/>
      <c r="FS642" s="56"/>
      <c r="FT642" s="56"/>
      <c r="FU642" s="56"/>
      <c r="FV642" s="56"/>
      <c r="FW642" s="56"/>
      <c r="FX642" s="56"/>
      <c r="FY642" s="56"/>
      <c r="FZ642" s="56"/>
      <c r="GA642" s="56"/>
      <c r="GB642" s="56"/>
      <c r="GC642" s="56"/>
      <c r="GD642" s="56"/>
      <c r="GE642" s="56"/>
      <c r="GF642" s="56"/>
      <c r="GG642" s="56"/>
      <c r="GH642" s="56"/>
      <c r="GI642" s="56"/>
      <c r="GJ642" s="56"/>
      <c r="GK642" s="56"/>
      <c r="GL642" s="56"/>
      <c r="GM642" s="56"/>
      <c r="GN642" s="56"/>
      <c r="GO642" s="56"/>
      <c r="GP642" s="56"/>
      <c r="GQ642" s="56"/>
      <c r="GR642" s="56"/>
      <c r="GS642" s="56"/>
      <c r="GT642" s="56"/>
      <c r="GU642" s="56"/>
      <c r="GV642" s="56"/>
      <c r="GW642" s="56"/>
      <c r="GX642" s="56"/>
      <c r="GY642" s="56"/>
      <c r="GZ642" s="56"/>
      <c r="HA642" s="56"/>
      <c r="HB642" s="56"/>
      <c r="HC642" s="56"/>
      <c r="HD642" s="56"/>
      <c r="HE642" s="56"/>
      <c r="HF642" s="56"/>
      <c r="HG642" s="56"/>
      <c r="HH642" s="56"/>
      <c r="HI642" s="56"/>
      <c r="HJ642" s="56"/>
      <c r="HK642" s="56"/>
      <c r="HL642" s="56"/>
      <c r="HM642" s="56"/>
      <c r="HN642" s="56"/>
      <c r="HO642" s="56"/>
      <c r="HP642" s="56"/>
      <c r="HQ642" s="56"/>
      <c r="HR642" s="56"/>
      <c r="HS642" s="56"/>
      <c r="HT642" s="56"/>
      <c r="HU642" s="56"/>
      <c r="HV642" s="56"/>
      <c r="HW642" s="56"/>
      <c r="HX642" s="56"/>
      <c r="HY642" s="56"/>
      <c r="HZ642" s="56"/>
      <c r="IA642" s="56"/>
      <c r="IB642" s="56"/>
      <c r="IC642" s="56"/>
      <c r="ID642" s="56"/>
      <c r="IE642" s="56"/>
      <c r="IF642" s="56"/>
      <c r="IG642" s="56"/>
      <c r="IH642" s="56"/>
      <c r="II642" s="56"/>
      <c r="IJ642" s="56"/>
      <c r="IK642" s="56"/>
      <c r="IL642" s="56"/>
      <c r="IM642" s="56"/>
      <c r="IN642" s="56"/>
      <c r="IO642" s="56"/>
      <c r="IP642" s="56"/>
      <c r="IQ642" s="56"/>
      <c r="IR642" s="56"/>
      <c r="IS642" s="56"/>
      <c r="IT642" s="56"/>
      <c r="IU642" s="56"/>
      <c r="IV642" s="56"/>
      <c r="IW642" s="56"/>
      <c r="IX642" s="56"/>
    </row>
    <row r="643" spans="2:258">
      <c r="B643" s="56"/>
      <c r="C643" s="56"/>
      <c r="D643" s="56"/>
      <c r="E643" s="56"/>
      <c r="F643" s="56"/>
      <c r="G643" s="56"/>
      <c r="H643" s="56"/>
      <c r="I643" s="56"/>
      <c r="J643" s="56"/>
      <c r="K643" s="56"/>
      <c r="L643" s="56"/>
      <c r="M643" s="56"/>
      <c r="CK643" s="56"/>
      <c r="CL643" s="56"/>
      <c r="CM643" s="56"/>
      <c r="CN643" s="56"/>
      <c r="CO643" s="56"/>
      <c r="CP643" s="56"/>
      <c r="CQ643" s="56"/>
      <c r="CR643" s="56"/>
      <c r="CS643" s="56"/>
      <c r="CT643" s="56"/>
      <c r="CU643" s="56"/>
      <c r="CV643" s="56"/>
      <c r="CW643" s="56"/>
      <c r="CX643" s="56"/>
      <c r="CY643" s="56"/>
      <c r="CZ643" s="56"/>
      <c r="DA643" s="56"/>
      <c r="DB643" s="56"/>
      <c r="DC643" s="56"/>
      <c r="DD643" s="56"/>
      <c r="DE643" s="56"/>
      <c r="DF643" s="56"/>
      <c r="DG643" s="56"/>
      <c r="DH643" s="56"/>
      <c r="DI643" s="56"/>
      <c r="DJ643" s="56"/>
      <c r="DK643" s="56"/>
      <c r="DL643" s="56"/>
      <c r="DM643" s="56"/>
      <c r="DN643" s="56"/>
      <c r="DO643" s="56"/>
      <c r="DP643" s="56"/>
      <c r="DQ643" s="56"/>
      <c r="DR643" s="56"/>
      <c r="DS643" s="56"/>
      <c r="DT643" s="56"/>
      <c r="DU643" s="56"/>
      <c r="DV643" s="56"/>
      <c r="DW643" s="56"/>
      <c r="DX643" s="56"/>
      <c r="DY643" s="56"/>
      <c r="DZ643" s="56"/>
      <c r="EA643" s="56"/>
      <c r="EB643" s="56"/>
      <c r="EC643" s="56"/>
      <c r="ED643" s="56"/>
      <c r="EE643" s="56"/>
      <c r="EF643" s="56"/>
      <c r="EG643" s="56"/>
      <c r="EH643" s="56"/>
      <c r="EI643" s="56"/>
      <c r="EJ643" s="56"/>
      <c r="EK643" s="56"/>
      <c r="EL643" s="56"/>
      <c r="EM643" s="56"/>
      <c r="EN643" s="56"/>
      <c r="EO643" s="56"/>
      <c r="EP643" s="56"/>
      <c r="EQ643" s="56"/>
      <c r="ER643" s="56"/>
      <c r="ES643" s="56"/>
      <c r="ET643" s="56"/>
      <c r="EU643" s="56"/>
      <c r="EV643" s="56"/>
      <c r="EW643" s="56"/>
      <c r="EX643" s="56"/>
      <c r="EY643" s="56"/>
      <c r="EZ643" s="56"/>
      <c r="FA643" s="56"/>
      <c r="FB643" s="56"/>
      <c r="FC643" s="56"/>
      <c r="FD643" s="56"/>
      <c r="FE643" s="56"/>
      <c r="FF643" s="56"/>
      <c r="FG643" s="56"/>
      <c r="FH643" s="56"/>
      <c r="FI643" s="56"/>
      <c r="FJ643" s="56"/>
      <c r="FK643" s="56"/>
      <c r="FL643" s="56"/>
      <c r="FM643" s="56"/>
      <c r="FN643" s="56"/>
      <c r="FO643" s="56"/>
      <c r="FP643" s="56"/>
      <c r="FQ643" s="56"/>
      <c r="FR643" s="56"/>
      <c r="FS643" s="56"/>
      <c r="FT643" s="56"/>
      <c r="FU643" s="56"/>
      <c r="FV643" s="56"/>
      <c r="FW643" s="56"/>
      <c r="FX643" s="56"/>
      <c r="FY643" s="56"/>
      <c r="FZ643" s="56"/>
      <c r="GA643" s="56"/>
      <c r="GB643" s="56"/>
      <c r="GC643" s="56"/>
      <c r="GD643" s="56"/>
      <c r="GE643" s="56"/>
      <c r="GF643" s="56"/>
      <c r="GG643" s="56"/>
      <c r="GH643" s="56"/>
      <c r="GI643" s="56"/>
      <c r="GJ643" s="56"/>
      <c r="GK643" s="56"/>
      <c r="GL643" s="56"/>
      <c r="GM643" s="56"/>
      <c r="GN643" s="56"/>
      <c r="GO643" s="56"/>
      <c r="GP643" s="56"/>
      <c r="GQ643" s="56"/>
      <c r="GR643" s="56"/>
      <c r="GS643" s="56"/>
      <c r="GT643" s="56"/>
      <c r="GU643" s="56"/>
      <c r="GV643" s="56"/>
      <c r="GW643" s="56"/>
      <c r="GX643" s="56"/>
      <c r="GY643" s="56"/>
      <c r="GZ643" s="56"/>
      <c r="HA643" s="56"/>
      <c r="HB643" s="56"/>
      <c r="HC643" s="56"/>
      <c r="HD643" s="56"/>
      <c r="HE643" s="56"/>
      <c r="HF643" s="56"/>
      <c r="HG643" s="56"/>
      <c r="HH643" s="56"/>
      <c r="HI643" s="56"/>
      <c r="HJ643" s="56"/>
      <c r="HK643" s="56"/>
      <c r="HL643" s="56"/>
      <c r="HM643" s="56"/>
      <c r="HN643" s="56"/>
      <c r="HO643" s="56"/>
      <c r="HP643" s="56"/>
      <c r="HQ643" s="56"/>
      <c r="HR643" s="56"/>
      <c r="HS643" s="56"/>
      <c r="HT643" s="56"/>
      <c r="HU643" s="56"/>
      <c r="HV643" s="56"/>
      <c r="HW643" s="56"/>
      <c r="HX643" s="56"/>
      <c r="HY643" s="56"/>
      <c r="HZ643" s="56"/>
      <c r="IA643" s="56"/>
      <c r="IB643" s="56"/>
      <c r="IC643" s="56"/>
      <c r="ID643" s="56"/>
      <c r="IE643" s="56"/>
      <c r="IF643" s="56"/>
      <c r="IG643" s="56"/>
      <c r="IH643" s="56"/>
      <c r="II643" s="56"/>
      <c r="IJ643" s="56"/>
      <c r="IK643" s="56"/>
      <c r="IL643" s="56"/>
      <c r="IM643" s="56"/>
      <c r="IN643" s="56"/>
      <c r="IO643" s="56"/>
      <c r="IP643" s="56"/>
      <c r="IQ643" s="56"/>
      <c r="IR643" s="56"/>
      <c r="IS643" s="56"/>
      <c r="IT643" s="56"/>
      <c r="IU643" s="56"/>
      <c r="IV643" s="56"/>
      <c r="IW643" s="56"/>
      <c r="IX643" s="56"/>
    </row>
    <row r="644" spans="2:258">
      <c r="B644" s="56"/>
      <c r="C644" s="56"/>
      <c r="D644" s="56"/>
      <c r="E644" s="56"/>
      <c r="F644" s="56"/>
      <c r="G644" s="56"/>
      <c r="H644" s="56"/>
      <c r="I644" s="56"/>
      <c r="J644" s="56"/>
      <c r="K644" s="56"/>
      <c r="L644" s="56"/>
      <c r="M644" s="56"/>
      <c r="CK644" s="56"/>
      <c r="CL644" s="56"/>
      <c r="CM644" s="56"/>
      <c r="CN644" s="56"/>
      <c r="CO644" s="56"/>
      <c r="CP644" s="56"/>
      <c r="CQ644" s="56"/>
      <c r="CR644" s="56"/>
      <c r="CS644" s="56"/>
      <c r="CT644" s="56"/>
      <c r="CU644" s="56"/>
      <c r="CV644" s="56"/>
      <c r="CW644" s="56"/>
      <c r="CX644" s="56"/>
      <c r="CY644" s="56"/>
      <c r="CZ644" s="56"/>
      <c r="DA644" s="56"/>
      <c r="DB644" s="56"/>
      <c r="DC644" s="56"/>
      <c r="DD644" s="56"/>
      <c r="DE644" s="56"/>
      <c r="DF644" s="56"/>
      <c r="DG644" s="56"/>
      <c r="DH644" s="56"/>
      <c r="DI644" s="56"/>
      <c r="DJ644" s="56"/>
      <c r="DK644" s="56"/>
      <c r="DL644" s="56"/>
      <c r="DM644" s="56"/>
      <c r="DN644" s="56"/>
      <c r="DO644" s="56"/>
      <c r="DP644" s="56"/>
      <c r="DQ644" s="56"/>
      <c r="DR644" s="56"/>
      <c r="DS644" s="56"/>
      <c r="DT644" s="56"/>
      <c r="DU644" s="56"/>
      <c r="DV644" s="56"/>
      <c r="DW644" s="56"/>
      <c r="DX644" s="56"/>
      <c r="DY644" s="56"/>
      <c r="DZ644" s="56"/>
      <c r="EA644" s="56"/>
      <c r="EB644" s="56"/>
      <c r="EC644" s="56"/>
      <c r="ED644" s="56"/>
      <c r="EE644" s="56"/>
      <c r="EF644" s="56"/>
      <c r="EG644" s="56"/>
      <c r="EH644" s="56"/>
      <c r="EI644" s="56"/>
      <c r="EJ644" s="56"/>
      <c r="EK644" s="56"/>
      <c r="EL644" s="56"/>
      <c r="EM644" s="56"/>
      <c r="EN644" s="56"/>
      <c r="EO644" s="56"/>
      <c r="EP644" s="56"/>
      <c r="EQ644" s="56"/>
      <c r="ER644" s="56"/>
      <c r="ES644" s="56"/>
      <c r="ET644" s="56"/>
      <c r="EU644" s="56"/>
      <c r="EV644" s="56"/>
      <c r="EW644" s="56"/>
      <c r="EX644" s="56"/>
      <c r="EY644" s="56"/>
      <c r="EZ644" s="56"/>
      <c r="FA644" s="56"/>
      <c r="FB644" s="56"/>
      <c r="FC644" s="56"/>
      <c r="FD644" s="56"/>
      <c r="FE644" s="56"/>
      <c r="FF644" s="56"/>
      <c r="FG644" s="56"/>
      <c r="FH644" s="56"/>
      <c r="FI644" s="56"/>
      <c r="FJ644" s="56"/>
      <c r="FK644" s="56"/>
      <c r="FL644" s="56"/>
      <c r="FM644" s="56"/>
      <c r="FN644" s="56"/>
      <c r="FO644" s="56"/>
      <c r="FP644" s="56"/>
      <c r="FQ644" s="56"/>
      <c r="FR644" s="56"/>
      <c r="FS644" s="56"/>
      <c r="FT644" s="56"/>
      <c r="FU644" s="56"/>
      <c r="FV644" s="56"/>
      <c r="FW644" s="56"/>
      <c r="FX644" s="56"/>
      <c r="FY644" s="56"/>
      <c r="FZ644" s="56"/>
      <c r="GA644" s="56"/>
      <c r="GB644" s="56"/>
      <c r="GC644" s="56"/>
      <c r="GD644" s="56"/>
      <c r="GE644" s="56"/>
      <c r="GF644" s="56"/>
      <c r="GG644" s="56"/>
      <c r="GH644" s="56"/>
      <c r="GI644" s="56"/>
      <c r="GJ644" s="56"/>
      <c r="GK644" s="56"/>
      <c r="GL644" s="56"/>
      <c r="GM644" s="56"/>
      <c r="GN644" s="56"/>
      <c r="GO644" s="56"/>
      <c r="GP644" s="56"/>
      <c r="GQ644" s="56"/>
      <c r="GR644" s="56"/>
      <c r="GS644" s="56"/>
      <c r="GT644" s="56"/>
      <c r="GU644" s="56"/>
      <c r="GV644" s="56"/>
      <c r="GW644" s="56"/>
      <c r="GX644" s="56"/>
      <c r="GY644" s="56"/>
      <c r="GZ644" s="56"/>
      <c r="HA644" s="56"/>
      <c r="HB644" s="56"/>
      <c r="HC644" s="56"/>
      <c r="HD644" s="56"/>
      <c r="HE644" s="56"/>
      <c r="HF644" s="56"/>
      <c r="HG644" s="56"/>
      <c r="HH644" s="56"/>
      <c r="HI644" s="56"/>
      <c r="HJ644" s="56"/>
      <c r="HK644" s="56"/>
      <c r="HL644" s="56"/>
      <c r="HM644" s="56"/>
      <c r="HN644" s="56"/>
      <c r="HO644" s="56"/>
      <c r="HP644" s="56"/>
      <c r="HQ644" s="56"/>
      <c r="HR644" s="56"/>
      <c r="HS644" s="56"/>
      <c r="HT644" s="56"/>
      <c r="HU644" s="56"/>
      <c r="HV644" s="56"/>
      <c r="HW644" s="56"/>
      <c r="HX644" s="56"/>
      <c r="HY644" s="56"/>
      <c r="HZ644" s="56"/>
      <c r="IA644" s="56"/>
      <c r="IB644" s="56"/>
      <c r="IC644" s="56"/>
      <c r="ID644" s="56"/>
      <c r="IE644" s="56"/>
      <c r="IF644" s="56"/>
      <c r="IG644" s="56"/>
      <c r="IH644" s="56"/>
      <c r="II644" s="56"/>
      <c r="IJ644" s="56"/>
      <c r="IK644" s="56"/>
      <c r="IL644" s="56"/>
      <c r="IM644" s="56"/>
      <c r="IN644" s="56"/>
      <c r="IO644" s="56"/>
      <c r="IP644" s="56"/>
      <c r="IQ644" s="56"/>
      <c r="IR644" s="56"/>
      <c r="IS644" s="56"/>
      <c r="IT644" s="56"/>
      <c r="IU644" s="56"/>
      <c r="IV644" s="56"/>
      <c r="IW644" s="56"/>
      <c r="IX644" s="56"/>
    </row>
    <row r="645" spans="2:258">
      <c r="B645" s="56"/>
      <c r="C645" s="56"/>
      <c r="D645" s="56"/>
      <c r="E645" s="56"/>
      <c r="F645" s="56"/>
      <c r="G645" s="56"/>
      <c r="H645" s="56"/>
      <c r="I645" s="56"/>
      <c r="J645" s="56"/>
      <c r="K645" s="56"/>
      <c r="L645" s="56"/>
      <c r="M645" s="56"/>
      <c r="CK645" s="56"/>
      <c r="CL645" s="56"/>
      <c r="CM645" s="56"/>
      <c r="CN645" s="56"/>
      <c r="CO645" s="56"/>
      <c r="CP645" s="56"/>
      <c r="CQ645" s="56"/>
      <c r="CR645" s="56"/>
      <c r="CS645" s="56"/>
      <c r="CT645" s="56"/>
      <c r="CU645" s="56"/>
      <c r="CV645" s="56"/>
      <c r="CW645" s="56"/>
      <c r="CX645" s="56"/>
      <c r="CY645" s="56"/>
      <c r="CZ645" s="56"/>
      <c r="DA645" s="56"/>
      <c r="DB645" s="56"/>
      <c r="DC645" s="56"/>
      <c r="DD645" s="56"/>
      <c r="DE645" s="56"/>
      <c r="DF645" s="56"/>
      <c r="DG645" s="56"/>
      <c r="DH645" s="56"/>
      <c r="DI645" s="56"/>
      <c r="DJ645" s="56"/>
      <c r="DK645" s="56"/>
      <c r="DL645" s="56"/>
      <c r="DM645" s="56"/>
      <c r="DN645" s="56"/>
      <c r="DO645" s="56"/>
      <c r="DP645" s="56"/>
      <c r="DQ645" s="56"/>
      <c r="DR645" s="56"/>
      <c r="DS645" s="56"/>
      <c r="DT645" s="56"/>
      <c r="DU645" s="56"/>
      <c r="DV645" s="56"/>
      <c r="DW645" s="56"/>
      <c r="DX645" s="56"/>
      <c r="DY645" s="56"/>
      <c r="DZ645" s="56"/>
      <c r="EA645" s="56"/>
      <c r="EB645" s="56"/>
      <c r="EC645" s="56"/>
      <c r="ED645" s="56"/>
      <c r="EE645" s="56"/>
      <c r="EF645" s="56"/>
      <c r="EG645" s="56"/>
      <c r="EH645" s="56"/>
      <c r="EI645" s="56"/>
      <c r="EJ645" s="56"/>
      <c r="EK645" s="56"/>
      <c r="EL645" s="56"/>
      <c r="EM645" s="56"/>
      <c r="EN645" s="56"/>
      <c r="EO645" s="56"/>
      <c r="EP645" s="56"/>
      <c r="EQ645" s="56"/>
      <c r="ER645" s="56"/>
      <c r="ES645" s="56"/>
      <c r="ET645" s="56"/>
      <c r="EU645" s="56"/>
      <c r="EV645" s="56"/>
      <c r="EW645" s="56"/>
      <c r="EX645" s="56"/>
      <c r="EY645" s="56"/>
      <c r="EZ645" s="56"/>
      <c r="FA645" s="56"/>
      <c r="FB645" s="56"/>
      <c r="FC645" s="56"/>
      <c r="FD645" s="56"/>
      <c r="FE645" s="56"/>
      <c r="FF645" s="56"/>
      <c r="FG645" s="56"/>
      <c r="FH645" s="56"/>
      <c r="FI645" s="56"/>
      <c r="FJ645" s="56"/>
      <c r="FK645" s="56"/>
      <c r="FL645" s="56"/>
      <c r="FM645" s="56"/>
      <c r="FN645" s="56"/>
      <c r="FO645" s="56"/>
      <c r="FP645" s="56"/>
      <c r="FQ645" s="56"/>
      <c r="FR645" s="56"/>
      <c r="FS645" s="56"/>
      <c r="FT645" s="56"/>
      <c r="FU645" s="56"/>
      <c r="FV645" s="56"/>
      <c r="FW645" s="56"/>
      <c r="FX645" s="56"/>
      <c r="FY645" s="56"/>
      <c r="FZ645" s="56"/>
      <c r="GA645" s="56"/>
      <c r="GB645" s="56"/>
      <c r="GC645" s="56"/>
      <c r="GD645" s="56"/>
      <c r="GE645" s="56"/>
      <c r="GF645" s="56"/>
      <c r="GG645" s="56"/>
      <c r="GH645" s="56"/>
      <c r="GI645" s="56"/>
      <c r="GJ645" s="56"/>
      <c r="GK645" s="56"/>
      <c r="GL645" s="56"/>
      <c r="GM645" s="56"/>
      <c r="GN645" s="56"/>
      <c r="GO645" s="56"/>
      <c r="GP645" s="56"/>
      <c r="GQ645" s="56"/>
      <c r="GR645" s="56"/>
      <c r="GS645" s="56"/>
      <c r="GT645" s="56"/>
      <c r="GU645" s="56"/>
      <c r="GV645" s="56"/>
      <c r="GW645" s="56"/>
      <c r="GX645" s="56"/>
      <c r="GY645" s="56"/>
      <c r="GZ645" s="56"/>
      <c r="HA645" s="56"/>
      <c r="HB645" s="56"/>
      <c r="HC645" s="56"/>
      <c r="HD645" s="56"/>
      <c r="HE645" s="56"/>
      <c r="HF645" s="56"/>
      <c r="HG645" s="56"/>
      <c r="HH645" s="56"/>
      <c r="HI645" s="56"/>
      <c r="HJ645" s="56"/>
      <c r="HK645" s="56"/>
      <c r="HL645" s="56"/>
      <c r="HM645" s="56"/>
      <c r="HN645" s="56"/>
      <c r="HO645" s="56"/>
      <c r="HP645" s="56"/>
      <c r="HQ645" s="56"/>
      <c r="HR645" s="56"/>
      <c r="HS645" s="56"/>
      <c r="HT645" s="56"/>
      <c r="HU645" s="56"/>
      <c r="HV645" s="56"/>
      <c r="HW645" s="56"/>
      <c r="HX645" s="56"/>
      <c r="HY645" s="56"/>
      <c r="HZ645" s="56"/>
      <c r="IA645" s="56"/>
      <c r="IB645" s="56"/>
      <c r="IC645" s="56"/>
      <c r="ID645" s="56"/>
      <c r="IE645" s="56"/>
      <c r="IF645" s="56"/>
      <c r="IG645" s="56"/>
      <c r="IH645" s="56"/>
      <c r="II645" s="56"/>
      <c r="IJ645" s="56"/>
      <c r="IK645" s="56"/>
      <c r="IL645" s="56"/>
      <c r="IM645" s="56"/>
      <c r="IN645" s="56"/>
      <c r="IO645" s="56"/>
      <c r="IP645" s="56"/>
      <c r="IQ645" s="56"/>
      <c r="IR645" s="56"/>
      <c r="IS645" s="56"/>
      <c r="IT645" s="56"/>
      <c r="IU645" s="56"/>
      <c r="IV645" s="56"/>
      <c r="IW645" s="56"/>
      <c r="IX645" s="56"/>
    </row>
    <row r="646" spans="2:258">
      <c r="B646" s="56"/>
      <c r="C646" s="56"/>
      <c r="D646" s="56"/>
      <c r="E646" s="56"/>
      <c r="F646" s="56"/>
      <c r="G646" s="56"/>
      <c r="H646" s="56"/>
      <c r="I646" s="56"/>
      <c r="J646" s="56"/>
      <c r="K646" s="56"/>
      <c r="L646" s="56"/>
      <c r="M646" s="56"/>
      <c r="CK646" s="56"/>
      <c r="CL646" s="56"/>
      <c r="CM646" s="56"/>
      <c r="CN646" s="56"/>
      <c r="CO646" s="56"/>
      <c r="CP646" s="56"/>
      <c r="CQ646" s="56"/>
      <c r="CR646" s="56"/>
      <c r="CS646" s="56"/>
      <c r="CT646" s="56"/>
      <c r="CU646" s="56"/>
      <c r="CV646" s="56"/>
      <c r="CW646" s="56"/>
      <c r="CX646" s="56"/>
      <c r="CY646" s="56"/>
      <c r="CZ646" s="56"/>
      <c r="DA646" s="56"/>
      <c r="DB646" s="56"/>
      <c r="DC646" s="56"/>
      <c r="DD646" s="56"/>
      <c r="DE646" s="56"/>
      <c r="DF646" s="56"/>
      <c r="DG646" s="56"/>
      <c r="DH646" s="56"/>
      <c r="DI646" s="56"/>
      <c r="DJ646" s="56"/>
      <c r="DK646" s="56"/>
      <c r="DL646" s="56"/>
      <c r="DM646" s="56"/>
      <c r="DN646" s="56"/>
      <c r="DO646" s="56"/>
      <c r="DP646" s="56"/>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56"/>
      <c r="FG646" s="56"/>
      <c r="FH646" s="56"/>
      <c r="FI646" s="56"/>
      <c r="FJ646" s="56"/>
      <c r="FK646" s="56"/>
      <c r="FL646" s="56"/>
      <c r="FM646" s="56"/>
      <c r="FN646" s="56"/>
      <c r="FO646" s="56"/>
      <c r="FP646" s="56"/>
      <c r="FQ646" s="56"/>
      <c r="FR646" s="56"/>
      <c r="FS646" s="56"/>
      <c r="FT646" s="56"/>
      <c r="FU646" s="56"/>
      <c r="FV646" s="56"/>
      <c r="FW646" s="56"/>
      <c r="FX646" s="56"/>
      <c r="FY646" s="56"/>
      <c r="FZ646" s="56"/>
      <c r="GA646" s="56"/>
      <c r="GB646" s="56"/>
      <c r="GC646" s="56"/>
      <c r="GD646" s="56"/>
      <c r="GE646" s="56"/>
      <c r="GF646" s="56"/>
      <c r="GG646" s="56"/>
      <c r="GH646" s="56"/>
      <c r="GI646" s="56"/>
      <c r="GJ646" s="56"/>
      <c r="GK646" s="56"/>
      <c r="GL646" s="56"/>
      <c r="GM646" s="56"/>
      <c r="GN646" s="56"/>
      <c r="GO646" s="56"/>
      <c r="GP646" s="56"/>
      <c r="GQ646" s="56"/>
      <c r="GR646" s="56"/>
      <c r="GS646" s="56"/>
      <c r="GT646" s="56"/>
      <c r="GU646" s="56"/>
      <c r="GV646" s="56"/>
      <c r="GW646" s="56"/>
      <c r="GX646" s="56"/>
      <c r="GY646" s="56"/>
      <c r="GZ646" s="56"/>
      <c r="HA646" s="56"/>
      <c r="HB646" s="56"/>
      <c r="HC646" s="56"/>
      <c r="HD646" s="56"/>
      <c r="HE646" s="56"/>
      <c r="HF646" s="56"/>
      <c r="HG646" s="56"/>
      <c r="HH646" s="56"/>
      <c r="HI646" s="56"/>
      <c r="HJ646" s="56"/>
      <c r="HK646" s="56"/>
      <c r="HL646" s="56"/>
      <c r="HM646" s="56"/>
      <c r="HN646" s="56"/>
      <c r="HO646" s="56"/>
      <c r="HP646" s="56"/>
      <c r="HQ646" s="56"/>
      <c r="HR646" s="56"/>
      <c r="HS646" s="56"/>
      <c r="HT646" s="56"/>
      <c r="HU646" s="56"/>
      <c r="HV646" s="56"/>
      <c r="HW646" s="56"/>
      <c r="HX646" s="56"/>
      <c r="HY646" s="56"/>
      <c r="HZ646" s="56"/>
      <c r="IA646" s="56"/>
      <c r="IB646" s="56"/>
      <c r="IC646" s="56"/>
      <c r="ID646" s="56"/>
      <c r="IE646" s="56"/>
      <c r="IF646" s="56"/>
      <c r="IG646" s="56"/>
      <c r="IH646" s="56"/>
      <c r="II646" s="56"/>
      <c r="IJ646" s="56"/>
      <c r="IK646" s="56"/>
      <c r="IL646" s="56"/>
      <c r="IM646" s="56"/>
      <c r="IN646" s="56"/>
      <c r="IO646" s="56"/>
      <c r="IP646" s="56"/>
      <c r="IQ646" s="56"/>
      <c r="IR646" s="56"/>
      <c r="IS646" s="56"/>
      <c r="IT646" s="56"/>
      <c r="IU646" s="56"/>
      <c r="IV646" s="56"/>
      <c r="IW646" s="56"/>
      <c r="IX646" s="56"/>
    </row>
    <row r="647" spans="2:258">
      <c r="B647" s="56"/>
      <c r="C647" s="56"/>
      <c r="D647" s="56"/>
      <c r="E647" s="56"/>
      <c r="F647" s="56"/>
      <c r="G647" s="56"/>
      <c r="H647" s="56"/>
      <c r="I647" s="56"/>
      <c r="J647" s="56"/>
      <c r="K647" s="56"/>
      <c r="L647" s="56"/>
      <c r="M647" s="56"/>
      <c r="CK647" s="56"/>
      <c r="CL647" s="56"/>
      <c r="CM647" s="56"/>
      <c r="CN647" s="56"/>
      <c r="CO647" s="56"/>
      <c r="CP647" s="56"/>
      <c r="CQ647" s="56"/>
      <c r="CR647" s="56"/>
      <c r="CS647" s="56"/>
      <c r="CT647" s="56"/>
      <c r="CU647" s="56"/>
      <c r="CV647" s="56"/>
      <c r="CW647" s="56"/>
      <c r="CX647" s="56"/>
      <c r="CY647" s="56"/>
      <c r="CZ647" s="56"/>
      <c r="DA647" s="56"/>
      <c r="DB647" s="56"/>
      <c r="DC647" s="56"/>
      <c r="DD647" s="56"/>
      <c r="DE647" s="56"/>
      <c r="DF647" s="56"/>
      <c r="DG647" s="56"/>
      <c r="DH647" s="56"/>
      <c r="DI647" s="56"/>
      <c r="DJ647" s="56"/>
      <c r="DK647" s="56"/>
      <c r="DL647" s="56"/>
      <c r="DM647" s="56"/>
      <c r="DN647" s="56"/>
      <c r="DO647" s="56"/>
      <c r="DP647" s="56"/>
      <c r="DQ647" s="56"/>
      <c r="DR647" s="56"/>
      <c r="DS647" s="56"/>
      <c r="DT647" s="56"/>
      <c r="DU647" s="56"/>
      <c r="DV647" s="56"/>
      <c r="DW647" s="56"/>
      <c r="DX647" s="56"/>
      <c r="DY647" s="56"/>
      <c r="DZ647" s="56"/>
      <c r="EA647" s="56"/>
      <c r="EB647" s="56"/>
      <c r="EC647" s="56"/>
      <c r="ED647" s="56"/>
      <c r="EE647" s="56"/>
      <c r="EF647" s="56"/>
      <c r="EG647" s="56"/>
      <c r="EH647" s="56"/>
      <c r="EI647" s="56"/>
      <c r="EJ647" s="56"/>
      <c r="EK647" s="56"/>
      <c r="EL647" s="56"/>
      <c r="EM647" s="56"/>
      <c r="EN647" s="56"/>
      <c r="EO647" s="56"/>
      <c r="EP647" s="56"/>
      <c r="EQ647" s="56"/>
      <c r="ER647" s="56"/>
      <c r="ES647" s="56"/>
      <c r="ET647" s="56"/>
      <c r="EU647" s="56"/>
      <c r="EV647" s="56"/>
      <c r="EW647" s="56"/>
      <c r="EX647" s="56"/>
      <c r="EY647" s="56"/>
      <c r="EZ647" s="56"/>
      <c r="FA647" s="56"/>
      <c r="FB647" s="56"/>
      <c r="FC647" s="56"/>
      <c r="FD647" s="56"/>
      <c r="FE647" s="56"/>
      <c r="FF647" s="56"/>
      <c r="FG647" s="56"/>
      <c r="FH647" s="56"/>
      <c r="FI647" s="56"/>
      <c r="FJ647" s="56"/>
      <c r="FK647" s="56"/>
      <c r="FL647" s="56"/>
      <c r="FM647" s="56"/>
      <c r="FN647" s="56"/>
      <c r="FO647" s="56"/>
      <c r="FP647" s="56"/>
      <c r="FQ647" s="56"/>
      <c r="FR647" s="56"/>
      <c r="FS647" s="56"/>
      <c r="FT647" s="56"/>
      <c r="FU647" s="56"/>
      <c r="FV647" s="56"/>
      <c r="FW647" s="56"/>
      <c r="FX647" s="56"/>
      <c r="FY647" s="56"/>
      <c r="FZ647" s="56"/>
      <c r="GA647" s="56"/>
      <c r="GB647" s="56"/>
      <c r="GC647" s="56"/>
      <c r="GD647" s="56"/>
      <c r="GE647" s="56"/>
      <c r="GF647" s="56"/>
      <c r="GG647" s="56"/>
      <c r="GH647" s="56"/>
      <c r="GI647" s="56"/>
      <c r="GJ647" s="56"/>
      <c r="GK647" s="56"/>
      <c r="GL647" s="56"/>
      <c r="GM647" s="56"/>
      <c r="GN647" s="56"/>
      <c r="GO647" s="56"/>
      <c r="GP647" s="56"/>
      <c r="GQ647" s="56"/>
      <c r="GR647" s="56"/>
      <c r="GS647" s="56"/>
      <c r="GT647" s="56"/>
      <c r="GU647" s="56"/>
      <c r="GV647" s="56"/>
      <c r="GW647" s="56"/>
      <c r="GX647" s="56"/>
      <c r="GY647" s="56"/>
      <c r="GZ647" s="56"/>
      <c r="HA647" s="56"/>
      <c r="HB647" s="56"/>
      <c r="HC647" s="56"/>
      <c r="HD647" s="56"/>
      <c r="HE647" s="56"/>
      <c r="HF647" s="56"/>
      <c r="HG647" s="56"/>
      <c r="HH647" s="56"/>
      <c r="HI647" s="56"/>
      <c r="HJ647" s="56"/>
      <c r="HK647" s="56"/>
      <c r="HL647" s="56"/>
      <c r="HM647" s="56"/>
      <c r="HN647" s="56"/>
      <c r="HO647" s="56"/>
      <c r="HP647" s="56"/>
      <c r="HQ647" s="56"/>
      <c r="HR647" s="56"/>
      <c r="HS647" s="56"/>
      <c r="HT647" s="56"/>
      <c r="HU647" s="56"/>
      <c r="HV647" s="56"/>
      <c r="HW647" s="56"/>
      <c r="HX647" s="56"/>
      <c r="HY647" s="56"/>
      <c r="HZ647" s="56"/>
      <c r="IA647" s="56"/>
      <c r="IB647" s="56"/>
      <c r="IC647" s="56"/>
      <c r="ID647" s="56"/>
      <c r="IE647" s="56"/>
      <c r="IF647" s="56"/>
      <c r="IG647" s="56"/>
      <c r="IH647" s="56"/>
      <c r="II647" s="56"/>
      <c r="IJ647" s="56"/>
      <c r="IK647" s="56"/>
      <c r="IL647" s="56"/>
      <c r="IM647" s="56"/>
      <c r="IN647" s="56"/>
      <c r="IO647" s="56"/>
      <c r="IP647" s="56"/>
      <c r="IQ647" s="56"/>
      <c r="IR647" s="56"/>
      <c r="IS647" s="56"/>
      <c r="IT647" s="56"/>
      <c r="IU647" s="56"/>
      <c r="IV647" s="56"/>
      <c r="IW647" s="56"/>
      <c r="IX647" s="56"/>
    </row>
    <row r="648" spans="2:258">
      <c r="B648" s="56"/>
      <c r="C648" s="56"/>
      <c r="D648" s="56"/>
      <c r="E648" s="56"/>
      <c r="F648" s="56"/>
      <c r="G648" s="56"/>
      <c r="H648" s="56"/>
      <c r="I648" s="56"/>
      <c r="J648" s="56"/>
      <c r="K648" s="56"/>
      <c r="L648" s="56"/>
      <c r="M648" s="56"/>
      <c r="CK648" s="56"/>
      <c r="CL648" s="56"/>
      <c r="CM648" s="56"/>
      <c r="CN648" s="56"/>
      <c r="CO648" s="56"/>
      <c r="CP648" s="56"/>
      <c r="CQ648" s="56"/>
      <c r="CR648" s="56"/>
      <c r="CS648" s="56"/>
      <c r="CT648" s="56"/>
      <c r="CU648" s="56"/>
      <c r="CV648" s="56"/>
      <c r="CW648" s="56"/>
      <c r="CX648" s="56"/>
      <c r="CY648" s="56"/>
      <c r="CZ648" s="56"/>
      <c r="DA648" s="56"/>
      <c r="DB648" s="56"/>
      <c r="DC648" s="56"/>
      <c r="DD648" s="56"/>
      <c r="DE648" s="56"/>
      <c r="DF648" s="56"/>
      <c r="DG648" s="56"/>
      <c r="DH648" s="56"/>
      <c r="DI648" s="56"/>
      <c r="DJ648" s="56"/>
      <c r="DK648" s="56"/>
      <c r="DL648" s="56"/>
      <c r="DM648" s="56"/>
      <c r="DN648" s="56"/>
      <c r="DO648" s="56"/>
      <c r="DP648" s="56"/>
      <c r="DQ648" s="56"/>
      <c r="DR648" s="56"/>
      <c r="DS648" s="56"/>
      <c r="DT648" s="56"/>
      <c r="DU648" s="56"/>
      <c r="DV648" s="56"/>
      <c r="DW648" s="56"/>
      <c r="DX648" s="56"/>
      <c r="DY648" s="56"/>
      <c r="DZ648" s="56"/>
      <c r="EA648" s="56"/>
      <c r="EB648" s="56"/>
      <c r="EC648" s="56"/>
      <c r="ED648" s="56"/>
      <c r="EE648" s="56"/>
      <c r="EF648" s="56"/>
      <c r="EG648" s="56"/>
      <c r="EH648" s="56"/>
      <c r="EI648" s="56"/>
      <c r="EJ648" s="56"/>
      <c r="EK648" s="56"/>
      <c r="EL648" s="56"/>
      <c r="EM648" s="56"/>
      <c r="EN648" s="56"/>
      <c r="EO648" s="56"/>
      <c r="EP648" s="56"/>
      <c r="EQ648" s="56"/>
      <c r="ER648" s="56"/>
      <c r="ES648" s="56"/>
      <c r="ET648" s="56"/>
      <c r="EU648" s="56"/>
      <c r="EV648" s="56"/>
      <c r="EW648" s="56"/>
      <c r="EX648" s="56"/>
      <c r="EY648" s="56"/>
      <c r="EZ648" s="56"/>
      <c r="FA648" s="56"/>
      <c r="FB648" s="56"/>
      <c r="FC648" s="56"/>
      <c r="FD648" s="56"/>
      <c r="FE648" s="56"/>
      <c r="FF648" s="56"/>
      <c r="FG648" s="56"/>
      <c r="FH648" s="56"/>
      <c r="FI648" s="56"/>
      <c r="FJ648" s="56"/>
      <c r="FK648" s="56"/>
      <c r="FL648" s="56"/>
      <c r="FM648" s="56"/>
      <c r="FN648" s="56"/>
      <c r="FO648" s="56"/>
      <c r="FP648" s="56"/>
      <c r="FQ648" s="56"/>
      <c r="FR648" s="56"/>
      <c r="FS648" s="56"/>
      <c r="FT648" s="56"/>
      <c r="FU648" s="56"/>
      <c r="FV648" s="56"/>
      <c r="FW648" s="56"/>
      <c r="FX648" s="56"/>
      <c r="FY648" s="56"/>
      <c r="FZ648" s="56"/>
      <c r="GA648" s="56"/>
      <c r="GB648" s="56"/>
      <c r="GC648" s="56"/>
      <c r="GD648" s="56"/>
      <c r="GE648" s="56"/>
      <c r="GF648" s="56"/>
      <c r="GG648" s="56"/>
      <c r="GH648" s="56"/>
      <c r="GI648" s="56"/>
      <c r="GJ648" s="56"/>
      <c r="GK648" s="56"/>
      <c r="GL648" s="56"/>
      <c r="GM648" s="56"/>
      <c r="GN648" s="56"/>
      <c r="GO648" s="56"/>
      <c r="GP648" s="56"/>
      <c r="GQ648" s="56"/>
      <c r="GR648" s="56"/>
      <c r="GS648" s="56"/>
      <c r="GT648" s="56"/>
      <c r="GU648" s="56"/>
      <c r="GV648" s="56"/>
      <c r="GW648" s="56"/>
      <c r="GX648" s="56"/>
      <c r="GY648" s="56"/>
      <c r="GZ648" s="56"/>
      <c r="HA648" s="56"/>
      <c r="HB648" s="56"/>
      <c r="HC648" s="56"/>
      <c r="HD648" s="56"/>
      <c r="HE648" s="56"/>
      <c r="HF648" s="56"/>
      <c r="HG648" s="56"/>
      <c r="HH648" s="56"/>
      <c r="HI648" s="56"/>
      <c r="HJ648" s="56"/>
      <c r="HK648" s="56"/>
      <c r="HL648" s="56"/>
      <c r="HM648" s="56"/>
      <c r="HN648" s="56"/>
      <c r="HO648" s="56"/>
      <c r="HP648" s="56"/>
      <c r="HQ648" s="56"/>
      <c r="HR648" s="56"/>
      <c r="HS648" s="56"/>
      <c r="HT648" s="56"/>
      <c r="HU648" s="56"/>
      <c r="HV648" s="56"/>
      <c r="HW648" s="56"/>
      <c r="HX648" s="56"/>
      <c r="HY648" s="56"/>
      <c r="HZ648" s="56"/>
      <c r="IA648" s="56"/>
      <c r="IB648" s="56"/>
      <c r="IC648" s="56"/>
      <c r="ID648" s="56"/>
      <c r="IE648" s="56"/>
      <c r="IF648" s="56"/>
      <c r="IG648" s="56"/>
      <c r="IH648" s="56"/>
      <c r="II648" s="56"/>
      <c r="IJ648" s="56"/>
      <c r="IK648" s="56"/>
      <c r="IL648" s="56"/>
      <c r="IM648" s="56"/>
      <c r="IN648" s="56"/>
      <c r="IO648" s="56"/>
      <c r="IP648" s="56"/>
      <c r="IQ648" s="56"/>
      <c r="IR648" s="56"/>
      <c r="IS648" s="56"/>
      <c r="IT648" s="56"/>
      <c r="IU648" s="56"/>
      <c r="IV648" s="56"/>
      <c r="IW648" s="56"/>
      <c r="IX648" s="56"/>
    </row>
    <row r="649" spans="2:258">
      <c r="B649" s="56"/>
      <c r="C649" s="56"/>
      <c r="D649" s="56"/>
      <c r="E649" s="56"/>
      <c r="F649" s="56"/>
      <c r="G649" s="56"/>
      <c r="H649" s="56"/>
      <c r="I649" s="56"/>
      <c r="J649" s="56"/>
      <c r="K649" s="56"/>
      <c r="L649" s="56"/>
      <c r="M649" s="56"/>
      <c r="CK649" s="56"/>
      <c r="CL649" s="56"/>
      <c r="CM649" s="56"/>
      <c r="CN649" s="56"/>
      <c r="CO649" s="56"/>
      <c r="CP649" s="56"/>
      <c r="CQ649" s="56"/>
      <c r="CR649" s="56"/>
      <c r="CS649" s="56"/>
      <c r="CT649" s="56"/>
      <c r="CU649" s="56"/>
      <c r="CV649" s="56"/>
      <c r="CW649" s="56"/>
      <c r="CX649" s="56"/>
      <c r="CY649" s="56"/>
      <c r="CZ649" s="56"/>
      <c r="DA649" s="56"/>
      <c r="DB649" s="56"/>
      <c r="DC649" s="56"/>
      <c r="DD649" s="56"/>
      <c r="DE649" s="56"/>
      <c r="DF649" s="56"/>
      <c r="DG649" s="56"/>
      <c r="DH649" s="56"/>
      <c r="DI649" s="56"/>
      <c r="DJ649" s="56"/>
      <c r="DK649" s="56"/>
      <c r="DL649" s="56"/>
      <c r="DM649" s="56"/>
      <c r="DN649" s="56"/>
      <c r="DO649" s="56"/>
      <c r="DP649" s="56"/>
      <c r="DQ649" s="56"/>
      <c r="DR649" s="56"/>
      <c r="DS649" s="56"/>
      <c r="DT649" s="56"/>
      <c r="DU649" s="56"/>
      <c r="DV649" s="56"/>
      <c r="DW649" s="56"/>
      <c r="DX649" s="56"/>
      <c r="DY649" s="56"/>
      <c r="DZ649" s="56"/>
      <c r="EA649" s="56"/>
      <c r="EB649" s="56"/>
      <c r="EC649" s="56"/>
      <c r="ED649" s="56"/>
      <c r="EE649" s="56"/>
      <c r="EF649" s="56"/>
      <c r="EG649" s="56"/>
      <c r="EH649" s="56"/>
      <c r="EI649" s="56"/>
      <c r="EJ649" s="56"/>
      <c r="EK649" s="56"/>
      <c r="EL649" s="56"/>
      <c r="EM649" s="56"/>
      <c r="EN649" s="56"/>
      <c r="EO649" s="56"/>
      <c r="EP649" s="56"/>
      <c r="EQ649" s="56"/>
      <c r="ER649" s="56"/>
      <c r="ES649" s="56"/>
      <c r="ET649" s="56"/>
      <c r="EU649" s="56"/>
      <c r="EV649" s="56"/>
      <c r="EW649" s="56"/>
      <c r="EX649" s="56"/>
      <c r="EY649" s="56"/>
      <c r="EZ649" s="56"/>
      <c r="FA649" s="56"/>
      <c r="FB649" s="56"/>
      <c r="FC649" s="56"/>
      <c r="FD649" s="56"/>
      <c r="FE649" s="56"/>
      <c r="FF649" s="56"/>
      <c r="FG649" s="56"/>
      <c r="FH649" s="56"/>
      <c r="FI649" s="56"/>
      <c r="FJ649" s="56"/>
      <c r="FK649" s="56"/>
      <c r="FL649" s="56"/>
      <c r="FM649" s="56"/>
      <c r="FN649" s="56"/>
      <c r="FO649" s="56"/>
      <c r="FP649" s="56"/>
      <c r="FQ649" s="56"/>
      <c r="FR649" s="56"/>
      <c r="FS649" s="56"/>
      <c r="FT649" s="56"/>
      <c r="FU649" s="56"/>
      <c r="FV649" s="56"/>
      <c r="FW649" s="56"/>
      <c r="FX649" s="56"/>
      <c r="FY649" s="56"/>
      <c r="FZ649" s="56"/>
      <c r="GA649" s="56"/>
      <c r="GB649" s="56"/>
      <c r="GC649" s="56"/>
      <c r="GD649" s="56"/>
      <c r="GE649" s="56"/>
      <c r="GF649" s="56"/>
      <c r="GG649" s="56"/>
      <c r="GH649" s="56"/>
      <c r="GI649" s="56"/>
      <c r="GJ649" s="56"/>
      <c r="GK649" s="56"/>
      <c r="GL649" s="56"/>
      <c r="GM649" s="56"/>
      <c r="GN649" s="56"/>
      <c r="GO649" s="56"/>
      <c r="GP649" s="56"/>
      <c r="GQ649" s="56"/>
      <c r="GR649" s="56"/>
      <c r="GS649" s="56"/>
      <c r="GT649" s="56"/>
      <c r="GU649" s="56"/>
      <c r="GV649" s="56"/>
      <c r="GW649" s="56"/>
      <c r="GX649" s="56"/>
      <c r="GY649" s="56"/>
      <c r="GZ649" s="56"/>
      <c r="HA649" s="56"/>
      <c r="HB649" s="56"/>
      <c r="HC649" s="56"/>
      <c r="HD649" s="56"/>
      <c r="HE649" s="56"/>
      <c r="HF649" s="56"/>
      <c r="HG649" s="56"/>
      <c r="HH649" s="56"/>
      <c r="HI649" s="56"/>
      <c r="HJ649" s="56"/>
      <c r="HK649" s="56"/>
      <c r="HL649" s="56"/>
      <c r="HM649" s="56"/>
      <c r="HN649" s="56"/>
      <c r="HO649" s="56"/>
      <c r="HP649" s="56"/>
      <c r="HQ649" s="56"/>
      <c r="HR649" s="56"/>
      <c r="HS649" s="56"/>
      <c r="HT649" s="56"/>
      <c r="HU649" s="56"/>
      <c r="HV649" s="56"/>
      <c r="HW649" s="56"/>
      <c r="HX649" s="56"/>
      <c r="HY649" s="56"/>
      <c r="HZ649" s="56"/>
      <c r="IA649" s="56"/>
      <c r="IB649" s="56"/>
      <c r="IC649" s="56"/>
      <c r="ID649" s="56"/>
      <c r="IE649" s="56"/>
      <c r="IF649" s="56"/>
      <c r="IG649" s="56"/>
      <c r="IH649" s="56"/>
      <c r="II649" s="56"/>
      <c r="IJ649" s="56"/>
      <c r="IK649" s="56"/>
      <c r="IL649" s="56"/>
      <c r="IM649" s="56"/>
      <c r="IN649" s="56"/>
      <c r="IO649" s="56"/>
      <c r="IP649" s="56"/>
      <c r="IQ649" s="56"/>
      <c r="IR649" s="56"/>
      <c r="IS649" s="56"/>
      <c r="IT649" s="56"/>
      <c r="IU649" s="56"/>
      <c r="IV649" s="56"/>
      <c r="IW649" s="56"/>
      <c r="IX649" s="56"/>
    </row>
    <row r="650" spans="2:258">
      <c r="B650" s="56"/>
      <c r="C650" s="56"/>
      <c r="D650" s="56"/>
      <c r="E650" s="56"/>
      <c r="F650" s="56"/>
      <c r="G650" s="56"/>
      <c r="H650" s="56"/>
      <c r="I650" s="56"/>
      <c r="J650" s="56"/>
      <c r="K650" s="56"/>
      <c r="L650" s="56"/>
      <c r="M650" s="56"/>
      <c r="CK650" s="56"/>
      <c r="CL650" s="56"/>
      <c r="CM650" s="56"/>
      <c r="CN650" s="56"/>
      <c r="CO650" s="56"/>
      <c r="CP650" s="56"/>
      <c r="CQ650" s="56"/>
      <c r="CR650" s="56"/>
      <c r="CS650" s="56"/>
      <c r="CT650" s="56"/>
      <c r="CU650" s="56"/>
      <c r="CV650" s="56"/>
      <c r="CW650" s="56"/>
      <c r="CX650" s="56"/>
      <c r="CY650" s="56"/>
      <c r="CZ650" s="56"/>
      <c r="DA650" s="56"/>
      <c r="DB650" s="56"/>
      <c r="DC650" s="56"/>
      <c r="DD650" s="56"/>
      <c r="DE650" s="56"/>
      <c r="DF650" s="56"/>
      <c r="DG650" s="56"/>
      <c r="DH650" s="56"/>
      <c r="DI650" s="56"/>
      <c r="DJ650" s="56"/>
      <c r="DK650" s="56"/>
      <c r="DL650" s="56"/>
      <c r="DM650" s="56"/>
      <c r="DN650" s="56"/>
      <c r="DO650" s="56"/>
      <c r="DP650" s="56"/>
      <c r="DQ650" s="56"/>
      <c r="DR650" s="56"/>
      <c r="DS650" s="56"/>
      <c r="DT650" s="56"/>
      <c r="DU650" s="56"/>
      <c r="DV650" s="56"/>
      <c r="DW650" s="56"/>
      <c r="DX650" s="56"/>
      <c r="DY650" s="56"/>
      <c r="DZ650" s="56"/>
      <c r="EA650" s="56"/>
      <c r="EB650" s="56"/>
      <c r="EC650" s="56"/>
      <c r="ED650" s="56"/>
      <c r="EE650" s="56"/>
      <c r="EF650" s="56"/>
      <c r="EG650" s="56"/>
      <c r="EH650" s="56"/>
      <c r="EI650" s="56"/>
      <c r="EJ650" s="56"/>
      <c r="EK650" s="56"/>
      <c r="EL650" s="56"/>
      <c r="EM650" s="56"/>
      <c r="EN650" s="56"/>
      <c r="EO650" s="56"/>
      <c r="EP650" s="56"/>
      <c r="EQ650" s="56"/>
      <c r="ER650" s="56"/>
      <c r="ES650" s="56"/>
      <c r="ET650" s="56"/>
      <c r="EU650" s="56"/>
      <c r="EV650" s="56"/>
      <c r="EW650" s="56"/>
      <c r="EX650" s="56"/>
      <c r="EY650" s="56"/>
      <c r="EZ650" s="56"/>
      <c r="FA650" s="56"/>
      <c r="FB650" s="56"/>
      <c r="FC650" s="56"/>
      <c r="FD650" s="56"/>
      <c r="FE650" s="56"/>
      <c r="FF650" s="56"/>
      <c r="FG650" s="56"/>
      <c r="FH650" s="56"/>
      <c r="FI650" s="56"/>
      <c r="FJ650" s="56"/>
      <c r="FK650" s="56"/>
      <c r="FL650" s="56"/>
      <c r="FM650" s="56"/>
      <c r="FN650" s="56"/>
      <c r="FO650" s="56"/>
      <c r="FP650" s="56"/>
      <c r="FQ650" s="56"/>
      <c r="FR650" s="56"/>
      <c r="FS650" s="56"/>
      <c r="FT650" s="56"/>
      <c r="FU650" s="56"/>
      <c r="FV650" s="56"/>
      <c r="FW650" s="56"/>
      <c r="FX650" s="56"/>
      <c r="FY650" s="56"/>
      <c r="FZ650" s="56"/>
      <c r="GA650" s="56"/>
      <c r="GB650" s="56"/>
      <c r="GC650" s="56"/>
      <c r="GD650" s="56"/>
      <c r="GE650" s="56"/>
      <c r="GF650" s="56"/>
      <c r="GG650" s="56"/>
      <c r="GH650" s="56"/>
      <c r="GI650" s="56"/>
      <c r="GJ650" s="56"/>
      <c r="GK650" s="56"/>
      <c r="GL650" s="56"/>
      <c r="GM650" s="56"/>
      <c r="GN650" s="56"/>
      <c r="GO650" s="56"/>
      <c r="GP650" s="56"/>
      <c r="GQ650" s="56"/>
      <c r="GR650" s="56"/>
      <c r="GS650" s="56"/>
      <c r="GT650" s="56"/>
      <c r="GU650" s="56"/>
      <c r="GV650" s="56"/>
      <c r="GW650" s="56"/>
      <c r="GX650" s="56"/>
      <c r="GY650" s="56"/>
      <c r="GZ650" s="56"/>
      <c r="HA650" s="56"/>
      <c r="HB650" s="56"/>
      <c r="HC650" s="56"/>
      <c r="HD650" s="56"/>
      <c r="HE650" s="56"/>
      <c r="HF650" s="56"/>
      <c r="HG650" s="56"/>
      <c r="HH650" s="56"/>
      <c r="HI650" s="56"/>
      <c r="HJ650" s="56"/>
      <c r="HK650" s="56"/>
      <c r="HL650" s="56"/>
      <c r="HM650" s="56"/>
      <c r="HN650" s="56"/>
      <c r="HO650" s="56"/>
      <c r="HP650" s="56"/>
      <c r="HQ650" s="56"/>
      <c r="HR650" s="56"/>
      <c r="HS650" s="56"/>
      <c r="HT650" s="56"/>
      <c r="HU650" s="56"/>
      <c r="HV650" s="56"/>
      <c r="HW650" s="56"/>
      <c r="HX650" s="56"/>
      <c r="HY650" s="56"/>
      <c r="HZ650" s="56"/>
      <c r="IA650" s="56"/>
      <c r="IB650" s="56"/>
      <c r="IC650" s="56"/>
      <c r="ID650" s="56"/>
      <c r="IE650" s="56"/>
      <c r="IF650" s="56"/>
      <c r="IG650" s="56"/>
      <c r="IH650" s="56"/>
      <c r="II650" s="56"/>
      <c r="IJ650" s="56"/>
      <c r="IK650" s="56"/>
      <c r="IL650" s="56"/>
      <c r="IM650" s="56"/>
      <c r="IN650" s="56"/>
      <c r="IO650" s="56"/>
      <c r="IP650" s="56"/>
      <c r="IQ650" s="56"/>
      <c r="IR650" s="56"/>
      <c r="IS650" s="56"/>
      <c r="IT650" s="56"/>
      <c r="IU650" s="56"/>
      <c r="IV650" s="56"/>
      <c r="IW650" s="56"/>
      <c r="IX650" s="56"/>
    </row>
    <row r="651" spans="2:258">
      <c r="B651" s="56"/>
      <c r="C651" s="56"/>
      <c r="D651" s="56"/>
      <c r="E651" s="56"/>
      <c r="F651" s="56"/>
      <c r="G651" s="56"/>
      <c r="H651" s="56"/>
      <c r="I651" s="56"/>
      <c r="J651" s="56"/>
      <c r="K651" s="56"/>
      <c r="L651" s="56"/>
      <c r="M651" s="56"/>
      <c r="CK651" s="56"/>
      <c r="CL651" s="56"/>
      <c r="CM651" s="56"/>
      <c r="CN651" s="56"/>
      <c r="CO651" s="56"/>
      <c r="CP651" s="56"/>
      <c r="CQ651" s="56"/>
      <c r="CR651" s="56"/>
      <c r="CS651" s="56"/>
      <c r="CT651" s="56"/>
      <c r="CU651" s="56"/>
      <c r="CV651" s="56"/>
      <c r="CW651" s="56"/>
      <c r="CX651" s="56"/>
      <c r="CY651" s="56"/>
      <c r="CZ651" s="56"/>
      <c r="DA651" s="56"/>
      <c r="DB651" s="56"/>
      <c r="DC651" s="56"/>
      <c r="DD651" s="56"/>
      <c r="DE651" s="56"/>
      <c r="DF651" s="56"/>
      <c r="DG651" s="56"/>
      <c r="DH651" s="56"/>
      <c r="DI651" s="56"/>
      <c r="DJ651" s="56"/>
      <c r="DK651" s="56"/>
      <c r="DL651" s="56"/>
      <c r="DM651" s="56"/>
      <c r="DN651" s="56"/>
      <c r="DO651" s="56"/>
      <c r="DP651" s="56"/>
      <c r="DQ651" s="56"/>
      <c r="DR651" s="56"/>
      <c r="DS651" s="56"/>
      <c r="DT651" s="56"/>
      <c r="DU651" s="56"/>
      <c r="DV651" s="56"/>
      <c r="DW651" s="56"/>
      <c r="DX651" s="56"/>
      <c r="DY651" s="56"/>
      <c r="DZ651" s="56"/>
      <c r="EA651" s="56"/>
      <c r="EB651" s="56"/>
      <c r="EC651" s="56"/>
      <c r="ED651" s="56"/>
      <c r="EE651" s="56"/>
      <c r="EF651" s="56"/>
      <c r="EG651" s="56"/>
      <c r="EH651" s="56"/>
      <c r="EI651" s="56"/>
      <c r="EJ651" s="56"/>
      <c r="EK651" s="56"/>
      <c r="EL651" s="56"/>
      <c r="EM651" s="56"/>
      <c r="EN651" s="56"/>
      <c r="EO651" s="56"/>
      <c r="EP651" s="56"/>
      <c r="EQ651" s="56"/>
      <c r="ER651" s="56"/>
      <c r="ES651" s="56"/>
      <c r="ET651" s="56"/>
      <c r="EU651" s="56"/>
      <c r="EV651" s="56"/>
      <c r="EW651" s="56"/>
      <c r="EX651" s="56"/>
      <c r="EY651" s="56"/>
      <c r="EZ651" s="56"/>
      <c r="FA651" s="56"/>
      <c r="FB651" s="56"/>
      <c r="FC651" s="56"/>
      <c r="FD651" s="56"/>
      <c r="FE651" s="56"/>
      <c r="FF651" s="56"/>
      <c r="FG651" s="56"/>
      <c r="FH651" s="56"/>
      <c r="FI651" s="56"/>
      <c r="FJ651" s="56"/>
      <c r="FK651" s="56"/>
      <c r="FL651" s="56"/>
      <c r="FM651" s="56"/>
      <c r="FN651" s="56"/>
      <c r="FO651" s="56"/>
      <c r="FP651" s="56"/>
      <c r="FQ651" s="56"/>
      <c r="FR651" s="56"/>
      <c r="FS651" s="56"/>
      <c r="FT651" s="56"/>
      <c r="FU651" s="56"/>
      <c r="FV651" s="56"/>
      <c r="FW651" s="56"/>
      <c r="FX651" s="56"/>
      <c r="FY651" s="56"/>
      <c r="FZ651" s="56"/>
      <c r="GA651" s="56"/>
      <c r="GB651" s="56"/>
      <c r="GC651" s="56"/>
      <c r="GD651" s="56"/>
      <c r="GE651" s="56"/>
      <c r="GF651" s="56"/>
      <c r="GG651" s="56"/>
      <c r="GH651" s="56"/>
      <c r="GI651" s="56"/>
      <c r="GJ651" s="56"/>
      <c r="GK651" s="56"/>
      <c r="GL651" s="56"/>
      <c r="GM651" s="56"/>
      <c r="GN651" s="56"/>
      <c r="GO651" s="56"/>
      <c r="GP651" s="56"/>
      <c r="GQ651" s="56"/>
      <c r="GR651" s="56"/>
      <c r="GS651" s="56"/>
      <c r="GT651" s="56"/>
      <c r="GU651" s="56"/>
      <c r="GV651" s="56"/>
      <c r="GW651" s="56"/>
      <c r="GX651" s="56"/>
      <c r="GY651" s="56"/>
      <c r="GZ651" s="56"/>
      <c r="HA651" s="56"/>
      <c r="HB651" s="56"/>
      <c r="HC651" s="56"/>
      <c r="HD651" s="56"/>
      <c r="HE651" s="56"/>
      <c r="HF651" s="56"/>
      <c r="HG651" s="56"/>
      <c r="HH651" s="56"/>
      <c r="HI651" s="56"/>
      <c r="HJ651" s="56"/>
      <c r="HK651" s="56"/>
      <c r="HL651" s="56"/>
      <c r="HM651" s="56"/>
      <c r="HN651" s="56"/>
      <c r="HO651" s="56"/>
      <c r="HP651" s="56"/>
      <c r="HQ651" s="56"/>
      <c r="HR651" s="56"/>
      <c r="HS651" s="56"/>
      <c r="HT651" s="56"/>
      <c r="HU651" s="56"/>
      <c r="HV651" s="56"/>
      <c r="HW651" s="56"/>
      <c r="HX651" s="56"/>
      <c r="HY651" s="56"/>
      <c r="HZ651" s="56"/>
      <c r="IA651" s="56"/>
      <c r="IB651" s="56"/>
      <c r="IC651" s="56"/>
      <c r="ID651" s="56"/>
      <c r="IE651" s="56"/>
      <c r="IF651" s="56"/>
      <c r="IG651" s="56"/>
      <c r="IH651" s="56"/>
      <c r="II651" s="56"/>
      <c r="IJ651" s="56"/>
      <c r="IK651" s="56"/>
      <c r="IL651" s="56"/>
      <c r="IM651" s="56"/>
      <c r="IN651" s="56"/>
      <c r="IO651" s="56"/>
      <c r="IP651" s="56"/>
      <c r="IQ651" s="56"/>
      <c r="IR651" s="56"/>
      <c r="IS651" s="56"/>
      <c r="IT651" s="56"/>
      <c r="IU651" s="56"/>
      <c r="IV651" s="56"/>
      <c r="IW651" s="56"/>
      <c r="IX651" s="56"/>
    </row>
    <row r="652" spans="2:258">
      <c r="B652" s="56"/>
      <c r="C652" s="56"/>
      <c r="D652" s="56"/>
      <c r="E652" s="56"/>
      <c r="F652" s="56"/>
      <c r="G652" s="56"/>
      <c r="H652" s="56"/>
      <c r="I652" s="56"/>
      <c r="J652" s="56"/>
      <c r="K652" s="56"/>
      <c r="L652" s="56"/>
      <c r="M652" s="56"/>
      <c r="CK652" s="56"/>
      <c r="CL652" s="56"/>
      <c r="CM652" s="56"/>
      <c r="CN652" s="56"/>
      <c r="CO652" s="56"/>
      <c r="CP652" s="56"/>
      <c r="CQ652" s="56"/>
      <c r="CR652" s="56"/>
      <c r="CS652" s="56"/>
      <c r="CT652" s="56"/>
      <c r="CU652" s="56"/>
      <c r="CV652" s="56"/>
      <c r="CW652" s="56"/>
      <c r="CX652" s="56"/>
      <c r="CY652" s="56"/>
      <c r="CZ652" s="56"/>
      <c r="DA652" s="56"/>
      <c r="DB652" s="56"/>
      <c r="DC652" s="56"/>
      <c r="DD652" s="56"/>
      <c r="DE652" s="56"/>
      <c r="DF652" s="56"/>
      <c r="DG652" s="56"/>
      <c r="DH652" s="56"/>
      <c r="DI652" s="56"/>
      <c r="DJ652" s="56"/>
      <c r="DK652" s="56"/>
      <c r="DL652" s="56"/>
      <c r="DM652" s="56"/>
      <c r="DN652" s="56"/>
      <c r="DO652" s="56"/>
      <c r="DP652" s="56"/>
      <c r="DQ652" s="56"/>
      <c r="DR652" s="56"/>
      <c r="DS652" s="56"/>
      <c r="DT652" s="56"/>
      <c r="DU652" s="56"/>
      <c r="DV652" s="56"/>
      <c r="DW652" s="56"/>
      <c r="DX652" s="56"/>
      <c r="DY652" s="56"/>
      <c r="DZ652" s="56"/>
      <c r="EA652" s="56"/>
      <c r="EB652" s="56"/>
      <c r="EC652" s="56"/>
      <c r="ED652" s="56"/>
      <c r="EE652" s="56"/>
      <c r="EF652" s="56"/>
      <c r="EG652" s="56"/>
      <c r="EH652" s="56"/>
      <c r="EI652" s="56"/>
      <c r="EJ652" s="56"/>
      <c r="EK652" s="56"/>
      <c r="EL652" s="56"/>
      <c r="EM652" s="56"/>
      <c r="EN652" s="56"/>
      <c r="EO652" s="56"/>
      <c r="EP652" s="56"/>
      <c r="EQ652" s="56"/>
      <c r="ER652" s="56"/>
      <c r="ES652" s="56"/>
      <c r="ET652" s="56"/>
      <c r="EU652" s="56"/>
      <c r="EV652" s="56"/>
      <c r="EW652" s="56"/>
      <c r="EX652" s="56"/>
      <c r="EY652" s="56"/>
      <c r="EZ652" s="56"/>
      <c r="FA652" s="56"/>
      <c r="FB652" s="56"/>
      <c r="FC652" s="56"/>
      <c r="FD652" s="56"/>
      <c r="FE652" s="56"/>
      <c r="FF652" s="56"/>
      <c r="FG652" s="56"/>
      <c r="FH652" s="56"/>
      <c r="FI652" s="56"/>
      <c r="FJ652" s="56"/>
      <c r="FK652" s="56"/>
      <c r="FL652" s="56"/>
      <c r="FM652" s="56"/>
      <c r="FN652" s="56"/>
      <c r="FO652" s="56"/>
      <c r="FP652" s="56"/>
      <c r="FQ652" s="56"/>
      <c r="FR652" s="56"/>
      <c r="FS652" s="56"/>
      <c r="FT652" s="56"/>
      <c r="FU652" s="56"/>
      <c r="FV652" s="56"/>
      <c r="FW652" s="56"/>
      <c r="FX652" s="56"/>
      <c r="FY652" s="56"/>
      <c r="FZ652" s="56"/>
      <c r="GA652" s="56"/>
      <c r="GB652" s="56"/>
      <c r="GC652" s="56"/>
      <c r="GD652" s="56"/>
      <c r="GE652" s="56"/>
      <c r="GF652" s="56"/>
      <c r="GG652" s="56"/>
      <c r="GH652" s="56"/>
      <c r="GI652" s="56"/>
      <c r="GJ652" s="56"/>
      <c r="GK652" s="56"/>
      <c r="GL652" s="56"/>
      <c r="GM652" s="56"/>
      <c r="GN652" s="56"/>
      <c r="GO652" s="56"/>
      <c r="GP652" s="56"/>
      <c r="GQ652" s="56"/>
      <c r="GR652" s="56"/>
      <c r="GS652" s="56"/>
      <c r="GT652" s="56"/>
      <c r="GU652" s="56"/>
      <c r="GV652" s="56"/>
      <c r="GW652" s="56"/>
      <c r="GX652" s="56"/>
      <c r="GY652" s="56"/>
      <c r="GZ652" s="56"/>
      <c r="HA652" s="56"/>
      <c r="HB652" s="56"/>
      <c r="HC652" s="56"/>
      <c r="HD652" s="56"/>
      <c r="HE652" s="56"/>
      <c r="HF652" s="56"/>
      <c r="HG652" s="56"/>
      <c r="HH652" s="56"/>
      <c r="HI652" s="56"/>
      <c r="HJ652" s="56"/>
      <c r="HK652" s="56"/>
      <c r="HL652" s="56"/>
      <c r="HM652" s="56"/>
      <c r="HN652" s="56"/>
      <c r="HO652" s="56"/>
      <c r="HP652" s="56"/>
      <c r="HQ652" s="56"/>
      <c r="HR652" s="56"/>
      <c r="HS652" s="56"/>
      <c r="HT652" s="56"/>
      <c r="HU652" s="56"/>
      <c r="HV652" s="56"/>
      <c r="HW652" s="56"/>
      <c r="HX652" s="56"/>
      <c r="HY652" s="56"/>
      <c r="HZ652" s="56"/>
      <c r="IA652" s="56"/>
      <c r="IB652" s="56"/>
      <c r="IC652" s="56"/>
      <c r="ID652" s="56"/>
      <c r="IE652" s="56"/>
      <c r="IF652" s="56"/>
      <c r="IG652" s="56"/>
      <c r="IH652" s="56"/>
      <c r="II652" s="56"/>
      <c r="IJ652" s="56"/>
      <c r="IK652" s="56"/>
      <c r="IL652" s="56"/>
      <c r="IM652" s="56"/>
      <c r="IN652" s="56"/>
      <c r="IO652" s="56"/>
      <c r="IP652" s="56"/>
      <c r="IQ652" s="56"/>
      <c r="IR652" s="56"/>
      <c r="IS652" s="56"/>
      <c r="IT652" s="56"/>
      <c r="IU652" s="56"/>
      <c r="IV652" s="56"/>
      <c r="IW652" s="56"/>
      <c r="IX652" s="56"/>
    </row>
    <row r="653" spans="2:258">
      <c r="B653" s="56"/>
      <c r="C653" s="56"/>
      <c r="D653" s="56"/>
      <c r="E653" s="56"/>
      <c r="F653" s="56"/>
      <c r="G653" s="56"/>
      <c r="H653" s="56"/>
      <c r="I653" s="56"/>
      <c r="J653" s="56"/>
      <c r="K653" s="56"/>
      <c r="L653" s="56"/>
      <c r="M653" s="56"/>
      <c r="CK653" s="56"/>
      <c r="CL653" s="56"/>
      <c r="CM653" s="56"/>
      <c r="CN653" s="56"/>
      <c r="CO653" s="56"/>
      <c r="CP653" s="56"/>
      <c r="CQ653" s="56"/>
      <c r="CR653" s="56"/>
      <c r="CS653" s="56"/>
      <c r="CT653" s="56"/>
      <c r="CU653" s="56"/>
      <c r="CV653" s="56"/>
      <c r="CW653" s="56"/>
      <c r="CX653" s="56"/>
      <c r="CY653" s="56"/>
      <c r="CZ653" s="56"/>
      <c r="DA653" s="56"/>
      <c r="DB653" s="56"/>
      <c r="DC653" s="56"/>
      <c r="DD653" s="56"/>
      <c r="DE653" s="56"/>
      <c r="DF653" s="56"/>
      <c r="DG653" s="56"/>
      <c r="DH653" s="56"/>
      <c r="DI653" s="56"/>
      <c r="DJ653" s="56"/>
      <c r="DK653" s="56"/>
      <c r="DL653" s="56"/>
      <c r="DM653" s="56"/>
      <c r="DN653" s="56"/>
      <c r="DO653" s="56"/>
      <c r="DP653" s="56"/>
      <c r="DQ653" s="56"/>
      <c r="DR653" s="56"/>
      <c r="DS653" s="56"/>
      <c r="DT653" s="56"/>
      <c r="DU653" s="56"/>
      <c r="DV653" s="56"/>
      <c r="DW653" s="56"/>
      <c r="DX653" s="56"/>
      <c r="DY653" s="56"/>
      <c r="DZ653" s="56"/>
      <c r="EA653" s="56"/>
      <c r="EB653" s="56"/>
      <c r="EC653" s="56"/>
      <c r="ED653" s="56"/>
      <c r="EE653" s="56"/>
      <c r="EF653" s="56"/>
      <c r="EG653" s="56"/>
      <c r="EH653" s="56"/>
      <c r="EI653" s="56"/>
      <c r="EJ653" s="56"/>
      <c r="EK653" s="56"/>
      <c r="EL653" s="56"/>
      <c r="EM653" s="56"/>
      <c r="EN653" s="56"/>
      <c r="EO653" s="56"/>
      <c r="EP653" s="56"/>
      <c r="EQ653" s="56"/>
      <c r="ER653" s="56"/>
      <c r="ES653" s="56"/>
      <c r="ET653" s="56"/>
      <c r="EU653" s="56"/>
      <c r="EV653" s="56"/>
      <c r="EW653" s="56"/>
      <c r="EX653" s="56"/>
      <c r="EY653" s="56"/>
      <c r="EZ653" s="56"/>
      <c r="FA653" s="56"/>
      <c r="FB653" s="56"/>
      <c r="FC653" s="56"/>
      <c r="FD653" s="56"/>
      <c r="FE653" s="56"/>
      <c r="FF653" s="56"/>
      <c r="FG653" s="56"/>
      <c r="FH653" s="56"/>
      <c r="FI653" s="56"/>
      <c r="FJ653" s="56"/>
      <c r="FK653" s="56"/>
      <c r="FL653" s="56"/>
      <c r="FM653" s="56"/>
      <c r="FN653" s="56"/>
      <c r="FO653" s="56"/>
      <c r="FP653" s="56"/>
      <c r="FQ653" s="56"/>
      <c r="FR653" s="56"/>
      <c r="FS653" s="56"/>
      <c r="FT653" s="56"/>
      <c r="FU653" s="56"/>
      <c r="FV653" s="56"/>
      <c r="FW653" s="56"/>
      <c r="FX653" s="56"/>
      <c r="FY653" s="56"/>
      <c r="FZ653" s="56"/>
      <c r="GA653" s="56"/>
      <c r="GB653" s="56"/>
      <c r="GC653" s="56"/>
      <c r="GD653" s="56"/>
      <c r="GE653" s="56"/>
      <c r="GF653" s="56"/>
      <c r="GG653" s="56"/>
      <c r="GH653" s="56"/>
      <c r="GI653" s="56"/>
      <c r="GJ653" s="56"/>
      <c r="GK653" s="56"/>
      <c r="GL653" s="56"/>
      <c r="GM653" s="56"/>
      <c r="GN653" s="56"/>
      <c r="GO653" s="56"/>
      <c r="GP653" s="56"/>
      <c r="GQ653" s="56"/>
      <c r="GR653" s="56"/>
      <c r="GS653" s="56"/>
      <c r="GT653" s="56"/>
      <c r="GU653" s="56"/>
      <c r="GV653" s="56"/>
      <c r="GW653" s="56"/>
      <c r="GX653" s="56"/>
      <c r="GY653" s="56"/>
      <c r="GZ653" s="56"/>
      <c r="HA653" s="56"/>
      <c r="HB653" s="56"/>
      <c r="HC653" s="56"/>
      <c r="HD653" s="56"/>
      <c r="HE653" s="56"/>
      <c r="HF653" s="56"/>
      <c r="HG653" s="56"/>
      <c r="HH653" s="56"/>
      <c r="HI653" s="56"/>
      <c r="HJ653" s="56"/>
      <c r="HK653" s="56"/>
      <c r="HL653" s="56"/>
      <c r="HM653" s="56"/>
      <c r="HN653" s="56"/>
      <c r="HO653" s="56"/>
      <c r="HP653" s="56"/>
      <c r="HQ653" s="56"/>
      <c r="HR653" s="56"/>
      <c r="HS653" s="56"/>
      <c r="HT653" s="56"/>
      <c r="HU653" s="56"/>
      <c r="HV653" s="56"/>
      <c r="HW653" s="56"/>
      <c r="HX653" s="56"/>
      <c r="HY653" s="56"/>
      <c r="HZ653" s="56"/>
      <c r="IA653" s="56"/>
      <c r="IB653" s="56"/>
      <c r="IC653" s="56"/>
      <c r="ID653" s="56"/>
      <c r="IE653" s="56"/>
      <c r="IF653" s="56"/>
      <c r="IG653" s="56"/>
      <c r="IH653" s="56"/>
      <c r="II653" s="56"/>
      <c r="IJ653" s="56"/>
      <c r="IK653" s="56"/>
      <c r="IL653" s="56"/>
      <c r="IM653" s="56"/>
      <c r="IN653" s="56"/>
      <c r="IO653" s="56"/>
      <c r="IP653" s="56"/>
      <c r="IQ653" s="56"/>
      <c r="IR653" s="56"/>
      <c r="IS653" s="56"/>
      <c r="IT653" s="56"/>
      <c r="IU653" s="56"/>
      <c r="IV653" s="56"/>
      <c r="IW653" s="56"/>
      <c r="IX653" s="56"/>
    </row>
    <row r="654" spans="2:258">
      <c r="B654" s="56"/>
      <c r="C654" s="56"/>
      <c r="D654" s="56"/>
      <c r="E654" s="56"/>
      <c r="F654" s="56"/>
      <c r="G654" s="56"/>
      <c r="H654" s="56"/>
      <c r="I654" s="56"/>
      <c r="J654" s="56"/>
      <c r="K654" s="56"/>
      <c r="L654" s="56"/>
      <c r="M654" s="56"/>
      <c r="CK654" s="56"/>
      <c r="CL654" s="56"/>
      <c r="CM654" s="56"/>
      <c r="CN654" s="56"/>
      <c r="CO654" s="56"/>
      <c r="CP654" s="56"/>
      <c r="CQ654" s="56"/>
      <c r="CR654" s="56"/>
      <c r="CS654" s="56"/>
      <c r="CT654" s="56"/>
      <c r="CU654" s="56"/>
      <c r="CV654" s="56"/>
      <c r="CW654" s="56"/>
      <c r="CX654" s="56"/>
      <c r="CY654" s="56"/>
      <c r="CZ654" s="56"/>
      <c r="DA654" s="56"/>
      <c r="DB654" s="56"/>
      <c r="DC654" s="56"/>
      <c r="DD654" s="56"/>
      <c r="DE654" s="56"/>
      <c r="DF654" s="56"/>
      <c r="DG654" s="56"/>
      <c r="DH654" s="56"/>
      <c r="DI654" s="56"/>
      <c r="DJ654" s="56"/>
      <c r="DK654" s="56"/>
      <c r="DL654" s="56"/>
      <c r="DM654" s="56"/>
      <c r="DN654" s="56"/>
      <c r="DO654" s="56"/>
      <c r="DP654" s="56"/>
      <c r="DQ654" s="56"/>
      <c r="DR654" s="56"/>
      <c r="DS654" s="56"/>
      <c r="DT654" s="56"/>
      <c r="DU654" s="56"/>
      <c r="DV654" s="56"/>
      <c r="DW654" s="56"/>
      <c r="DX654" s="56"/>
      <c r="DY654" s="56"/>
      <c r="DZ654" s="56"/>
      <c r="EA654" s="56"/>
      <c r="EB654" s="56"/>
      <c r="EC654" s="56"/>
      <c r="ED654" s="56"/>
      <c r="EE654" s="56"/>
      <c r="EF654" s="56"/>
      <c r="EG654" s="56"/>
      <c r="EH654" s="56"/>
      <c r="EI654" s="56"/>
      <c r="EJ654" s="56"/>
      <c r="EK654" s="56"/>
      <c r="EL654" s="56"/>
      <c r="EM654" s="56"/>
      <c r="EN654" s="56"/>
      <c r="EO654" s="56"/>
      <c r="EP654" s="56"/>
      <c r="EQ654" s="56"/>
      <c r="ER654" s="56"/>
      <c r="ES654" s="56"/>
      <c r="ET654" s="56"/>
      <c r="EU654" s="56"/>
      <c r="EV654" s="56"/>
      <c r="EW654" s="56"/>
      <c r="EX654" s="56"/>
      <c r="EY654" s="56"/>
      <c r="EZ654" s="56"/>
      <c r="FA654" s="56"/>
      <c r="FB654" s="56"/>
      <c r="FC654" s="56"/>
      <c r="FD654" s="56"/>
      <c r="FE654" s="56"/>
      <c r="FF654" s="56"/>
      <c r="FG654" s="56"/>
      <c r="FH654" s="56"/>
      <c r="FI654" s="56"/>
      <c r="FJ654" s="56"/>
      <c r="FK654" s="56"/>
      <c r="FL654" s="56"/>
      <c r="FM654" s="56"/>
      <c r="FN654" s="56"/>
      <c r="FO654" s="56"/>
      <c r="FP654" s="56"/>
      <c r="FQ654" s="56"/>
      <c r="FR654" s="56"/>
      <c r="FS654" s="56"/>
      <c r="FT654" s="56"/>
      <c r="FU654" s="56"/>
      <c r="FV654" s="56"/>
      <c r="FW654" s="56"/>
      <c r="FX654" s="56"/>
      <c r="FY654" s="56"/>
      <c r="FZ654" s="56"/>
      <c r="GA654" s="56"/>
      <c r="GB654" s="56"/>
      <c r="GC654" s="56"/>
      <c r="GD654" s="56"/>
      <c r="GE654" s="56"/>
      <c r="GF654" s="56"/>
      <c r="GG654" s="56"/>
      <c r="GH654" s="56"/>
      <c r="GI654" s="56"/>
      <c r="GJ654" s="56"/>
      <c r="GK654" s="56"/>
      <c r="GL654" s="56"/>
      <c r="GM654" s="56"/>
      <c r="GN654" s="56"/>
      <c r="GO654" s="56"/>
      <c r="GP654" s="56"/>
      <c r="GQ654" s="56"/>
      <c r="GR654" s="56"/>
      <c r="GS654" s="56"/>
      <c r="GT654" s="56"/>
      <c r="GU654" s="56"/>
      <c r="GV654" s="56"/>
      <c r="GW654" s="56"/>
      <c r="GX654" s="56"/>
      <c r="GY654" s="56"/>
      <c r="GZ654" s="56"/>
      <c r="HA654" s="56"/>
      <c r="HB654" s="56"/>
      <c r="HC654" s="56"/>
      <c r="HD654" s="56"/>
      <c r="HE654" s="56"/>
      <c r="HF654" s="56"/>
      <c r="HG654" s="56"/>
      <c r="HH654" s="56"/>
      <c r="HI654" s="56"/>
      <c r="HJ654" s="56"/>
      <c r="HK654" s="56"/>
      <c r="HL654" s="56"/>
      <c r="HM654" s="56"/>
      <c r="HN654" s="56"/>
      <c r="HO654" s="56"/>
      <c r="HP654" s="56"/>
      <c r="HQ654" s="56"/>
      <c r="HR654" s="56"/>
      <c r="HS654" s="56"/>
      <c r="HT654" s="56"/>
      <c r="HU654" s="56"/>
      <c r="HV654" s="56"/>
      <c r="HW654" s="56"/>
      <c r="HX654" s="56"/>
      <c r="HY654" s="56"/>
      <c r="HZ654" s="56"/>
      <c r="IA654" s="56"/>
      <c r="IB654" s="56"/>
      <c r="IC654" s="56"/>
      <c r="ID654" s="56"/>
      <c r="IE654" s="56"/>
      <c r="IF654" s="56"/>
      <c r="IG654" s="56"/>
      <c r="IH654" s="56"/>
      <c r="II654" s="56"/>
      <c r="IJ654" s="56"/>
      <c r="IK654" s="56"/>
      <c r="IL654" s="56"/>
      <c r="IM654" s="56"/>
      <c r="IN654" s="56"/>
      <c r="IO654" s="56"/>
      <c r="IP654" s="56"/>
      <c r="IQ654" s="56"/>
      <c r="IR654" s="56"/>
      <c r="IS654" s="56"/>
      <c r="IT654" s="56"/>
      <c r="IU654" s="56"/>
      <c r="IV654" s="56"/>
      <c r="IW654" s="56"/>
      <c r="IX654" s="56"/>
    </row>
    <row r="655" spans="2:258">
      <c r="B655" s="56"/>
      <c r="C655" s="56"/>
      <c r="D655" s="56"/>
      <c r="E655" s="56"/>
      <c r="F655" s="56"/>
      <c r="G655" s="56"/>
      <c r="H655" s="56"/>
      <c r="I655" s="56"/>
      <c r="J655" s="56"/>
      <c r="K655" s="56"/>
      <c r="L655" s="56"/>
      <c r="M655" s="56"/>
      <c r="CK655" s="56"/>
      <c r="CL655" s="56"/>
      <c r="CM655" s="56"/>
      <c r="CN655" s="56"/>
      <c r="CO655" s="56"/>
      <c r="CP655" s="56"/>
      <c r="CQ655" s="56"/>
      <c r="CR655" s="56"/>
      <c r="CS655" s="56"/>
      <c r="CT655" s="56"/>
      <c r="CU655" s="56"/>
      <c r="CV655" s="56"/>
      <c r="CW655" s="56"/>
      <c r="CX655" s="56"/>
      <c r="CY655" s="56"/>
      <c r="CZ655" s="56"/>
      <c r="DA655" s="56"/>
      <c r="DB655" s="56"/>
      <c r="DC655" s="56"/>
      <c r="DD655" s="56"/>
      <c r="DE655" s="56"/>
      <c r="DF655" s="56"/>
      <c r="DG655" s="56"/>
      <c r="DH655" s="56"/>
      <c r="DI655" s="56"/>
      <c r="DJ655" s="56"/>
      <c r="DK655" s="56"/>
      <c r="DL655" s="56"/>
      <c r="DM655" s="56"/>
      <c r="DN655" s="56"/>
      <c r="DO655" s="56"/>
      <c r="DP655" s="56"/>
      <c r="DQ655" s="56"/>
      <c r="DR655" s="56"/>
      <c r="DS655" s="56"/>
      <c r="DT655" s="56"/>
      <c r="DU655" s="56"/>
      <c r="DV655" s="56"/>
      <c r="DW655" s="56"/>
      <c r="DX655" s="56"/>
      <c r="DY655" s="56"/>
      <c r="DZ655" s="56"/>
      <c r="EA655" s="56"/>
      <c r="EB655" s="56"/>
      <c r="EC655" s="56"/>
      <c r="ED655" s="56"/>
      <c r="EE655" s="56"/>
      <c r="EF655" s="56"/>
      <c r="EG655" s="56"/>
      <c r="EH655" s="56"/>
      <c r="EI655" s="56"/>
      <c r="EJ655" s="56"/>
      <c r="EK655" s="56"/>
      <c r="EL655" s="56"/>
      <c r="EM655" s="56"/>
      <c r="EN655" s="56"/>
      <c r="EO655" s="56"/>
      <c r="EP655" s="56"/>
      <c r="EQ655" s="56"/>
      <c r="ER655" s="56"/>
      <c r="ES655" s="56"/>
      <c r="ET655" s="56"/>
      <c r="EU655" s="56"/>
      <c r="EV655" s="56"/>
      <c r="EW655" s="56"/>
      <c r="EX655" s="56"/>
      <c r="EY655" s="56"/>
      <c r="EZ655" s="56"/>
      <c r="FA655" s="56"/>
      <c r="FB655" s="56"/>
      <c r="FC655" s="56"/>
      <c r="FD655" s="56"/>
      <c r="FE655" s="56"/>
      <c r="FF655" s="56"/>
      <c r="FG655" s="56"/>
      <c r="FH655" s="56"/>
      <c r="FI655" s="56"/>
      <c r="FJ655" s="56"/>
      <c r="FK655" s="56"/>
      <c r="FL655" s="56"/>
      <c r="FM655" s="56"/>
      <c r="FN655" s="56"/>
      <c r="FO655" s="56"/>
      <c r="FP655" s="56"/>
      <c r="FQ655" s="56"/>
      <c r="FR655" s="56"/>
      <c r="FS655" s="56"/>
      <c r="FT655" s="56"/>
      <c r="FU655" s="56"/>
      <c r="FV655" s="56"/>
      <c r="FW655" s="56"/>
      <c r="FX655" s="56"/>
      <c r="FY655" s="56"/>
      <c r="FZ655" s="56"/>
      <c r="GA655" s="56"/>
      <c r="GB655" s="56"/>
      <c r="GC655" s="56"/>
      <c r="GD655" s="56"/>
      <c r="GE655" s="56"/>
      <c r="GF655" s="56"/>
      <c r="GG655" s="56"/>
      <c r="GH655" s="56"/>
      <c r="GI655" s="56"/>
      <c r="GJ655" s="56"/>
      <c r="GK655" s="56"/>
      <c r="GL655" s="56"/>
      <c r="GM655" s="56"/>
      <c r="GN655" s="56"/>
      <c r="GO655" s="56"/>
      <c r="GP655" s="56"/>
      <c r="GQ655" s="56"/>
      <c r="GR655" s="56"/>
      <c r="GS655" s="56"/>
      <c r="GT655" s="56"/>
      <c r="GU655" s="56"/>
      <c r="GV655" s="56"/>
      <c r="GW655" s="56"/>
      <c r="GX655" s="56"/>
      <c r="GY655" s="56"/>
      <c r="GZ655" s="56"/>
      <c r="HA655" s="56"/>
      <c r="HB655" s="56"/>
      <c r="HC655" s="56"/>
      <c r="HD655" s="56"/>
      <c r="HE655" s="56"/>
      <c r="HF655" s="56"/>
      <c r="HG655" s="56"/>
      <c r="HH655" s="56"/>
      <c r="HI655" s="56"/>
      <c r="HJ655" s="56"/>
      <c r="HK655" s="56"/>
      <c r="HL655" s="56"/>
      <c r="HM655" s="56"/>
      <c r="HN655" s="56"/>
      <c r="HO655" s="56"/>
      <c r="HP655" s="56"/>
      <c r="HQ655" s="56"/>
      <c r="HR655" s="56"/>
      <c r="HS655" s="56"/>
      <c r="HT655" s="56"/>
      <c r="HU655" s="56"/>
      <c r="HV655" s="56"/>
      <c r="HW655" s="56"/>
      <c r="HX655" s="56"/>
      <c r="HY655" s="56"/>
      <c r="HZ655" s="56"/>
      <c r="IA655" s="56"/>
      <c r="IB655" s="56"/>
      <c r="IC655" s="56"/>
      <c r="ID655" s="56"/>
      <c r="IE655" s="56"/>
      <c r="IF655" s="56"/>
      <c r="IG655" s="56"/>
      <c r="IH655" s="56"/>
      <c r="II655" s="56"/>
      <c r="IJ655" s="56"/>
      <c r="IK655" s="56"/>
      <c r="IL655" s="56"/>
      <c r="IM655" s="56"/>
      <c r="IN655" s="56"/>
      <c r="IO655" s="56"/>
      <c r="IP655" s="56"/>
      <c r="IQ655" s="56"/>
      <c r="IR655" s="56"/>
      <c r="IS655" s="56"/>
      <c r="IT655" s="56"/>
      <c r="IU655" s="56"/>
      <c r="IV655" s="56"/>
      <c r="IW655" s="56"/>
      <c r="IX655" s="56"/>
    </row>
    <row r="656" spans="2:258">
      <c r="B656" s="56"/>
      <c r="C656" s="56"/>
      <c r="D656" s="56"/>
      <c r="E656" s="56"/>
      <c r="F656" s="56"/>
      <c r="G656" s="56"/>
      <c r="H656" s="56"/>
      <c r="I656" s="56"/>
      <c r="J656" s="56"/>
      <c r="K656" s="56"/>
      <c r="L656" s="56"/>
      <c r="M656" s="56"/>
      <c r="CK656" s="56"/>
      <c r="CL656" s="56"/>
      <c r="CM656" s="56"/>
      <c r="CN656" s="56"/>
      <c r="CO656" s="56"/>
      <c r="CP656" s="56"/>
      <c r="CQ656" s="56"/>
      <c r="CR656" s="56"/>
      <c r="CS656" s="56"/>
      <c r="CT656" s="56"/>
      <c r="CU656" s="56"/>
      <c r="CV656" s="56"/>
      <c r="CW656" s="56"/>
      <c r="CX656" s="56"/>
      <c r="CY656" s="56"/>
      <c r="CZ656" s="56"/>
      <c r="DA656" s="56"/>
      <c r="DB656" s="56"/>
      <c r="DC656" s="56"/>
      <c r="DD656" s="56"/>
      <c r="DE656" s="56"/>
      <c r="DF656" s="56"/>
      <c r="DG656" s="56"/>
      <c r="DH656" s="56"/>
      <c r="DI656" s="56"/>
      <c r="DJ656" s="56"/>
      <c r="DK656" s="56"/>
      <c r="DL656" s="56"/>
      <c r="DM656" s="56"/>
      <c r="DN656" s="56"/>
      <c r="DO656" s="56"/>
      <c r="DP656" s="56"/>
      <c r="DQ656" s="56"/>
      <c r="DR656" s="56"/>
      <c r="DS656" s="56"/>
      <c r="DT656" s="56"/>
      <c r="DU656" s="56"/>
      <c r="DV656" s="56"/>
      <c r="DW656" s="56"/>
      <c r="DX656" s="56"/>
      <c r="DY656" s="56"/>
      <c r="DZ656" s="56"/>
      <c r="EA656" s="56"/>
      <c r="EB656" s="56"/>
      <c r="EC656" s="56"/>
      <c r="ED656" s="56"/>
      <c r="EE656" s="56"/>
      <c r="EF656" s="56"/>
      <c r="EG656" s="56"/>
      <c r="EH656" s="56"/>
      <c r="EI656" s="56"/>
      <c r="EJ656" s="56"/>
      <c r="EK656" s="56"/>
      <c r="EL656" s="56"/>
      <c r="EM656" s="56"/>
      <c r="EN656" s="56"/>
      <c r="EO656" s="56"/>
      <c r="EP656" s="56"/>
      <c r="EQ656" s="56"/>
      <c r="ER656" s="56"/>
      <c r="ES656" s="56"/>
      <c r="ET656" s="56"/>
      <c r="EU656" s="56"/>
      <c r="EV656" s="56"/>
      <c r="EW656" s="56"/>
      <c r="EX656" s="56"/>
      <c r="EY656" s="56"/>
      <c r="EZ656" s="56"/>
      <c r="FA656" s="56"/>
      <c r="FB656" s="56"/>
      <c r="FC656" s="56"/>
      <c r="FD656" s="56"/>
      <c r="FE656" s="56"/>
      <c r="FF656" s="56"/>
      <c r="FG656" s="56"/>
      <c r="FH656" s="56"/>
      <c r="FI656" s="56"/>
      <c r="FJ656" s="56"/>
      <c r="FK656" s="56"/>
      <c r="FL656" s="56"/>
      <c r="FM656" s="56"/>
      <c r="FN656" s="56"/>
      <c r="FO656" s="56"/>
      <c r="FP656" s="56"/>
      <c r="FQ656" s="56"/>
      <c r="FR656" s="56"/>
      <c r="FS656" s="56"/>
      <c r="FT656" s="56"/>
      <c r="FU656" s="56"/>
      <c r="FV656" s="56"/>
      <c r="FW656" s="56"/>
      <c r="FX656" s="56"/>
      <c r="FY656" s="56"/>
      <c r="FZ656" s="56"/>
      <c r="GA656" s="56"/>
      <c r="GB656" s="56"/>
      <c r="GC656" s="56"/>
      <c r="GD656" s="56"/>
      <c r="GE656" s="56"/>
      <c r="GF656" s="56"/>
      <c r="GG656" s="56"/>
      <c r="GH656" s="56"/>
      <c r="GI656" s="56"/>
      <c r="GJ656" s="56"/>
      <c r="GK656" s="56"/>
      <c r="GL656" s="56"/>
      <c r="GM656" s="56"/>
      <c r="GN656" s="56"/>
      <c r="GO656" s="56"/>
      <c r="GP656" s="56"/>
      <c r="GQ656" s="56"/>
      <c r="GR656" s="56"/>
      <c r="GS656" s="56"/>
      <c r="GT656" s="56"/>
      <c r="GU656" s="56"/>
      <c r="GV656" s="56"/>
      <c r="GW656" s="56"/>
      <c r="GX656" s="56"/>
      <c r="GY656" s="56"/>
      <c r="GZ656" s="56"/>
      <c r="HA656" s="56"/>
      <c r="HB656" s="56"/>
      <c r="HC656" s="56"/>
      <c r="HD656" s="56"/>
      <c r="HE656" s="56"/>
      <c r="HF656" s="56"/>
      <c r="HG656" s="56"/>
      <c r="HH656" s="56"/>
      <c r="HI656" s="56"/>
      <c r="HJ656" s="56"/>
      <c r="HK656" s="56"/>
      <c r="HL656" s="56"/>
      <c r="HM656" s="56"/>
      <c r="HN656" s="56"/>
      <c r="HO656" s="56"/>
      <c r="HP656" s="56"/>
      <c r="HQ656" s="56"/>
      <c r="HR656" s="56"/>
      <c r="HS656" s="56"/>
      <c r="HT656" s="56"/>
      <c r="HU656" s="56"/>
      <c r="HV656" s="56"/>
      <c r="HW656" s="56"/>
      <c r="HX656" s="56"/>
      <c r="HY656" s="56"/>
      <c r="HZ656" s="56"/>
      <c r="IA656" s="56"/>
      <c r="IB656" s="56"/>
      <c r="IC656" s="56"/>
      <c r="ID656" s="56"/>
      <c r="IE656" s="56"/>
      <c r="IF656" s="56"/>
      <c r="IG656" s="56"/>
      <c r="IH656" s="56"/>
      <c r="II656" s="56"/>
      <c r="IJ656" s="56"/>
      <c r="IK656" s="56"/>
      <c r="IL656" s="56"/>
      <c r="IM656" s="56"/>
      <c r="IN656" s="56"/>
      <c r="IO656" s="56"/>
      <c r="IP656" s="56"/>
      <c r="IQ656" s="56"/>
      <c r="IR656" s="56"/>
      <c r="IS656" s="56"/>
      <c r="IT656" s="56"/>
      <c r="IU656" s="56"/>
      <c r="IV656" s="56"/>
      <c r="IW656" s="56"/>
      <c r="IX656" s="56"/>
    </row>
    <row r="657" spans="2:258">
      <c r="B657" s="56"/>
      <c r="C657" s="56"/>
      <c r="D657" s="56"/>
      <c r="E657" s="56"/>
      <c r="F657" s="56"/>
      <c r="G657" s="56"/>
      <c r="H657" s="56"/>
      <c r="I657" s="56"/>
      <c r="J657" s="56"/>
      <c r="K657" s="56"/>
      <c r="L657" s="56"/>
      <c r="M657" s="56"/>
      <c r="CK657" s="56"/>
      <c r="CL657" s="56"/>
      <c r="CM657" s="56"/>
      <c r="CN657" s="56"/>
      <c r="CO657" s="56"/>
      <c r="CP657" s="56"/>
      <c r="CQ657" s="56"/>
      <c r="CR657" s="56"/>
      <c r="CS657" s="56"/>
      <c r="CT657" s="56"/>
      <c r="CU657" s="56"/>
      <c r="CV657" s="56"/>
      <c r="CW657" s="56"/>
      <c r="CX657" s="56"/>
      <c r="CY657" s="56"/>
      <c r="CZ657" s="56"/>
      <c r="DA657" s="56"/>
      <c r="DB657" s="56"/>
      <c r="DC657" s="56"/>
      <c r="DD657" s="56"/>
      <c r="DE657" s="56"/>
      <c r="DF657" s="56"/>
      <c r="DG657" s="56"/>
      <c r="DH657" s="56"/>
      <c r="DI657" s="56"/>
      <c r="DJ657" s="56"/>
      <c r="DK657" s="56"/>
      <c r="DL657" s="56"/>
      <c r="DM657" s="56"/>
      <c r="DN657" s="56"/>
      <c r="DO657" s="56"/>
      <c r="DP657" s="56"/>
      <c r="DQ657" s="56"/>
      <c r="DR657" s="56"/>
      <c r="DS657" s="56"/>
      <c r="DT657" s="56"/>
      <c r="DU657" s="56"/>
      <c r="DV657" s="56"/>
      <c r="DW657" s="56"/>
      <c r="DX657" s="56"/>
      <c r="DY657" s="56"/>
      <c r="DZ657" s="56"/>
      <c r="EA657" s="56"/>
      <c r="EB657" s="56"/>
      <c r="EC657" s="56"/>
      <c r="ED657" s="56"/>
      <c r="EE657" s="56"/>
      <c r="EF657" s="56"/>
      <c r="EG657" s="56"/>
      <c r="EH657" s="56"/>
      <c r="EI657" s="56"/>
      <c r="EJ657" s="56"/>
      <c r="EK657" s="56"/>
      <c r="EL657" s="56"/>
      <c r="EM657" s="56"/>
      <c r="EN657" s="56"/>
      <c r="EO657" s="56"/>
      <c r="EP657" s="56"/>
      <c r="EQ657" s="56"/>
      <c r="ER657" s="56"/>
      <c r="ES657" s="56"/>
      <c r="ET657" s="56"/>
      <c r="EU657" s="56"/>
      <c r="EV657" s="56"/>
      <c r="EW657" s="56"/>
      <c r="EX657" s="56"/>
      <c r="EY657" s="56"/>
      <c r="EZ657" s="56"/>
      <c r="FA657" s="56"/>
      <c r="FB657" s="56"/>
      <c r="FC657" s="56"/>
      <c r="FD657" s="56"/>
      <c r="FE657" s="56"/>
      <c r="FF657" s="56"/>
      <c r="FG657" s="56"/>
      <c r="FH657" s="56"/>
      <c r="FI657" s="56"/>
      <c r="FJ657" s="56"/>
      <c r="FK657" s="56"/>
      <c r="FL657" s="56"/>
      <c r="FM657" s="56"/>
      <c r="FN657" s="56"/>
      <c r="FO657" s="56"/>
      <c r="FP657" s="56"/>
      <c r="FQ657" s="56"/>
      <c r="FR657" s="56"/>
      <c r="FS657" s="56"/>
      <c r="FT657" s="56"/>
      <c r="FU657" s="56"/>
      <c r="FV657" s="56"/>
      <c r="FW657" s="56"/>
      <c r="FX657" s="56"/>
      <c r="FY657" s="56"/>
      <c r="FZ657" s="56"/>
      <c r="GA657" s="56"/>
      <c r="GB657" s="56"/>
      <c r="GC657" s="56"/>
      <c r="GD657" s="56"/>
      <c r="GE657" s="56"/>
      <c r="GF657" s="56"/>
      <c r="GG657" s="56"/>
      <c r="GH657" s="56"/>
      <c r="GI657" s="56"/>
      <c r="GJ657" s="56"/>
      <c r="GK657" s="56"/>
      <c r="GL657" s="56"/>
      <c r="GM657" s="56"/>
      <c r="GN657" s="56"/>
      <c r="GO657" s="56"/>
      <c r="GP657" s="56"/>
      <c r="GQ657" s="56"/>
      <c r="GR657" s="56"/>
      <c r="GS657" s="56"/>
      <c r="GT657" s="56"/>
      <c r="GU657" s="56"/>
      <c r="GV657" s="56"/>
      <c r="GW657" s="56"/>
      <c r="GX657" s="56"/>
      <c r="GY657" s="56"/>
      <c r="GZ657" s="56"/>
      <c r="HA657" s="56"/>
      <c r="HB657" s="56"/>
      <c r="HC657" s="56"/>
      <c r="HD657" s="56"/>
      <c r="HE657" s="56"/>
      <c r="HF657" s="56"/>
      <c r="HG657" s="56"/>
      <c r="HH657" s="56"/>
      <c r="HI657" s="56"/>
      <c r="HJ657" s="56"/>
      <c r="HK657" s="56"/>
      <c r="HL657" s="56"/>
      <c r="HM657" s="56"/>
      <c r="HN657" s="56"/>
      <c r="HO657" s="56"/>
      <c r="HP657" s="56"/>
      <c r="HQ657" s="56"/>
      <c r="HR657" s="56"/>
      <c r="HS657" s="56"/>
      <c r="HT657" s="56"/>
      <c r="HU657" s="56"/>
      <c r="HV657" s="56"/>
      <c r="HW657" s="56"/>
      <c r="HX657" s="56"/>
      <c r="HY657" s="56"/>
      <c r="HZ657" s="56"/>
      <c r="IA657" s="56"/>
      <c r="IB657" s="56"/>
      <c r="IC657" s="56"/>
      <c r="ID657" s="56"/>
      <c r="IE657" s="56"/>
      <c r="IF657" s="56"/>
      <c r="IG657" s="56"/>
      <c r="IH657" s="56"/>
      <c r="II657" s="56"/>
      <c r="IJ657" s="56"/>
      <c r="IK657" s="56"/>
      <c r="IL657" s="56"/>
      <c r="IM657" s="56"/>
      <c r="IN657" s="56"/>
      <c r="IO657" s="56"/>
      <c r="IP657" s="56"/>
      <c r="IQ657" s="56"/>
      <c r="IR657" s="56"/>
      <c r="IS657" s="56"/>
      <c r="IT657" s="56"/>
      <c r="IU657" s="56"/>
      <c r="IV657" s="56"/>
      <c r="IW657" s="56"/>
      <c r="IX657" s="56"/>
    </row>
    <row r="658" spans="2:258">
      <c r="B658" s="56"/>
      <c r="C658" s="56"/>
      <c r="D658" s="56"/>
      <c r="E658" s="56"/>
      <c r="F658" s="56"/>
      <c r="G658" s="56"/>
      <c r="H658" s="56"/>
      <c r="I658" s="56"/>
      <c r="J658" s="56"/>
      <c r="K658" s="56"/>
      <c r="L658" s="56"/>
      <c r="M658" s="56"/>
      <c r="CK658" s="56"/>
      <c r="CL658" s="56"/>
      <c r="CM658" s="56"/>
      <c r="CN658" s="56"/>
      <c r="CO658" s="56"/>
      <c r="CP658" s="56"/>
      <c r="CQ658" s="56"/>
      <c r="CR658" s="56"/>
      <c r="CS658" s="56"/>
      <c r="CT658" s="56"/>
      <c r="CU658" s="56"/>
      <c r="CV658" s="56"/>
      <c r="CW658" s="56"/>
      <c r="CX658" s="56"/>
      <c r="CY658" s="56"/>
      <c r="CZ658" s="56"/>
      <c r="DA658" s="56"/>
      <c r="DB658" s="56"/>
      <c r="DC658" s="56"/>
      <c r="DD658" s="56"/>
      <c r="DE658" s="56"/>
      <c r="DF658" s="56"/>
      <c r="DG658" s="56"/>
      <c r="DH658" s="56"/>
      <c r="DI658" s="56"/>
      <c r="DJ658" s="56"/>
      <c r="DK658" s="56"/>
      <c r="DL658" s="56"/>
      <c r="DM658" s="56"/>
      <c r="DN658" s="56"/>
      <c r="DO658" s="56"/>
      <c r="DP658" s="56"/>
      <c r="DQ658" s="56"/>
      <c r="DR658" s="56"/>
      <c r="DS658" s="56"/>
      <c r="DT658" s="56"/>
      <c r="DU658" s="56"/>
      <c r="DV658" s="56"/>
      <c r="DW658" s="56"/>
      <c r="DX658" s="56"/>
      <c r="DY658" s="56"/>
      <c r="DZ658" s="56"/>
      <c r="EA658" s="56"/>
      <c r="EB658" s="56"/>
      <c r="EC658" s="56"/>
      <c r="ED658" s="56"/>
      <c r="EE658" s="56"/>
      <c r="EF658" s="56"/>
      <c r="EG658" s="56"/>
      <c r="EH658" s="56"/>
      <c r="EI658" s="56"/>
      <c r="EJ658" s="56"/>
      <c r="EK658" s="56"/>
      <c r="EL658" s="56"/>
      <c r="EM658" s="56"/>
      <c r="EN658" s="56"/>
      <c r="EO658" s="56"/>
      <c r="EP658" s="56"/>
      <c r="EQ658" s="56"/>
      <c r="ER658" s="56"/>
      <c r="ES658" s="56"/>
      <c r="ET658" s="56"/>
      <c r="EU658" s="56"/>
      <c r="EV658" s="56"/>
      <c r="EW658" s="56"/>
      <c r="EX658" s="56"/>
      <c r="EY658" s="56"/>
      <c r="EZ658" s="56"/>
      <c r="FA658" s="56"/>
      <c r="FB658" s="56"/>
      <c r="FC658" s="56"/>
      <c r="FD658" s="56"/>
      <c r="FE658" s="56"/>
      <c r="FF658" s="56"/>
      <c r="FG658" s="56"/>
      <c r="FH658" s="56"/>
      <c r="FI658" s="56"/>
      <c r="FJ658" s="56"/>
      <c r="FK658" s="56"/>
      <c r="FL658" s="56"/>
      <c r="FM658" s="56"/>
      <c r="FN658" s="56"/>
      <c r="FO658" s="56"/>
      <c r="FP658" s="56"/>
      <c r="FQ658" s="56"/>
      <c r="FR658" s="56"/>
      <c r="FS658" s="56"/>
      <c r="FT658" s="56"/>
      <c r="FU658" s="56"/>
      <c r="FV658" s="56"/>
      <c r="FW658" s="56"/>
      <c r="FX658" s="56"/>
      <c r="FY658" s="56"/>
      <c r="FZ658" s="56"/>
      <c r="GA658" s="56"/>
      <c r="GB658" s="56"/>
      <c r="GC658" s="56"/>
      <c r="GD658" s="56"/>
      <c r="GE658" s="56"/>
      <c r="GF658" s="56"/>
      <c r="GG658" s="56"/>
      <c r="GH658" s="56"/>
      <c r="GI658" s="56"/>
      <c r="GJ658" s="56"/>
      <c r="GK658" s="56"/>
      <c r="GL658" s="56"/>
      <c r="GM658" s="56"/>
      <c r="GN658" s="56"/>
      <c r="GO658" s="56"/>
      <c r="GP658" s="56"/>
      <c r="GQ658" s="56"/>
      <c r="GR658" s="56"/>
      <c r="GS658" s="56"/>
      <c r="GT658" s="56"/>
      <c r="GU658" s="56"/>
      <c r="GV658" s="56"/>
      <c r="GW658" s="56"/>
      <c r="GX658" s="56"/>
      <c r="GY658" s="56"/>
      <c r="GZ658" s="56"/>
      <c r="HA658" s="56"/>
      <c r="HB658" s="56"/>
      <c r="HC658" s="56"/>
      <c r="HD658" s="56"/>
      <c r="HE658" s="56"/>
      <c r="HF658" s="56"/>
      <c r="HG658" s="56"/>
      <c r="HH658" s="56"/>
      <c r="HI658" s="56"/>
      <c r="HJ658" s="56"/>
      <c r="HK658" s="56"/>
      <c r="HL658" s="56"/>
      <c r="HM658" s="56"/>
      <c r="HN658" s="56"/>
      <c r="HO658" s="56"/>
      <c r="HP658" s="56"/>
      <c r="HQ658" s="56"/>
      <c r="HR658" s="56"/>
      <c r="HS658" s="56"/>
      <c r="HT658" s="56"/>
      <c r="HU658" s="56"/>
      <c r="HV658" s="56"/>
      <c r="HW658" s="56"/>
      <c r="HX658" s="56"/>
      <c r="HY658" s="56"/>
      <c r="HZ658" s="56"/>
      <c r="IA658" s="56"/>
      <c r="IB658" s="56"/>
      <c r="IC658" s="56"/>
      <c r="ID658" s="56"/>
      <c r="IE658" s="56"/>
      <c r="IF658" s="56"/>
      <c r="IG658" s="56"/>
      <c r="IH658" s="56"/>
      <c r="II658" s="56"/>
      <c r="IJ658" s="56"/>
      <c r="IK658" s="56"/>
      <c r="IL658" s="56"/>
      <c r="IM658" s="56"/>
      <c r="IN658" s="56"/>
      <c r="IO658" s="56"/>
      <c r="IP658" s="56"/>
      <c r="IQ658" s="56"/>
      <c r="IR658" s="56"/>
      <c r="IS658" s="56"/>
      <c r="IT658" s="56"/>
      <c r="IU658" s="56"/>
      <c r="IV658" s="56"/>
      <c r="IW658" s="56"/>
      <c r="IX658" s="56"/>
    </row>
    <row r="659" spans="2:258">
      <c r="B659" s="56"/>
      <c r="C659" s="56"/>
      <c r="D659" s="56"/>
      <c r="E659" s="56"/>
      <c r="F659" s="56"/>
      <c r="G659" s="56"/>
      <c r="H659" s="56"/>
      <c r="I659" s="56"/>
      <c r="J659" s="56"/>
      <c r="K659" s="56"/>
      <c r="L659" s="56"/>
      <c r="M659" s="56"/>
      <c r="CK659" s="56"/>
      <c r="CL659" s="56"/>
      <c r="CM659" s="56"/>
      <c r="CN659" s="56"/>
      <c r="CO659" s="56"/>
      <c r="CP659" s="56"/>
      <c r="CQ659" s="56"/>
      <c r="CR659" s="56"/>
      <c r="CS659" s="56"/>
      <c r="CT659" s="56"/>
      <c r="CU659" s="56"/>
      <c r="CV659" s="56"/>
      <c r="CW659" s="56"/>
      <c r="CX659" s="56"/>
      <c r="CY659" s="56"/>
      <c r="CZ659" s="56"/>
      <c r="DA659" s="56"/>
      <c r="DB659" s="56"/>
      <c r="DC659" s="56"/>
      <c r="DD659" s="56"/>
      <c r="DE659" s="56"/>
      <c r="DF659" s="56"/>
      <c r="DG659" s="56"/>
      <c r="DH659" s="56"/>
      <c r="DI659" s="56"/>
      <c r="DJ659" s="56"/>
      <c r="DK659" s="56"/>
      <c r="DL659" s="56"/>
      <c r="DM659" s="56"/>
      <c r="DN659" s="56"/>
      <c r="DO659" s="56"/>
      <c r="DP659" s="56"/>
      <c r="DQ659" s="56"/>
      <c r="DR659" s="56"/>
      <c r="DS659" s="56"/>
      <c r="DT659" s="56"/>
      <c r="DU659" s="56"/>
      <c r="DV659" s="56"/>
      <c r="DW659" s="56"/>
      <c r="DX659" s="56"/>
      <c r="DY659" s="56"/>
      <c r="DZ659" s="56"/>
      <c r="EA659" s="56"/>
      <c r="EB659" s="56"/>
      <c r="EC659" s="56"/>
      <c r="ED659" s="56"/>
      <c r="EE659" s="56"/>
      <c r="EF659" s="56"/>
      <c r="EG659" s="56"/>
      <c r="EH659" s="56"/>
      <c r="EI659" s="56"/>
      <c r="EJ659" s="56"/>
      <c r="EK659" s="56"/>
      <c r="EL659" s="56"/>
      <c r="EM659" s="56"/>
      <c r="EN659" s="56"/>
      <c r="EO659" s="56"/>
      <c r="EP659" s="56"/>
      <c r="EQ659" s="56"/>
      <c r="ER659" s="56"/>
      <c r="ES659" s="56"/>
      <c r="ET659" s="56"/>
      <c r="EU659" s="56"/>
      <c r="EV659" s="56"/>
      <c r="EW659" s="56"/>
      <c r="EX659" s="56"/>
      <c r="EY659" s="56"/>
      <c r="EZ659" s="56"/>
      <c r="FA659" s="56"/>
      <c r="FB659" s="56"/>
      <c r="FC659" s="56"/>
      <c r="FD659" s="56"/>
      <c r="FE659" s="56"/>
      <c r="FF659" s="56"/>
      <c r="FG659" s="56"/>
      <c r="FH659" s="56"/>
      <c r="FI659" s="56"/>
      <c r="FJ659" s="56"/>
      <c r="FK659" s="56"/>
      <c r="FL659" s="56"/>
      <c r="FM659" s="56"/>
      <c r="FN659" s="56"/>
      <c r="FO659" s="56"/>
      <c r="FP659" s="56"/>
      <c r="FQ659" s="56"/>
      <c r="FR659" s="56"/>
      <c r="FS659" s="56"/>
      <c r="FT659" s="56"/>
      <c r="FU659" s="56"/>
      <c r="FV659" s="56"/>
      <c r="FW659" s="56"/>
      <c r="FX659" s="56"/>
      <c r="FY659" s="56"/>
      <c r="FZ659" s="56"/>
      <c r="GA659" s="56"/>
      <c r="GB659" s="56"/>
      <c r="GC659" s="56"/>
      <c r="GD659" s="56"/>
      <c r="GE659" s="56"/>
      <c r="GF659" s="56"/>
      <c r="GG659" s="56"/>
      <c r="GH659" s="56"/>
      <c r="GI659" s="56"/>
      <c r="GJ659" s="56"/>
      <c r="GK659" s="56"/>
      <c r="GL659" s="56"/>
      <c r="GM659" s="56"/>
      <c r="GN659" s="56"/>
      <c r="GO659" s="56"/>
      <c r="GP659" s="56"/>
      <c r="GQ659" s="56"/>
      <c r="GR659" s="56"/>
      <c r="GS659" s="56"/>
      <c r="GT659" s="56"/>
      <c r="GU659" s="56"/>
      <c r="GV659" s="56"/>
      <c r="GW659" s="56"/>
      <c r="GX659" s="56"/>
      <c r="GY659" s="56"/>
      <c r="GZ659" s="56"/>
      <c r="HA659" s="56"/>
      <c r="HB659" s="56"/>
      <c r="HC659" s="56"/>
      <c r="HD659" s="56"/>
      <c r="HE659" s="56"/>
      <c r="HF659" s="56"/>
      <c r="HG659" s="56"/>
      <c r="HH659" s="56"/>
      <c r="HI659" s="56"/>
      <c r="HJ659" s="56"/>
      <c r="HK659" s="56"/>
      <c r="HL659" s="56"/>
      <c r="HM659" s="56"/>
      <c r="HN659" s="56"/>
      <c r="HO659" s="56"/>
      <c r="HP659" s="56"/>
      <c r="HQ659" s="56"/>
      <c r="HR659" s="56"/>
      <c r="HS659" s="56"/>
      <c r="HT659" s="56"/>
      <c r="HU659" s="56"/>
      <c r="HV659" s="56"/>
      <c r="HW659" s="56"/>
      <c r="HX659" s="56"/>
      <c r="HY659" s="56"/>
      <c r="HZ659" s="56"/>
      <c r="IA659" s="56"/>
      <c r="IB659" s="56"/>
      <c r="IC659" s="56"/>
      <c r="ID659" s="56"/>
      <c r="IE659" s="56"/>
      <c r="IF659" s="56"/>
      <c r="IG659" s="56"/>
      <c r="IH659" s="56"/>
      <c r="II659" s="56"/>
      <c r="IJ659" s="56"/>
      <c r="IK659" s="56"/>
      <c r="IL659" s="56"/>
      <c r="IM659" s="56"/>
      <c r="IN659" s="56"/>
      <c r="IO659" s="56"/>
      <c r="IP659" s="56"/>
      <c r="IQ659" s="56"/>
      <c r="IR659" s="56"/>
      <c r="IS659" s="56"/>
      <c r="IT659" s="56"/>
      <c r="IU659" s="56"/>
      <c r="IV659" s="56"/>
      <c r="IW659" s="56"/>
      <c r="IX659" s="56"/>
    </row>
    <row r="660" spans="2:258">
      <c r="B660" s="56"/>
      <c r="C660" s="56"/>
      <c r="D660" s="56"/>
      <c r="E660" s="56"/>
      <c r="F660" s="56"/>
      <c r="G660" s="56"/>
      <c r="H660" s="56"/>
      <c r="I660" s="56"/>
      <c r="J660" s="56"/>
      <c r="K660" s="56"/>
      <c r="L660" s="56"/>
      <c r="M660" s="56"/>
      <c r="CK660" s="56"/>
      <c r="CL660" s="56"/>
      <c r="CM660" s="56"/>
      <c r="CN660" s="56"/>
      <c r="CO660" s="56"/>
      <c r="CP660" s="56"/>
      <c r="CQ660" s="56"/>
      <c r="CR660" s="56"/>
      <c r="CS660" s="56"/>
      <c r="CT660" s="56"/>
      <c r="CU660" s="56"/>
      <c r="CV660" s="56"/>
      <c r="CW660" s="56"/>
      <c r="CX660" s="56"/>
      <c r="CY660" s="56"/>
      <c r="CZ660" s="56"/>
      <c r="DA660" s="56"/>
      <c r="DB660" s="56"/>
      <c r="DC660" s="56"/>
      <c r="DD660" s="56"/>
      <c r="DE660" s="56"/>
      <c r="DF660" s="56"/>
      <c r="DG660" s="56"/>
      <c r="DH660" s="56"/>
      <c r="DI660" s="56"/>
      <c r="DJ660" s="56"/>
      <c r="DK660" s="56"/>
      <c r="DL660" s="56"/>
      <c r="DM660" s="56"/>
      <c r="DN660" s="56"/>
      <c r="DO660" s="56"/>
      <c r="DP660" s="56"/>
      <c r="DQ660" s="56"/>
      <c r="DR660" s="56"/>
      <c r="DS660" s="56"/>
      <c r="DT660" s="56"/>
      <c r="DU660" s="56"/>
      <c r="DV660" s="56"/>
      <c r="DW660" s="56"/>
      <c r="DX660" s="56"/>
      <c r="DY660" s="56"/>
      <c r="DZ660" s="56"/>
      <c r="EA660" s="56"/>
      <c r="EB660" s="56"/>
      <c r="EC660" s="56"/>
      <c r="ED660" s="56"/>
      <c r="EE660" s="56"/>
      <c r="EF660" s="56"/>
      <c r="EG660" s="56"/>
      <c r="EH660" s="56"/>
      <c r="EI660" s="56"/>
      <c r="EJ660" s="56"/>
      <c r="EK660" s="56"/>
      <c r="EL660" s="56"/>
      <c r="EM660" s="56"/>
      <c r="EN660" s="56"/>
      <c r="EO660" s="56"/>
      <c r="EP660" s="56"/>
      <c r="EQ660" s="56"/>
      <c r="ER660" s="56"/>
      <c r="ES660" s="56"/>
      <c r="ET660" s="56"/>
      <c r="EU660" s="56"/>
      <c r="EV660" s="56"/>
      <c r="EW660" s="56"/>
      <c r="EX660" s="56"/>
      <c r="EY660" s="56"/>
      <c r="EZ660" s="56"/>
      <c r="FA660" s="56"/>
      <c r="FB660" s="56"/>
      <c r="FC660" s="56"/>
      <c r="FD660" s="56"/>
      <c r="FE660" s="56"/>
      <c r="FF660" s="56"/>
      <c r="FG660" s="56"/>
      <c r="FH660" s="56"/>
      <c r="FI660" s="56"/>
      <c r="FJ660" s="56"/>
      <c r="FK660" s="56"/>
      <c r="FL660" s="56"/>
      <c r="FM660" s="56"/>
      <c r="FN660" s="56"/>
      <c r="FO660" s="56"/>
      <c r="FP660" s="56"/>
      <c r="FQ660" s="56"/>
      <c r="FR660" s="56"/>
      <c r="FS660" s="56"/>
      <c r="FT660" s="56"/>
      <c r="FU660" s="56"/>
      <c r="FV660" s="56"/>
      <c r="FW660" s="56"/>
      <c r="FX660" s="56"/>
      <c r="FY660" s="56"/>
      <c r="FZ660" s="56"/>
      <c r="GA660" s="56"/>
      <c r="GB660" s="56"/>
      <c r="GC660" s="56"/>
      <c r="GD660" s="56"/>
      <c r="GE660" s="56"/>
      <c r="GF660" s="56"/>
      <c r="GG660" s="56"/>
      <c r="GH660" s="56"/>
      <c r="GI660" s="56"/>
      <c r="GJ660" s="56"/>
      <c r="GK660" s="56"/>
      <c r="GL660" s="56"/>
      <c r="GM660" s="56"/>
      <c r="GN660" s="56"/>
      <c r="GO660" s="56"/>
      <c r="GP660" s="56"/>
      <c r="GQ660" s="56"/>
      <c r="GR660" s="56"/>
      <c r="GS660" s="56"/>
      <c r="GT660" s="56"/>
      <c r="GU660" s="56"/>
      <c r="GV660" s="56"/>
      <c r="GW660" s="56"/>
      <c r="GX660" s="56"/>
      <c r="GY660" s="56"/>
      <c r="GZ660" s="56"/>
      <c r="HA660" s="56"/>
      <c r="HB660" s="56"/>
      <c r="HC660" s="56"/>
      <c r="HD660" s="56"/>
      <c r="HE660" s="56"/>
      <c r="HF660" s="56"/>
      <c r="HG660" s="56"/>
      <c r="HH660" s="56"/>
      <c r="HI660" s="56"/>
      <c r="HJ660" s="56"/>
      <c r="HK660" s="56"/>
      <c r="HL660" s="56"/>
      <c r="HM660" s="56"/>
      <c r="HN660" s="56"/>
      <c r="HO660" s="56"/>
      <c r="HP660" s="56"/>
      <c r="HQ660" s="56"/>
      <c r="HR660" s="56"/>
      <c r="HS660" s="56"/>
      <c r="HT660" s="56"/>
      <c r="HU660" s="56"/>
      <c r="HV660" s="56"/>
      <c r="HW660" s="56"/>
      <c r="HX660" s="56"/>
      <c r="HY660" s="56"/>
      <c r="HZ660" s="56"/>
      <c r="IA660" s="56"/>
      <c r="IB660" s="56"/>
      <c r="IC660" s="56"/>
      <c r="ID660" s="56"/>
      <c r="IE660" s="56"/>
      <c r="IF660" s="56"/>
      <c r="IG660" s="56"/>
      <c r="IH660" s="56"/>
      <c r="II660" s="56"/>
      <c r="IJ660" s="56"/>
      <c r="IK660" s="56"/>
      <c r="IL660" s="56"/>
      <c r="IM660" s="56"/>
      <c r="IN660" s="56"/>
      <c r="IO660" s="56"/>
      <c r="IP660" s="56"/>
      <c r="IQ660" s="56"/>
      <c r="IR660" s="56"/>
      <c r="IS660" s="56"/>
      <c r="IT660" s="56"/>
      <c r="IU660" s="56"/>
      <c r="IV660" s="56"/>
      <c r="IW660" s="56"/>
      <c r="IX660" s="56"/>
    </row>
    <row r="661" spans="2:258">
      <c r="B661" s="56"/>
      <c r="C661" s="56"/>
      <c r="D661" s="56"/>
      <c r="E661" s="56"/>
      <c r="F661" s="56"/>
      <c r="G661" s="56"/>
      <c r="H661" s="56"/>
      <c r="I661" s="56"/>
      <c r="J661" s="56"/>
      <c r="K661" s="56"/>
      <c r="L661" s="56"/>
      <c r="M661" s="56"/>
      <c r="CK661" s="56"/>
      <c r="CL661" s="56"/>
      <c r="CM661" s="56"/>
      <c r="CN661" s="56"/>
      <c r="CO661" s="56"/>
      <c r="CP661" s="56"/>
      <c r="CQ661" s="56"/>
      <c r="CR661" s="56"/>
      <c r="CS661" s="56"/>
      <c r="CT661" s="56"/>
      <c r="CU661" s="56"/>
      <c r="CV661" s="56"/>
      <c r="CW661" s="56"/>
      <c r="CX661" s="56"/>
      <c r="CY661" s="56"/>
      <c r="CZ661" s="56"/>
      <c r="DA661" s="56"/>
      <c r="DB661" s="56"/>
      <c r="DC661" s="56"/>
      <c r="DD661" s="56"/>
      <c r="DE661" s="56"/>
      <c r="DF661" s="56"/>
      <c r="DG661" s="56"/>
      <c r="DH661" s="56"/>
      <c r="DI661" s="56"/>
      <c r="DJ661" s="56"/>
      <c r="DK661" s="56"/>
      <c r="DL661" s="56"/>
      <c r="DM661" s="56"/>
      <c r="DN661" s="56"/>
      <c r="DO661" s="56"/>
      <c r="DP661" s="56"/>
      <c r="DQ661" s="56"/>
      <c r="DR661" s="56"/>
      <c r="DS661" s="56"/>
      <c r="DT661" s="56"/>
      <c r="DU661" s="56"/>
      <c r="DV661" s="56"/>
      <c r="DW661" s="56"/>
      <c r="DX661" s="56"/>
      <c r="DY661" s="56"/>
      <c r="DZ661" s="56"/>
      <c r="EA661" s="56"/>
      <c r="EB661" s="56"/>
      <c r="EC661" s="56"/>
      <c r="ED661" s="56"/>
      <c r="EE661" s="56"/>
      <c r="EF661" s="56"/>
      <c r="EG661" s="56"/>
      <c r="EH661" s="56"/>
      <c r="EI661" s="56"/>
      <c r="EJ661" s="56"/>
      <c r="EK661" s="56"/>
      <c r="EL661" s="56"/>
      <c r="EM661" s="56"/>
      <c r="EN661" s="56"/>
      <c r="EO661" s="56"/>
      <c r="EP661" s="56"/>
      <c r="EQ661" s="56"/>
      <c r="ER661" s="56"/>
      <c r="ES661" s="56"/>
      <c r="ET661" s="56"/>
      <c r="EU661" s="56"/>
      <c r="EV661" s="56"/>
      <c r="EW661" s="56"/>
      <c r="EX661" s="56"/>
      <c r="EY661" s="56"/>
      <c r="EZ661" s="56"/>
      <c r="FA661" s="56"/>
      <c r="FB661" s="56"/>
      <c r="FC661" s="56"/>
      <c r="FD661" s="56"/>
      <c r="FE661" s="56"/>
      <c r="FF661" s="56"/>
      <c r="FG661" s="56"/>
      <c r="FH661" s="56"/>
      <c r="FI661" s="56"/>
      <c r="FJ661" s="56"/>
      <c r="FK661" s="56"/>
      <c r="FL661" s="56"/>
      <c r="FM661" s="56"/>
      <c r="FN661" s="56"/>
      <c r="FO661" s="56"/>
      <c r="FP661" s="56"/>
      <c r="FQ661" s="56"/>
      <c r="FR661" s="56"/>
      <c r="FS661" s="56"/>
      <c r="FT661" s="56"/>
      <c r="FU661" s="56"/>
      <c r="FV661" s="56"/>
      <c r="FW661" s="56"/>
      <c r="FX661" s="56"/>
      <c r="FY661" s="56"/>
      <c r="FZ661" s="56"/>
      <c r="GA661" s="56"/>
      <c r="GB661" s="56"/>
      <c r="GC661" s="56"/>
      <c r="GD661" s="56"/>
      <c r="GE661" s="56"/>
      <c r="GF661" s="56"/>
      <c r="GG661" s="56"/>
      <c r="GH661" s="56"/>
      <c r="GI661" s="56"/>
      <c r="GJ661" s="56"/>
      <c r="GK661" s="56"/>
      <c r="GL661" s="56"/>
      <c r="GM661" s="56"/>
      <c r="GN661" s="56"/>
      <c r="GO661" s="56"/>
      <c r="GP661" s="56"/>
      <c r="GQ661" s="56"/>
      <c r="GR661" s="56"/>
      <c r="GS661" s="56"/>
      <c r="GT661" s="56"/>
      <c r="GU661" s="56"/>
      <c r="GV661" s="56"/>
      <c r="GW661" s="56"/>
      <c r="GX661" s="56"/>
      <c r="GY661" s="56"/>
      <c r="GZ661" s="56"/>
      <c r="HA661" s="56"/>
      <c r="HB661" s="56"/>
      <c r="HC661" s="56"/>
      <c r="HD661" s="56"/>
      <c r="HE661" s="56"/>
      <c r="HF661" s="56"/>
      <c r="HG661" s="56"/>
      <c r="HH661" s="56"/>
      <c r="HI661" s="56"/>
      <c r="HJ661" s="56"/>
      <c r="HK661" s="56"/>
      <c r="HL661" s="56"/>
      <c r="HM661" s="56"/>
      <c r="HN661" s="56"/>
      <c r="HO661" s="56"/>
      <c r="HP661" s="56"/>
      <c r="HQ661" s="56"/>
      <c r="HR661" s="56"/>
      <c r="HS661" s="56"/>
      <c r="HT661" s="56"/>
      <c r="HU661" s="56"/>
      <c r="HV661" s="56"/>
      <c r="HW661" s="56"/>
      <c r="HX661" s="56"/>
      <c r="HY661" s="56"/>
      <c r="HZ661" s="56"/>
      <c r="IA661" s="56"/>
      <c r="IB661" s="56"/>
      <c r="IC661" s="56"/>
      <c r="ID661" s="56"/>
      <c r="IE661" s="56"/>
      <c r="IF661" s="56"/>
      <c r="IG661" s="56"/>
      <c r="IH661" s="56"/>
      <c r="II661" s="56"/>
      <c r="IJ661" s="56"/>
      <c r="IK661" s="56"/>
      <c r="IL661" s="56"/>
      <c r="IM661" s="56"/>
      <c r="IN661" s="56"/>
      <c r="IO661" s="56"/>
      <c r="IP661" s="56"/>
      <c r="IQ661" s="56"/>
      <c r="IR661" s="56"/>
      <c r="IS661" s="56"/>
      <c r="IT661" s="56"/>
      <c r="IU661" s="56"/>
      <c r="IV661" s="56"/>
      <c r="IW661" s="56"/>
      <c r="IX661" s="56"/>
    </row>
    <row r="662" spans="2:258">
      <c r="B662" s="56"/>
      <c r="C662" s="56"/>
      <c r="D662" s="56"/>
      <c r="E662" s="56"/>
      <c r="F662" s="56"/>
      <c r="G662" s="56"/>
      <c r="H662" s="56"/>
      <c r="I662" s="56"/>
      <c r="J662" s="56"/>
      <c r="K662" s="56"/>
      <c r="L662" s="56"/>
      <c r="M662" s="56"/>
      <c r="CK662" s="56"/>
      <c r="CL662" s="56"/>
      <c r="CM662" s="56"/>
      <c r="CN662" s="56"/>
      <c r="CO662" s="56"/>
      <c r="CP662" s="56"/>
      <c r="CQ662" s="56"/>
      <c r="CR662" s="56"/>
      <c r="CS662" s="56"/>
      <c r="CT662" s="56"/>
      <c r="CU662" s="56"/>
      <c r="CV662" s="56"/>
      <c r="CW662" s="56"/>
      <c r="CX662" s="56"/>
      <c r="CY662" s="56"/>
      <c r="CZ662" s="56"/>
      <c r="DA662" s="56"/>
      <c r="DB662" s="56"/>
      <c r="DC662" s="56"/>
      <c r="DD662" s="56"/>
      <c r="DE662" s="56"/>
      <c r="DF662" s="56"/>
      <c r="DG662" s="56"/>
      <c r="DH662" s="56"/>
      <c r="DI662" s="56"/>
      <c r="DJ662" s="56"/>
      <c r="DK662" s="56"/>
      <c r="DL662" s="56"/>
      <c r="DM662" s="56"/>
      <c r="DN662" s="56"/>
      <c r="DO662" s="56"/>
      <c r="DP662" s="56"/>
      <c r="DQ662" s="56"/>
      <c r="DR662" s="56"/>
      <c r="DS662" s="56"/>
      <c r="DT662" s="56"/>
      <c r="DU662" s="56"/>
      <c r="DV662" s="56"/>
      <c r="DW662" s="56"/>
      <c r="DX662" s="56"/>
      <c r="DY662" s="56"/>
      <c r="DZ662" s="56"/>
      <c r="EA662" s="56"/>
      <c r="EB662" s="56"/>
      <c r="EC662" s="56"/>
      <c r="ED662" s="56"/>
      <c r="EE662" s="56"/>
      <c r="EF662" s="56"/>
      <c r="EG662" s="56"/>
      <c r="EH662" s="56"/>
      <c r="EI662" s="56"/>
      <c r="EJ662" s="56"/>
      <c r="EK662" s="56"/>
      <c r="EL662" s="56"/>
      <c r="EM662" s="56"/>
      <c r="EN662" s="56"/>
      <c r="EO662" s="56"/>
      <c r="EP662" s="56"/>
      <c r="EQ662" s="56"/>
      <c r="ER662" s="56"/>
      <c r="ES662" s="56"/>
      <c r="ET662" s="56"/>
      <c r="EU662" s="56"/>
      <c r="EV662" s="56"/>
      <c r="EW662" s="56"/>
      <c r="EX662" s="56"/>
      <c r="EY662" s="56"/>
      <c r="EZ662" s="56"/>
      <c r="FA662" s="56"/>
      <c r="FB662" s="56"/>
      <c r="FC662" s="56"/>
      <c r="FD662" s="56"/>
      <c r="FE662" s="56"/>
      <c r="FF662" s="56"/>
      <c r="FG662" s="56"/>
      <c r="FH662" s="56"/>
      <c r="FI662" s="56"/>
      <c r="FJ662" s="56"/>
      <c r="FK662" s="56"/>
      <c r="FL662" s="56"/>
      <c r="FM662" s="56"/>
      <c r="FN662" s="56"/>
      <c r="FO662" s="56"/>
      <c r="FP662" s="56"/>
      <c r="FQ662" s="56"/>
      <c r="FR662" s="56"/>
      <c r="FS662" s="56"/>
      <c r="FT662" s="56"/>
      <c r="FU662" s="56"/>
      <c r="FV662" s="56"/>
      <c r="FW662" s="56"/>
      <c r="FX662" s="56"/>
      <c r="FY662" s="56"/>
      <c r="FZ662" s="56"/>
      <c r="GA662" s="56"/>
      <c r="GB662" s="56"/>
      <c r="GC662" s="56"/>
      <c r="GD662" s="56"/>
      <c r="GE662" s="56"/>
      <c r="GF662" s="56"/>
      <c r="GG662" s="56"/>
      <c r="GH662" s="56"/>
      <c r="GI662" s="56"/>
      <c r="GJ662" s="56"/>
      <c r="GK662" s="56"/>
      <c r="GL662" s="56"/>
      <c r="GM662" s="56"/>
      <c r="GN662" s="56"/>
      <c r="GO662" s="56"/>
      <c r="GP662" s="56"/>
      <c r="GQ662" s="56"/>
      <c r="GR662" s="56"/>
      <c r="GS662" s="56"/>
      <c r="GT662" s="56"/>
      <c r="GU662" s="56"/>
      <c r="GV662" s="56"/>
      <c r="GW662" s="56"/>
      <c r="GX662" s="56"/>
      <c r="GY662" s="56"/>
      <c r="GZ662" s="56"/>
      <c r="HA662" s="56"/>
      <c r="HB662" s="56"/>
      <c r="HC662" s="56"/>
      <c r="HD662" s="56"/>
      <c r="HE662" s="56"/>
      <c r="HF662" s="56"/>
      <c r="HG662" s="56"/>
      <c r="HH662" s="56"/>
      <c r="HI662" s="56"/>
      <c r="HJ662" s="56"/>
      <c r="HK662" s="56"/>
      <c r="HL662" s="56"/>
      <c r="HM662" s="56"/>
      <c r="HN662" s="56"/>
      <c r="HO662" s="56"/>
      <c r="HP662" s="56"/>
      <c r="HQ662" s="56"/>
      <c r="HR662" s="56"/>
      <c r="HS662" s="56"/>
      <c r="HT662" s="56"/>
      <c r="HU662" s="56"/>
      <c r="HV662" s="56"/>
      <c r="HW662" s="56"/>
      <c r="HX662" s="56"/>
      <c r="HY662" s="56"/>
      <c r="HZ662" s="56"/>
      <c r="IA662" s="56"/>
      <c r="IB662" s="56"/>
      <c r="IC662" s="56"/>
      <c r="ID662" s="56"/>
      <c r="IE662" s="56"/>
      <c r="IF662" s="56"/>
      <c r="IG662" s="56"/>
      <c r="IH662" s="56"/>
      <c r="II662" s="56"/>
      <c r="IJ662" s="56"/>
      <c r="IK662" s="56"/>
      <c r="IL662" s="56"/>
      <c r="IM662" s="56"/>
      <c r="IN662" s="56"/>
      <c r="IO662" s="56"/>
      <c r="IP662" s="56"/>
      <c r="IQ662" s="56"/>
      <c r="IR662" s="56"/>
      <c r="IS662" s="56"/>
      <c r="IT662" s="56"/>
      <c r="IU662" s="56"/>
      <c r="IV662" s="56"/>
      <c r="IW662" s="56"/>
      <c r="IX662" s="56"/>
    </row>
    <row r="663" spans="2:258">
      <c r="B663" s="56"/>
      <c r="C663" s="56"/>
      <c r="D663" s="56"/>
      <c r="E663" s="56"/>
      <c r="F663" s="56"/>
      <c r="G663" s="56"/>
      <c r="H663" s="56"/>
      <c r="I663" s="56"/>
      <c r="J663" s="56"/>
      <c r="K663" s="56"/>
      <c r="L663" s="56"/>
      <c r="M663" s="56"/>
      <c r="CK663" s="56"/>
      <c r="CL663" s="56"/>
      <c r="CM663" s="56"/>
      <c r="CN663" s="56"/>
      <c r="CO663" s="56"/>
      <c r="CP663" s="56"/>
      <c r="CQ663" s="56"/>
      <c r="CR663" s="56"/>
      <c r="CS663" s="56"/>
      <c r="CT663" s="56"/>
      <c r="CU663" s="56"/>
      <c r="CV663" s="56"/>
      <c r="CW663" s="56"/>
      <c r="CX663" s="56"/>
      <c r="CY663" s="56"/>
      <c r="CZ663" s="56"/>
      <c r="DA663" s="56"/>
      <c r="DB663" s="56"/>
      <c r="DC663" s="56"/>
      <c r="DD663" s="56"/>
      <c r="DE663" s="56"/>
      <c r="DF663" s="56"/>
      <c r="DG663" s="56"/>
      <c r="DH663" s="56"/>
      <c r="DI663" s="56"/>
      <c r="DJ663" s="56"/>
      <c r="DK663" s="56"/>
      <c r="DL663" s="56"/>
      <c r="DM663" s="56"/>
      <c r="DN663" s="56"/>
      <c r="DO663" s="56"/>
      <c r="DP663" s="56"/>
      <c r="DQ663" s="56"/>
      <c r="DR663" s="56"/>
      <c r="DS663" s="56"/>
      <c r="DT663" s="56"/>
      <c r="DU663" s="56"/>
      <c r="DV663" s="56"/>
      <c r="DW663" s="56"/>
      <c r="DX663" s="56"/>
      <c r="DY663" s="56"/>
      <c r="DZ663" s="56"/>
      <c r="EA663" s="56"/>
      <c r="EB663" s="56"/>
      <c r="EC663" s="56"/>
      <c r="ED663" s="56"/>
      <c r="EE663" s="56"/>
      <c r="EF663" s="56"/>
      <c r="EG663" s="56"/>
      <c r="EH663" s="56"/>
      <c r="EI663" s="56"/>
      <c r="EJ663" s="56"/>
      <c r="EK663" s="56"/>
      <c r="EL663" s="56"/>
      <c r="EM663" s="56"/>
      <c r="EN663" s="56"/>
      <c r="EO663" s="56"/>
      <c r="EP663" s="56"/>
      <c r="EQ663" s="56"/>
      <c r="ER663" s="56"/>
      <c r="ES663" s="56"/>
      <c r="ET663" s="56"/>
      <c r="EU663" s="56"/>
      <c r="EV663" s="56"/>
      <c r="EW663" s="56"/>
      <c r="EX663" s="56"/>
      <c r="EY663" s="56"/>
      <c r="EZ663" s="56"/>
      <c r="FA663" s="56"/>
      <c r="FB663" s="56"/>
      <c r="FC663" s="56"/>
      <c r="FD663" s="56"/>
      <c r="FE663" s="56"/>
      <c r="FF663" s="56"/>
      <c r="FG663" s="56"/>
      <c r="FH663" s="56"/>
      <c r="FI663" s="56"/>
      <c r="FJ663" s="56"/>
      <c r="FK663" s="56"/>
      <c r="FL663" s="56"/>
      <c r="FM663" s="56"/>
      <c r="FN663" s="56"/>
      <c r="FO663" s="56"/>
      <c r="FP663" s="56"/>
      <c r="FQ663" s="56"/>
      <c r="FR663" s="56"/>
      <c r="FS663" s="56"/>
      <c r="FT663" s="56"/>
      <c r="FU663" s="56"/>
      <c r="FV663" s="56"/>
      <c r="FW663" s="56"/>
      <c r="FX663" s="56"/>
      <c r="FY663" s="56"/>
      <c r="FZ663" s="56"/>
      <c r="GA663" s="56"/>
      <c r="GB663" s="56"/>
      <c r="GC663" s="56"/>
      <c r="GD663" s="56"/>
      <c r="GE663" s="56"/>
      <c r="GF663" s="56"/>
      <c r="GG663" s="56"/>
      <c r="GH663" s="56"/>
      <c r="GI663" s="56"/>
      <c r="GJ663" s="56"/>
      <c r="GK663" s="56"/>
      <c r="GL663" s="56"/>
      <c r="GM663" s="56"/>
      <c r="GN663" s="56"/>
      <c r="GO663" s="56"/>
      <c r="GP663" s="56"/>
      <c r="GQ663" s="56"/>
      <c r="GR663" s="56"/>
      <c r="GS663" s="56"/>
      <c r="GT663" s="56"/>
      <c r="GU663" s="56"/>
      <c r="GV663" s="56"/>
      <c r="GW663" s="56"/>
      <c r="GX663" s="56"/>
      <c r="GY663" s="56"/>
      <c r="GZ663" s="56"/>
      <c r="HA663" s="56"/>
      <c r="HB663" s="56"/>
      <c r="HC663" s="56"/>
      <c r="HD663" s="56"/>
      <c r="HE663" s="56"/>
      <c r="HF663" s="56"/>
      <c r="HG663" s="56"/>
      <c r="HH663" s="56"/>
      <c r="HI663" s="56"/>
      <c r="HJ663" s="56"/>
      <c r="HK663" s="56"/>
      <c r="HL663" s="56"/>
      <c r="HM663" s="56"/>
      <c r="HN663" s="56"/>
      <c r="HO663" s="56"/>
      <c r="HP663" s="56"/>
      <c r="HQ663" s="56"/>
      <c r="HR663" s="56"/>
      <c r="HS663" s="56"/>
      <c r="HT663" s="56"/>
      <c r="HU663" s="56"/>
      <c r="HV663" s="56"/>
      <c r="HW663" s="56"/>
      <c r="HX663" s="56"/>
      <c r="HY663" s="56"/>
      <c r="HZ663" s="56"/>
      <c r="IA663" s="56"/>
      <c r="IB663" s="56"/>
      <c r="IC663" s="56"/>
      <c r="ID663" s="56"/>
      <c r="IE663" s="56"/>
      <c r="IF663" s="56"/>
      <c r="IG663" s="56"/>
      <c r="IH663" s="56"/>
      <c r="II663" s="56"/>
      <c r="IJ663" s="56"/>
      <c r="IK663" s="56"/>
      <c r="IL663" s="56"/>
      <c r="IM663" s="56"/>
      <c r="IN663" s="56"/>
      <c r="IO663" s="56"/>
      <c r="IP663" s="56"/>
      <c r="IQ663" s="56"/>
      <c r="IR663" s="56"/>
      <c r="IS663" s="56"/>
      <c r="IT663" s="56"/>
      <c r="IU663" s="56"/>
      <c r="IV663" s="56"/>
      <c r="IW663" s="56"/>
      <c r="IX663" s="56"/>
    </row>
    <row r="664" spans="2:258">
      <c r="B664" s="56"/>
      <c r="C664" s="56"/>
      <c r="D664" s="56"/>
      <c r="E664" s="56"/>
      <c r="F664" s="56"/>
      <c r="G664" s="56"/>
      <c r="H664" s="56"/>
      <c r="I664" s="56"/>
      <c r="J664" s="56"/>
      <c r="K664" s="56"/>
      <c r="L664" s="56"/>
      <c r="M664" s="56"/>
      <c r="CK664" s="56"/>
      <c r="CL664" s="56"/>
      <c r="CM664" s="56"/>
      <c r="CN664" s="56"/>
      <c r="CO664" s="56"/>
      <c r="CP664" s="56"/>
      <c r="CQ664" s="56"/>
      <c r="CR664" s="56"/>
      <c r="CS664" s="56"/>
      <c r="CT664" s="56"/>
      <c r="CU664" s="56"/>
      <c r="CV664" s="56"/>
      <c r="CW664" s="56"/>
      <c r="CX664" s="56"/>
      <c r="CY664" s="56"/>
      <c r="CZ664" s="56"/>
      <c r="DA664" s="56"/>
      <c r="DB664" s="56"/>
      <c r="DC664" s="56"/>
      <c r="DD664" s="56"/>
      <c r="DE664" s="56"/>
      <c r="DF664" s="56"/>
      <c r="DG664" s="56"/>
      <c r="DH664" s="56"/>
      <c r="DI664" s="56"/>
      <c r="DJ664" s="56"/>
      <c r="DK664" s="56"/>
      <c r="DL664" s="56"/>
      <c r="DM664" s="56"/>
      <c r="DN664" s="56"/>
      <c r="DO664" s="56"/>
      <c r="DP664" s="56"/>
      <c r="DQ664" s="56"/>
      <c r="DR664" s="56"/>
      <c r="DS664" s="56"/>
      <c r="DT664" s="56"/>
      <c r="DU664" s="56"/>
      <c r="DV664" s="56"/>
      <c r="DW664" s="56"/>
      <c r="DX664" s="56"/>
      <c r="DY664" s="56"/>
      <c r="DZ664" s="56"/>
      <c r="EA664" s="56"/>
      <c r="EB664" s="56"/>
      <c r="EC664" s="56"/>
      <c r="ED664" s="56"/>
      <c r="EE664" s="56"/>
      <c r="EF664" s="56"/>
      <c r="EG664" s="56"/>
      <c r="EH664" s="56"/>
      <c r="EI664" s="56"/>
      <c r="EJ664" s="56"/>
      <c r="EK664" s="56"/>
      <c r="EL664" s="56"/>
      <c r="EM664" s="56"/>
      <c r="EN664" s="56"/>
      <c r="EO664" s="56"/>
      <c r="EP664" s="56"/>
      <c r="EQ664" s="56"/>
      <c r="ER664" s="56"/>
      <c r="ES664" s="56"/>
      <c r="ET664" s="56"/>
      <c r="EU664" s="56"/>
      <c r="EV664" s="56"/>
      <c r="EW664" s="56"/>
      <c r="EX664" s="56"/>
      <c r="EY664" s="56"/>
      <c r="EZ664" s="56"/>
      <c r="FA664" s="56"/>
      <c r="FB664" s="56"/>
      <c r="FC664" s="56"/>
      <c r="FD664" s="56"/>
      <c r="FE664" s="56"/>
      <c r="FF664" s="56"/>
      <c r="FG664" s="56"/>
      <c r="FH664" s="56"/>
      <c r="FI664" s="56"/>
      <c r="FJ664" s="56"/>
      <c r="FK664" s="56"/>
      <c r="FL664" s="56"/>
      <c r="FM664" s="56"/>
      <c r="FN664" s="56"/>
      <c r="FO664" s="56"/>
      <c r="FP664" s="56"/>
      <c r="FQ664" s="56"/>
      <c r="FR664" s="56"/>
      <c r="FS664" s="56"/>
      <c r="FT664" s="56"/>
      <c r="FU664" s="56"/>
      <c r="FV664" s="56"/>
      <c r="FW664" s="56"/>
      <c r="FX664" s="56"/>
      <c r="FY664" s="56"/>
      <c r="FZ664" s="56"/>
      <c r="GA664" s="56"/>
      <c r="GB664" s="56"/>
      <c r="GC664" s="56"/>
      <c r="GD664" s="56"/>
      <c r="GE664" s="56"/>
      <c r="GF664" s="56"/>
      <c r="GG664" s="56"/>
      <c r="GH664" s="56"/>
      <c r="GI664" s="56"/>
      <c r="GJ664" s="56"/>
      <c r="GK664" s="56"/>
      <c r="GL664" s="56"/>
      <c r="GM664" s="56"/>
      <c r="GN664" s="56"/>
      <c r="GO664" s="56"/>
      <c r="GP664" s="56"/>
      <c r="GQ664" s="56"/>
      <c r="GR664" s="56"/>
      <c r="GS664" s="56"/>
      <c r="GT664" s="56"/>
      <c r="GU664" s="56"/>
      <c r="GV664" s="56"/>
      <c r="GW664" s="56"/>
      <c r="GX664" s="56"/>
      <c r="GY664" s="56"/>
      <c r="GZ664" s="56"/>
      <c r="HA664" s="56"/>
      <c r="HB664" s="56"/>
      <c r="HC664" s="56"/>
      <c r="HD664" s="56"/>
      <c r="HE664" s="56"/>
      <c r="HF664" s="56"/>
      <c r="HG664" s="56"/>
      <c r="HH664" s="56"/>
      <c r="HI664" s="56"/>
      <c r="HJ664" s="56"/>
      <c r="HK664" s="56"/>
      <c r="HL664" s="56"/>
      <c r="HM664" s="56"/>
      <c r="HN664" s="56"/>
      <c r="HO664" s="56"/>
      <c r="HP664" s="56"/>
      <c r="HQ664" s="56"/>
      <c r="HR664" s="56"/>
      <c r="HS664" s="56"/>
      <c r="HT664" s="56"/>
      <c r="HU664" s="56"/>
      <c r="HV664" s="56"/>
      <c r="HW664" s="56"/>
      <c r="HX664" s="56"/>
      <c r="HY664" s="56"/>
      <c r="HZ664" s="56"/>
      <c r="IA664" s="56"/>
      <c r="IB664" s="56"/>
      <c r="IC664" s="56"/>
      <c r="ID664" s="56"/>
      <c r="IE664" s="56"/>
      <c r="IF664" s="56"/>
      <c r="IG664" s="56"/>
      <c r="IH664" s="56"/>
      <c r="II664" s="56"/>
      <c r="IJ664" s="56"/>
      <c r="IK664" s="56"/>
      <c r="IL664" s="56"/>
      <c r="IM664" s="56"/>
      <c r="IN664" s="56"/>
      <c r="IO664" s="56"/>
      <c r="IP664" s="56"/>
      <c r="IQ664" s="56"/>
      <c r="IR664" s="56"/>
      <c r="IS664" s="56"/>
      <c r="IT664" s="56"/>
      <c r="IU664" s="56"/>
      <c r="IV664" s="56"/>
      <c r="IW664" s="56"/>
      <c r="IX664" s="56"/>
    </row>
    <row r="665" spans="2:258">
      <c r="B665" s="56"/>
      <c r="C665" s="56"/>
      <c r="D665" s="56"/>
      <c r="E665" s="56"/>
      <c r="F665" s="56"/>
      <c r="G665" s="56"/>
      <c r="H665" s="56"/>
      <c r="I665" s="56"/>
      <c r="J665" s="56"/>
      <c r="K665" s="56"/>
      <c r="L665" s="56"/>
      <c r="M665" s="56"/>
      <c r="CK665" s="56"/>
      <c r="CL665" s="56"/>
      <c r="CM665" s="56"/>
      <c r="CN665" s="56"/>
      <c r="CO665" s="56"/>
      <c r="CP665" s="56"/>
      <c r="CQ665" s="56"/>
      <c r="CR665" s="56"/>
      <c r="CS665" s="56"/>
      <c r="CT665" s="56"/>
      <c r="CU665" s="56"/>
      <c r="CV665" s="56"/>
      <c r="CW665" s="56"/>
      <c r="CX665" s="56"/>
      <c r="CY665" s="56"/>
      <c r="CZ665" s="56"/>
      <c r="DA665" s="56"/>
      <c r="DB665" s="56"/>
      <c r="DC665" s="56"/>
      <c r="DD665" s="56"/>
      <c r="DE665" s="56"/>
      <c r="DF665" s="56"/>
      <c r="DG665" s="56"/>
      <c r="DH665" s="56"/>
      <c r="DI665" s="56"/>
      <c r="DJ665" s="56"/>
      <c r="DK665" s="56"/>
      <c r="DL665" s="56"/>
      <c r="DM665" s="56"/>
      <c r="DN665" s="56"/>
      <c r="DO665" s="56"/>
      <c r="DP665" s="56"/>
      <c r="DQ665" s="56"/>
      <c r="DR665" s="56"/>
      <c r="DS665" s="56"/>
      <c r="DT665" s="56"/>
      <c r="DU665" s="56"/>
      <c r="DV665" s="56"/>
      <c r="DW665" s="56"/>
      <c r="DX665" s="56"/>
      <c r="DY665" s="56"/>
      <c r="DZ665" s="56"/>
      <c r="EA665" s="56"/>
      <c r="EB665" s="56"/>
      <c r="EC665" s="56"/>
      <c r="ED665" s="56"/>
      <c r="EE665" s="56"/>
      <c r="EF665" s="56"/>
      <c r="EG665" s="56"/>
      <c r="EH665" s="56"/>
      <c r="EI665" s="56"/>
      <c r="EJ665" s="56"/>
      <c r="EK665" s="56"/>
      <c r="EL665" s="56"/>
      <c r="EM665" s="56"/>
      <c r="EN665" s="56"/>
      <c r="EO665" s="56"/>
      <c r="EP665" s="56"/>
      <c r="EQ665" s="56"/>
      <c r="ER665" s="56"/>
      <c r="ES665" s="56"/>
      <c r="ET665" s="56"/>
      <c r="EU665" s="56"/>
      <c r="EV665" s="56"/>
      <c r="EW665" s="56"/>
      <c r="EX665" s="56"/>
      <c r="EY665" s="56"/>
      <c r="EZ665" s="56"/>
      <c r="FA665" s="56"/>
      <c r="FB665" s="56"/>
      <c r="FC665" s="56"/>
      <c r="FD665" s="56"/>
      <c r="FE665" s="56"/>
      <c r="FF665" s="56"/>
      <c r="FG665" s="56"/>
      <c r="FH665" s="56"/>
      <c r="FI665" s="56"/>
      <c r="FJ665" s="56"/>
      <c r="FK665" s="56"/>
      <c r="FL665" s="56"/>
      <c r="FM665" s="56"/>
      <c r="FN665" s="56"/>
      <c r="FO665" s="56"/>
      <c r="FP665" s="56"/>
      <c r="FQ665" s="56"/>
      <c r="FR665" s="56"/>
      <c r="FS665" s="56"/>
      <c r="FT665" s="56"/>
      <c r="FU665" s="56"/>
      <c r="FV665" s="56"/>
      <c r="FW665" s="56"/>
      <c r="FX665" s="56"/>
      <c r="FY665" s="56"/>
      <c r="FZ665" s="56"/>
      <c r="GA665" s="56"/>
      <c r="GB665" s="56"/>
      <c r="GC665" s="56"/>
      <c r="GD665" s="56"/>
      <c r="GE665" s="56"/>
      <c r="GF665" s="56"/>
      <c r="GG665" s="56"/>
      <c r="GH665" s="56"/>
      <c r="GI665" s="56"/>
      <c r="GJ665" s="56"/>
      <c r="GK665" s="56"/>
      <c r="GL665" s="56"/>
      <c r="GM665" s="56"/>
      <c r="GN665" s="56"/>
      <c r="GO665" s="56"/>
      <c r="GP665" s="56"/>
      <c r="GQ665" s="56"/>
      <c r="GR665" s="56"/>
      <c r="GS665" s="56"/>
      <c r="GT665" s="56"/>
      <c r="GU665" s="56"/>
      <c r="GV665" s="56"/>
      <c r="GW665" s="56"/>
      <c r="GX665" s="56"/>
      <c r="GY665" s="56"/>
      <c r="GZ665" s="56"/>
      <c r="HA665" s="56"/>
      <c r="HB665" s="56"/>
      <c r="HC665" s="56"/>
      <c r="HD665" s="56"/>
      <c r="HE665" s="56"/>
      <c r="HF665" s="56"/>
      <c r="HG665" s="56"/>
      <c r="HH665" s="56"/>
      <c r="HI665" s="56"/>
      <c r="HJ665" s="56"/>
      <c r="HK665" s="56"/>
      <c r="HL665" s="56"/>
      <c r="HM665" s="56"/>
      <c r="HN665" s="56"/>
      <c r="HO665" s="56"/>
      <c r="HP665" s="56"/>
      <c r="HQ665" s="56"/>
      <c r="HR665" s="56"/>
      <c r="HS665" s="56"/>
      <c r="HT665" s="56"/>
      <c r="HU665" s="56"/>
      <c r="HV665" s="56"/>
      <c r="HW665" s="56"/>
      <c r="HX665" s="56"/>
      <c r="HY665" s="56"/>
      <c r="HZ665" s="56"/>
      <c r="IA665" s="56"/>
      <c r="IB665" s="56"/>
      <c r="IC665" s="56"/>
      <c r="ID665" s="56"/>
      <c r="IE665" s="56"/>
      <c r="IF665" s="56"/>
      <c r="IG665" s="56"/>
      <c r="IH665" s="56"/>
      <c r="II665" s="56"/>
      <c r="IJ665" s="56"/>
      <c r="IK665" s="56"/>
      <c r="IL665" s="56"/>
      <c r="IM665" s="56"/>
      <c r="IN665" s="56"/>
      <c r="IO665" s="56"/>
      <c r="IP665" s="56"/>
      <c r="IQ665" s="56"/>
      <c r="IR665" s="56"/>
      <c r="IS665" s="56"/>
      <c r="IT665" s="56"/>
      <c r="IU665" s="56"/>
      <c r="IV665" s="56"/>
      <c r="IW665" s="56"/>
      <c r="IX665" s="56"/>
    </row>
    <row r="666" spans="2:258">
      <c r="B666" s="56"/>
      <c r="C666" s="56"/>
      <c r="D666" s="56"/>
      <c r="E666" s="56"/>
      <c r="F666" s="56"/>
      <c r="G666" s="56"/>
      <c r="H666" s="56"/>
      <c r="I666" s="56"/>
      <c r="J666" s="56"/>
      <c r="K666" s="56"/>
      <c r="L666" s="56"/>
      <c r="M666" s="56"/>
      <c r="CK666" s="56"/>
      <c r="CL666" s="56"/>
      <c r="CM666" s="56"/>
      <c r="CN666" s="56"/>
      <c r="CO666" s="56"/>
      <c r="CP666" s="56"/>
      <c r="CQ666" s="56"/>
      <c r="CR666" s="56"/>
      <c r="CS666" s="56"/>
      <c r="CT666" s="56"/>
      <c r="CU666" s="56"/>
      <c r="CV666" s="56"/>
      <c r="CW666" s="56"/>
      <c r="CX666" s="56"/>
      <c r="CY666" s="56"/>
      <c r="CZ666" s="56"/>
      <c r="DA666" s="56"/>
      <c r="DB666" s="56"/>
      <c r="DC666" s="56"/>
      <c r="DD666" s="56"/>
      <c r="DE666" s="56"/>
      <c r="DF666" s="56"/>
      <c r="DG666" s="56"/>
      <c r="DH666" s="56"/>
      <c r="DI666" s="56"/>
      <c r="DJ666" s="56"/>
      <c r="DK666" s="56"/>
      <c r="DL666" s="56"/>
      <c r="DM666" s="56"/>
      <c r="DN666" s="56"/>
      <c r="DO666" s="56"/>
      <c r="DP666" s="56"/>
      <c r="DQ666" s="56"/>
      <c r="DR666" s="56"/>
      <c r="DS666" s="56"/>
      <c r="DT666" s="56"/>
      <c r="DU666" s="56"/>
      <c r="DV666" s="56"/>
      <c r="DW666" s="56"/>
      <c r="DX666" s="56"/>
      <c r="DY666" s="56"/>
      <c r="DZ666" s="56"/>
      <c r="EA666" s="56"/>
      <c r="EB666" s="56"/>
      <c r="EC666" s="56"/>
      <c r="ED666" s="56"/>
      <c r="EE666" s="56"/>
      <c r="EF666" s="56"/>
      <c r="EG666" s="56"/>
      <c r="EH666" s="56"/>
      <c r="EI666" s="56"/>
      <c r="EJ666" s="56"/>
      <c r="EK666" s="56"/>
      <c r="EL666" s="56"/>
      <c r="EM666" s="56"/>
      <c r="EN666" s="56"/>
      <c r="EO666" s="56"/>
      <c r="EP666" s="56"/>
      <c r="EQ666" s="56"/>
      <c r="ER666" s="56"/>
      <c r="ES666" s="56"/>
      <c r="ET666" s="56"/>
      <c r="EU666" s="56"/>
      <c r="EV666" s="56"/>
      <c r="EW666" s="56"/>
      <c r="EX666" s="56"/>
      <c r="EY666" s="56"/>
      <c r="EZ666" s="56"/>
      <c r="FA666" s="56"/>
      <c r="FB666" s="56"/>
      <c r="FC666" s="56"/>
      <c r="FD666" s="56"/>
      <c r="FE666" s="56"/>
      <c r="FF666" s="56"/>
      <c r="FG666" s="56"/>
      <c r="FH666" s="56"/>
      <c r="FI666" s="56"/>
      <c r="FJ666" s="56"/>
      <c r="FK666" s="56"/>
      <c r="FL666" s="56"/>
      <c r="FM666" s="56"/>
      <c r="FN666" s="56"/>
      <c r="FO666" s="56"/>
      <c r="FP666" s="56"/>
      <c r="FQ666" s="56"/>
      <c r="FR666" s="56"/>
      <c r="FS666" s="56"/>
      <c r="FT666" s="56"/>
      <c r="FU666" s="56"/>
      <c r="FV666" s="56"/>
      <c r="FW666" s="56"/>
      <c r="FX666" s="56"/>
      <c r="FY666" s="56"/>
      <c r="FZ666" s="56"/>
      <c r="GA666" s="56"/>
      <c r="GB666" s="56"/>
      <c r="GC666" s="56"/>
      <c r="GD666" s="56"/>
      <c r="GE666" s="56"/>
      <c r="GF666" s="56"/>
      <c r="GG666" s="56"/>
      <c r="GH666" s="56"/>
      <c r="GI666" s="56"/>
      <c r="GJ666" s="56"/>
      <c r="GK666" s="56"/>
      <c r="GL666" s="56"/>
      <c r="GM666" s="56"/>
      <c r="GN666" s="56"/>
      <c r="GO666" s="56"/>
      <c r="GP666" s="56"/>
      <c r="GQ666" s="56"/>
      <c r="GR666" s="56"/>
      <c r="GS666" s="56"/>
      <c r="GT666" s="56"/>
      <c r="GU666" s="56"/>
      <c r="GV666" s="56"/>
      <c r="GW666" s="56"/>
      <c r="GX666" s="56"/>
      <c r="GY666" s="56"/>
      <c r="GZ666" s="56"/>
      <c r="HA666" s="56"/>
      <c r="HB666" s="56"/>
      <c r="HC666" s="56"/>
      <c r="HD666" s="56"/>
      <c r="HE666" s="56"/>
      <c r="HF666" s="56"/>
      <c r="HG666" s="56"/>
      <c r="HH666" s="56"/>
      <c r="HI666" s="56"/>
      <c r="HJ666" s="56"/>
      <c r="HK666" s="56"/>
      <c r="HL666" s="56"/>
      <c r="HM666" s="56"/>
      <c r="HN666" s="56"/>
      <c r="HO666" s="56"/>
      <c r="HP666" s="56"/>
      <c r="HQ666" s="56"/>
      <c r="HR666" s="56"/>
      <c r="HS666" s="56"/>
      <c r="HT666" s="56"/>
      <c r="HU666" s="56"/>
      <c r="HV666" s="56"/>
      <c r="HW666" s="56"/>
      <c r="HX666" s="56"/>
      <c r="HY666" s="56"/>
      <c r="HZ666" s="56"/>
      <c r="IA666" s="56"/>
      <c r="IB666" s="56"/>
      <c r="IC666" s="56"/>
      <c r="ID666" s="56"/>
      <c r="IE666" s="56"/>
      <c r="IF666" s="56"/>
      <c r="IG666" s="56"/>
      <c r="IH666" s="56"/>
      <c r="II666" s="56"/>
      <c r="IJ666" s="56"/>
      <c r="IK666" s="56"/>
      <c r="IL666" s="56"/>
      <c r="IM666" s="56"/>
      <c r="IN666" s="56"/>
      <c r="IO666" s="56"/>
      <c r="IP666" s="56"/>
      <c r="IQ666" s="56"/>
      <c r="IR666" s="56"/>
      <c r="IS666" s="56"/>
      <c r="IT666" s="56"/>
      <c r="IU666" s="56"/>
      <c r="IV666" s="56"/>
      <c r="IW666" s="56"/>
      <c r="IX666" s="56"/>
    </row>
    <row r="667" spans="2:258">
      <c r="B667" s="56"/>
      <c r="C667" s="56"/>
      <c r="D667" s="56"/>
      <c r="E667" s="56"/>
      <c r="F667" s="56"/>
      <c r="G667" s="56"/>
      <c r="H667" s="56"/>
      <c r="I667" s="56"/>
      <c r="J667" s="56"/>
      <c r="K667" s="56"/>
      <c r="L667" s="56"/>
      <c r="M667" s="56"/>
      <c r="CK667" s="56"/>
      <c r="CL667" s="56"/>
      <c r="CM667" s="56"/>
      <c r="CN667" s="56"/>
      <c r="CO667" s="56"/>
      <c r="CP667" s="56"/>
      <c r="CQ667" s="56"/>
      <c r="CR667" s="56"/>
      <c r="CS667" s="56"/>
      <c r="CT667" s="56"/>
      <c r="CU667" s="56"/>
      <c r="CV667" s="56"/>
      <c r="CW667" s="56"/>
      <c r="CX667" s="56"/>
      <c r="CY667" s="56"/>
      <c r="CZ667" s="56"/>
      <c r="DA667" s="56"/>
      <c r="DB667" s="56"/>
      <c r="DC667" s="56"/>
      <c r="DD667" s="56"/>
      <c r="DE667" s="56"/>
      <c r="DF667" s="56"/>
      <c r="DG667" s="56"/>
      <c r="DH667" s="56"/>
      <c r="DI667" s="56"/>
      <c r="DJ667" s="56"/>
      <c r="DK667" s="56"/>
      <c r="DL667" s="56"/>
      <c r="DM667" s="56"/>
      <c r="DN667" s="56"/>
      <c r="DO667" s="56"/>
      <c r="DP667" s="56"/>
      <c r="DQ667" s="56"/>
      <c r="DR667" s="56"/>
      <c r="DS667" s="56"/>
      <c r="DT667" s="56"/>
      <c r="DU667" s="56"/>
      <c r="DV667" s="56"/>
      <c r="DW667" s="56"/>
      <c r="DX667" s="56"/>
      <c r="DY667" s="56"/>
      <c r="DZ667" s="56"/>
      <c r="EA667" s="56"/>
      <c r="EB667" s="56"/>
      <c r="EC667" s="56"/>
      <c r="ED667" s="56"/>
      <c r="EE667" s="56"/>
      <c r="EF667" s="56"/>
      <c r="EG667" s="56"/>
      <c r="EH667" s="56"/>
      <c r="EI667" s="56"/>
      <c r="EJ667" s="56"/>
      <c r="EK667" s="56"/>
      <c r="EL667" s="56"/>
      <c r="EM667" s="56"/>
      <c r="EN667" s="56"/>
      <c r="EO667" s="56"/>
      <c r="EP667" s="56"/>
      <c r="EQ667" s="56"/>
      <c r="ER667" s="56"/>
      <c r="ES667" s="56"/>
      <c r="ET667" s="56"/>
      <c r="EU667" s="56"/>
      <c r="EV667" s="56"/>
      <c r="EW667" s="56"/>
      <c r="EX667" s="56"/>
      <c r="EY667" s="56"/>
      <c r="EZ667" s="56"/>
      <c r="FA667" s="56"/>
      <c r="FB667" s="56"/>
      <c r="FC667" s="56"/>
      <c r="FD667" s="56"/>
      <c r="FE667" s="56"/>
      <c r="FF667" s="56"/>
      <c r="FG667" s="56"/>
      <c r="FH667" s="56"/>
      <c r="FI667" s="56"/>
      <c r="FJ667" s="56"/>
      <c r="FK667" s="56"/>
      <c r="FL667" s="56"/>
      <c r="FM667" s="56"/>
      <c r="FN667" s="56"/>
      <c r="FO667" s="56"/>
      <c r="FP667" s="56"/>
      <c r="FQ667" s="56"/>
      <c r="FR667" s="56"/>
      <c r="FS667" s="56"/>
      <c r="FT667" s="56"/>
      <c r="FU667" s="56"/>
      <c r="FV667" s="56"/>
      <c r="FW667" s="56"/>
      <c r="FX667" s="56"/>
      <c r="FY667" s="56"/>
      <c r="FZ667" s="56"/>
      <c r="GA667" s="56"/>
      <c r="GB667" s="56"/>
      <c r="GC667" s="56"/>
      <c r="GD667" s="56"/>
      <c r="GE667" s="56"/>
      <c r="GF667" s="56"/>
      <c r="GG667" s="56"/>
      <c r="GH667" s="56"/>
      <c r="GI667" s="56"/>
      <c r="GJ667" s="56"/>
      <c r="GK667" s="56"/>
      <c r="GL667" s="56"/>
      <c r="GM667" s="56"/>
      <c r="GN667" s="56"/>
      <c r="GO667" s="56"/>
      <c r="GP667" s="56"/>
      <c r="GQ667" s="56"/>
      <c r="GR667" s="56"/>
      <c r="GS667" s="56"/>
      <c r="GT667" s="56"/>
      <c r="GU667" s="56"/>
      <c r="GV667" s="56"/>
      <c r="GW667" s="56"/>
      <c r="GX667" s="56"/>
      <c r="GY667" s="56"/>
      <c r="GZ667" s="56"/>
      <c r="HA667" s="56"/>
      <c r="HB667" s="56"/>
      <c r="HC667" s="56"/>
      <c r="HD667" s="56"/>
      <c r="HE667" s="56"/>
      <c r="HF667" s="56"/>
      <c r="HG667" s="56"/>
      <c r="HH667" s="56"/>
      <c r="HI667" s="56"/>
      <c r="HJ667" s="56"/>
      <c r="HK667" s="56"/>
      <c r="HL667" s="56"/>
      <c r="HM667" s="56"/>
      <c r="HN667" s="56"/>
      <c r="HO667" s="56"/>
      <c r="HP667" s="56"/>
      <c r="HQ667" s="56"/>
      <c r="HR667" s="56"/>
      <c r="HS667" s="56"/>
      <c r="HT667" s="56"/>
      <c r="HU667" s="56"/>
      <c r="HV667" s="56"/>
      <c r="HW667" s="56"/>
      <c r="HX667" s="56"/>
      <c r="HY667" s="56"/>
      <c r="HZ667" s="56"/>
      <c r="IA667" s="56"/>
      <c r="IB667" s="56"/>
      <c r="IC667" s="56"/>
      <c r="ID667" s="56"/>
      <c r="IE667" s="56"/>
      <c r="IF667" s="56"/>
      <c r="IG667" s="56"/>
      <c r="IH667" s="56"/>
      <c r="II667" s="56"/>
      <c r="IJ667" s="56"/>
      <c r="IK667" s="56"/>
      <c r="IL667" s="56"/>
      <c r="IM667" s="56"/>
      <c r="IN667" s="56"/>
      <c r="IO667" s="56"/>
      <c r="IP667" s="56"/>
      <c r="IQ667" s="56"/>
      <c r="IR667" s="56"/>
      <c r="IS667" s="56"/>
      <c r="IT667" s="56"/>
      <c r="IU667" s="56"/>
      <c r="IV667" s="56"/>
      <c r="IW667" s="56"/>
      <c r="IX667" s="56"/>
    </row>
    <row r="668" spans="2:258">
      <c r="B668" s="56"/>
      <c r="C668" s="56"/>
      <c r="D668" s="56"/>
      <c r="E668" s="56"/>
      <c r="F668" s="56"/>
      <c r="G668" s="56"/>
      <c r="H668" s="56"/>
      <c r="I668" s="56"/>
      <c r="J668" s="56"/>
      <c r="K668" s="56"/>
      <c r="L668" s="56"/>
      <c r="M668" s="56"/>
      <c r="CK668" s="56"/>
      <c r="CL668" s="56"/>
      <c r="CM668" s="56"/>
      <c r="CN668" s="56"/>
      <c r="CO668" s="56"/>
      <c r="CP668" s="56"/>
      <c r="CQ668" s="56"/>
      <c r="CR668" s="56"/>
      <c r="CS668" s="56"/>
      <c r="CT668" s="56"/>
      <c r="CU668" s="56"/>
      <c r="CV668" s="56"/>
      <c r="CW668" s="56"/>
      <c r="CX668" s="56"/>
      <c r="CY668" s="56"/>
      <c r="CZ668" s="56"/>
      <c r="DA668" s="56"/>
      <c r="DB668" s="56"/>
      <c r="DC668" s="56"/>
      <c r="DD668" s="56"/>
      <c r="DE668" s="56"/>
      <c r="DF668" s="56"/>
      <c r="DG668" s="56"/>
      <c r="DH668" s="56"/>
      <c r="DI668" s="56"/>
      <c r="DJ668" s="56"/>
      <c r="DK668" s="56"/>
      <c r="DL668" s="56"/>
      <c r="DM668" s="56"/>
      <c r="DN668" s="56"/>
      <c r="DO668" s="56"/>
      <c r="DP668" s="56"/>
      <c r="DQ668" s="56"/>
      <c r="DR668" s="56"/>
      <c r="DS668" s="56"/>
      <c r="DT668" s="56"/>
      <c r="DU668" s="56"/>
      <c r="DV668" s="56"/>
      <c r="DW668" s="56"/>
      <c r="DX668" s="56"/>
      <c r="DY668" s="56"/>
      <c r="DZ668" s="56"/>
      <c r="EA668" s="56"/>
      <c r="EB668" s="56"/>
      <c r="EC668" s="56"/>
      <c r="ED668" s="56"/>
      <c r="EE668" s="56"/>
      <c r="EF668" s="56"/>
      <c r="EG668" s="56"/>
      <c r="EH668" s="56"/>
      <c r="EI668" s="56"/>
      <c r="EJ668" s="56"/>
      <c r="EK668" s="56"/>
      <c r="EL668" s="56"/>
      <c r="EM668" s="56"/>
      <c r="EN668" s="56"/>
      <c r="EO668" s="56"/>
      <c r="EP668" s="56"/>
      <c r="EQ668" s="56"/>
      <c r="ER668" s="56"/>
      <c r="ES668" s="56"/>
      <c r="ET668" s="56"/>
      <c r="EU668" s="56"/>
      <c r="EV668" s="56"/>
      <c r="EW668" s="56"/>
      <c r="EX668" s="56"/>
      <c r="EY668" s="56"/>
      <c r="EZ668" s="56"/>
      <c r="FA668" s="56"/>
      <c r="FB668" s="56"/>
      <c r="FC668" s="56"/>
      <c r="FD668" s="56"/>
      <c r="FE668" s="56"/>
      <c r="FF668" s="56"/>
      <c r="FG668" s="56"/>
      <c r="FH668" s="56"/>
      <c r="FI668" s="56"/>
      <c r="FJ668" s="56"/>
      <c r="FK668" s="56"/>
      <c r="FL668" s="56"/>
      <c r="FM668" s="56"/>
      <c r="FN668" s="56"/>
      <c r="FO668" s="56"/>
      <c r="FP668" s="56"/>
      <c r="FQ668" s="56"/>
      <c r="FR668" s="56"/>
      <c r="FS668" s="56"/>
      <c r="FT668" s="56"/>
      <c r="FU668" s="56"/>
      <c r="FV668" s="56"/>
      <c r="FW668" s="56"/>
      <c r="FX668" s="56"/>
      <c r="FY668" s="56"/>
      <c r="FZ668" s="56"/>
      <c r="GA668" s="56"/>
      <c r="GB668" s="56"/>
      <c r="GC668" s="56"/>
      <c r="GD668" s="56"/>
      <c r="GE668" s="56"/>
      <c r="GF668" s="56"/>
      <c r="GG668" s="56"/>
      <c r="GH668" s="56"/>
      <c r="GI668" s="56"/>
      <c r="GJ668" s="56"/>
      <c r="GK668" s="56"/>
      <c r="GL668" s="56"/>
      <c r="GM668" s="56"/>
      <c r="GN668" s="56"/>
      <c r="GO668" s="56"/>
      <c r="GP668" s="56"/>
      <c r="GQ668" s="56"/>
      <c r="GR668" s="56"/>
      <c r="GS668" s="56"/>
      <c r="GT668" s="56"/>
      <c r="GU668" s="56"/>
      <c r="GV668" s="56"/>
      <c r="GW668" s="56"/>
      <c r="GX668" s="56"/>
      <c r="GY668" s="56"/>
      <c r="GZ668" s="56"/>
      <c r="HA668" s="56"/>
      <c r="HB668" s="56"/>
      <c r="HC668" s="56"/>
      <c r="HD668" s="56"/>
      <c r="HE668" s="56"/>
      <c r="HF668" s="56"/>
      <c r="HG668" s="56"/>
      <c r="HH668" s="56"/>
      <c r="HI668" s="56"/>
      <c r="HJ668" s="56"/>
      <c r="HK668" s="56"/>
      <c r="HL668" s="56"/>
      <c r="HM668" s="56"/>
      <c r="HN668" s="56"/>
      <c r="HO668" s="56"/>
      <c r="HP668" s="56"/>
      <c r="HQ668" s="56"/>
      <c r="HR668" s="56"/>
      <c r="HS668" s="56"/>
      <c r="HT668" s="56"/>
      <c r="HU668" s="56"/>
      <c r="HV668" s="56"/>
      <c r="HW668" s="56"/>
      <c r="HX668" s="56"/>
      <c r="HY668" s="56"/>
      <c r="HZ668" s="56"/>
      <c r="IA668" s="56"/>
      <c r="IB668" s="56"/>
      <c r="IC668" s="56"/>
      <c r="ID668" s="56"/>
      <c r="IE668" s="56"/>
      <c r="IF668" s="56"/>
      <c r="IG668" s="56"/>
      <c r="IH668" s="56"/>
      <c r="II668" s="56"/>
      <c r="IJ668" s="56"/>
      <c r="IK668" s="56"/>
      <c r="IL668" s="56"/>
      <c r="IM668" s="56"/>
      <c r="IN668" s="56"/>
      <c r="IO668" s="56"/>
      <c r="IP668" s="56"/>
      <c r="IQ668" s="56"/>
      <c r="IR668" s="56"/>
      <c r="IS668" s="56"/>
      <c r="IT668" s="56"/>
      <c r="IU668" s="56"/>
      <c r="IV668" s="56"/>
      <c r="IW668" s="56"/>
      <c r="IX668" s="56"/>
    </row>
    <row r="669" spans="2:258">
      <c r="B669" s="56"/>
      <c r="C669" s="56"/>
      <c r="D669" s="56"/>
      <c r="E669" s="56"/>
      <c r="F669" s="56"/>
      <c r="G669" s="56"/>
      <c r="H669" s="56"/>
      <c r="I669" s="56"/>
      <c r="J669" s="56"/>
      <c r="K669" s="56"/>
      <c r="L669" s="56"/>
      <c r="M669" s="56"/>
      <c r="CK669" s="56"/>
      <c r="CL669" s="56"/>
      <c r="CM669" s="56"/>
      <c r="CN669" s="56"/>
      <c r="CO669" s="56"/>
      <c r="CP669" s="56"/>
      <c r="CQ669" s="56"/>
      <c r="CR669" s="56"/>
      <c r="CS669" s="56"/>
      <c r="CT669" s="56"/>
      <c r="CU669" s="56"/>
      <c r="CV669" s="56"/>
      <c r="CW669" s="56"/>
      <c r="CX669" s="56"/>
      <c r="CY669" s="56"/>
      <c r="CZ669" s="56"/>
      <c r="DA669" s="56"/>
      <c r="DB669" s="56"/>
      <c r="DC669" s="56"/>
      <c r="DD669" s="56"/>
      <c r="DE669" s="56"/>
      <c r="DF669" s="56"/>
      <c r="DG669" s="56"/>
      <c r="DH669" s="56"/>
      <c r="DI669" s="56"/>
      <c r="DJ669" s="56"/>
      <c r="DK669" s="56"/>
      <c r="DL669" s="56"/>
      <c r="DM669" s="56"/>
      <c r="DN669" s="56"/>
      <c r="DO669" s="56"/>
      <c r="DP669" s="56"/>
      <c r="DQ669" s="56"/>
      <c r="DR669" s="56"/>
      <c r="DS669" s="56"/>
      <c r="DT669" s="56"/>
      <c r="DU669" s="56"/>
      <c r="DV669" s="56"/>
      <c r="DW669" s="56"/>
      <c r="DX669" s="56"/>
      <c r="DY669" s="56"/>
      <c r="DZ669" s="56"/>
      <c r="EA669" s="56"/>
      <c r="EB669" s="56"/>
      <c r="EC669" s="56"/>
      <c r="ED669" s="56"/>
      <c r="EE669" s="56"/>
      <c r="EF669" s="56"/>
      <c r="EG669" s="56"/>
      <c r="EH669" s="56"/>
      <c r="EI669" s="56"/>
      <c r="EJ669" s="56"/>
      <c r="EK669" s="56"/>
      <c r="EL669" s="56"/>
      <c r="EM669" s="56"/>
      <c r="EN669" s="56"/>
      <c r="EO669" s="56"/>
      <c r="EP669" s="56"/>
      <c r="EQ669" s="56"/>
      <c r="ER669" s="56"/>
      <c r="ES669" s="56"/>
      <c r="ET669" s="56"/>
      <c r="EU669" s="56"/>
      <c r="EV669" s="56"/>
      <c r="EW669" s="56"/>
      <c r="EX669" s="56"/>
      <c r="EY669" s="56"/>
      <c r="EZ669" s="56"/>
      <c r="FA669" s="56"/>
      <c r="FB669" s="56"/>
      <c r="FC669" s="56"/>
      <c r="FD669" s="56"/>
      <c r="FE669" s="56"/>
      <c r="FF669" s="56"/>
      <c r="FG669" s="56"/>
      <c r="FH669" s="56"/>
      <c r="FI669" s="56"/>
      <c r="FJ669" s="56"/>
      <c r="FK669" s="56"/>
      <c r="FL669" s="56"/>
      <c r="FM669" s="56"/>
      <c r="FN669" s="56"/>
      <c r="FO669" s="56"/>
      <c r="FP669" s="56"/>
      <c r="FQ669" s="56"/>
      <c r="FR669" s="56"/>
      <c r="FS669" s="56"/>
      <c r="FT669" s="56"/>
      <c r="FU669" s="56"/>
      <c r="FV669" s="56"/>
      <c r="FW669" s="56"/>
      <c r="FX669" s="56"/>
      <c r="FY669" s="56"/>
      <c r="FZ669" s="56"/>
      <c r="GA669" s="56"/>
      <c r="GB669" s="56"/>
      <c r="GC669" s="56"/>
      <c r="GD669" s="56"/>
      <c r="GE669" s="56"/>
      <c r="GF669" s="56"/>
      <c r="GG669" s="56"/>
      <c r="GH669" s="56"/>
      <c r="GI669" s="56"/>
      <c r="GJ669" s="56"/>
      <c r="GK669" s="56"/>
      <c r="GL669" s="56"/>
      <c r="GM669" s="56"/>
      <c r="GN669" s="56"/>
      <c r="GO669" s="56"/>
      <c r="GP669" s="56"/>
      <c r="GQ669" s="56"/>
      <c r="GR669" s="56"/>
      <c r="GS669" s="56"/>
      <c r="GT669" s="56"/>
      <c r="GU669" s="56"/>
      <c r="GV669" s="56"/>
      <c r="GW669" s="56"/>
      <c r="GX669" s="56"/>
      <c r="GY669" s="56"/>
      <c r="GZ669" s="56"/>
      <c r="HA669" s="56"/>
      <c r="HB669" s="56"/>
      <c r="HC669" s="56"/>
      <c r="HD669" s="56"/>
      <c r="HE669" s="56"/>
      <c r="HF669" s="56"/>
      <c r="HG669" s="56"/>
      <c r="HH669" s="56"/>
      <c r="HI669" s="56"/>
      <c r="HJ669" s="56"/>
      <c r="HK669" s="56"/>
      <c r="HL669" s="56"/>
      <c r="HM669" s="56"/>
      <c r="HN669" s="56"/>
      <c r="HO669" s="56"/>
      <c r="HP669" s="56"/>
      <c r="HQ669" s="56"/>
      <c r="HR669" s="56"/>
      <c r="HS669" s="56"/>
      <c r="HT669" s="56"/>
      <c r="HU669" s="56"/>
      <c r="HV669" s="56"/>
      <c r="HW669" s="56"/>
      <c r="HX669" s="56"/>
      <c r="HY669" s="56"/>
      <c r="HZ669" s="56"/>
      <c r="IA669" s="56"/>
      <c r="IB669" s="56"/>
      <c r="IC669" s="56"/>
      <c r="ID669" s="56"/>
      <c r="IE669" s="56"/>
      <c r="IF669" s="56"/>
      <c r="IG669" s="56"/>
      <c r="IH669" s="56"/>
      <c r="II669" s="56"/>
      <c r="IJ669" s="56"/>
      <c r="IK669" s="56"/>
      <c r="IL669" s="56"/>
      <c r="IM669" s="56"/>
      <c r="IN669" s="56"/>
      <c r="IO669" s="56"/>
      <c r="IP669" s="56"/>
      <c r="IQ669" s="56"/>
      <c r="IR669" s="56"/>
      <c r="IS669" s="56"/>
      <c r="IT669" s="56"/>
      <c r="IU669" s="56"/>
      <c r="IV669" s="56"/>
      <c r="IW669" s="56"/>
      <c r="IX669" s="56"/>
    </row>
    <row r="670" spans="2:258">
      <c r="B670" s="56"/>
      <c r="C670" s="56"/>
      <c r="D670" s="56"/>
      <c r="E670" s="56"/>
      <c r="F670" s="56"/>
      <c r="G670" s="56"/>
      <c r="H670" s="56"/>
      <c r="I670" s="56"/>
      <c r="J670" s="56"/>
      <c r="K670" s="56"/>
      <c r="L670" s="56"/>
      <c r="M670" s="56"/>
      <c r="CK670" s="56"/>
      <c r="CL670" s="56"/>
      <c r="CM670" s="56"/>
      <c r="CN670" s="56"/>
      <c r="CO670" s="56"/>
      <c r="CP670" s="56"/>
      <c r="CQ670" s="56"/>
      <c r="CR670" s="56"/>
      <c r="CS670" s="56"/>
      <c r="CT670" s="56"/>
      <c r="CU670" s="56"/>
      <c r="CV670" s="56"/>
      <c r="CW670" s="56"/>
      <c r="CX670" s="56"/>
      <c r="CY670" s="56"/>
      <c r="CZ670" s="56"/>
      <c r="DA670" s="56"/>
      <c r="DB670" s="56"/>
      <c r="DC670" s="56"/>
      <c r="DD670" s="56"/>
      <c r="DE670" s="56"/>
      <c r="DF670" s="56"/>
      <c r="DG670" s="56"/>
      <c r="DH670" s="56"/>
      <c r="DI670" s="56"/>
      <c r="DJ670" s="56"/>
      <c r="DK670" s="56"/>
      <c r="DL670" s="56"/>
      <c r="DM670" s="56"/>
      <c r="DN670" s="56"/>
      <c r="DO670" s="56"/>
      <c r="DP670" s="56"/>
      <c r="DQ670" s="56"/>
      <c r="DR670" s="56"/>
      <c r="DS670" s="56"/>
      <c r="DT670" s="56"/>
      <c r="DU670" s="56"/>
      <c r="DV670" s="56"/>
      <c r="DW670" s="56"/>
      <c r="DX670" s="56"/>
      <c r="DY670" s="56"/>
      <c r="DZ670" s="56"/>
      <c r="EA670" s="56"/>
      <c r="EB670" s="56"/>
      <c r="EC670" s="56"/>
      <c r="ED670" s="56"/>
      <c r="EE670" s="56"/>
      <c r="EF670" s="56"/>
      <c r="EG670" s="56"/>
      <c r="EH670" s="56"/>
      <c r="EI670" s="56"/>
      <c r="EJ670" s="56"/>
      <c r="EK670" s="56"/>
      <c r="EL670" s="56"/>
      <c r="EM670" s="56"/>
      <c r="EN670" s="56"/>
      <c r="EO670" s="56"/>
      <c r="EP670" s="56"/>
      <c r="EQ670" s="56"/>
      <c r="ER670" s="56"/>
      <c r="ES670" s="56"/>
      <c r="ET670" s="56"/>
      <c r="EU670" s="56"/>
      <c r="EV670" s="56"/>
      <c r="EW670" s="56"/>
      <c r="EX670" s="56"/>
      <c r="EY670" s="56"/>
      <c r="EZ670" s="56"/>
      <c r="FA670" s="56"/>
      <c r="FB670" s="56"/>
      <c r="FC670" s="56"/>
      <c r="FD670" s="56"/>
      <c r="FE670" s="56"/>
      <c r="FF670" s="56"/>
      <c r="FG670" s="56"/>
      <c r="FH670" s="56"/>
      <c r="FI670" s="56"/>
      <c r="FJ670" s="56"/>
      <c r="FK670" s="56"/>
      <c r="FL670" s="56"/>
      <c r="FM670" s="56"/>
      <c r="FN670" s="56"/>
      <c r="FO670" s="56"/>
      <c r="FP670" s="56"/>
      <c r="FQ670" s="56"/>
      <c r="FR670" s="56"/>
      <c r="FS670" s="56"/>
      <c r="FT670" s="56"/>
      <c r="FU670" s="56"/>
      <c r="FV670" s="56"/>
      <c r="FW670" s="56"/>
      <c r="FX670" s="56"/>
      <c r="FY670" s="56"/>
      <c r="FZ670" s="56"/>
      <c r="GA670" s="56"/>
      <c r="GB670" s="56"/>
      <c r="GC670" s="56"/>
      <c r="GD670" s="56"/>
      <c r="GE670" s="56"/>
      <c r="GF670" s="56"/>
      <c r="GG670" s="56"/>
      <c r="GH670" s="56"/>
      <c r="GI670" s="56"/>
      <c r="GJ670" s="56"/>
      <c r="GK670" s="56"/>
      <c r="GL670" s="56"/>
      <c r="GM670" s="56"/>
      <c r="GN670" s="56"/>
      <c r="GO670" s="56"/>
      <c r="GP670" s="56"/>
      <c r="GQ670" s="56"/>
      <c r="GR670" s="56"/>
      <c r="GS670" s="56"/>
      <c r="GT670" s="56"/>
      <c r="GU670" s="56"/>
      <c r="GV670" s="56"/>
      <c r="GW670" s="56"/>
      <c r="GX670" s="56"/>
      <c r="GY670" s="56"/>
      <c r="GZ670" s="56"/>
      <c r="HA670" s="56"/>
      <c r="HB670" s="56"/>
      <c r="HC670" s="56"/>
      <c r="HD670" s="56"/>
      <c r="HE670" s="56"/>
      <c r="HF670" s="56"/>
      <c r="HG670" s="56"/>
      <c r="HH670" s="56"/>
      <c r="HI670" s="56"/>
      <c r="HJ670" s="56"/>
      <c r="HK670" s="56"/>
      <c r="HL670" s="56"/>
      <c r="HM670" s="56"/>
      <c r="HN670" s="56"/>
      <c r="HO670" s="56"/>
      <c r="HP670" s="56"/>
      <c r="HQ670" s="56"/>
      <c r="HR670" s="56"/>
      <c r="HS670" s="56"/>
      <c r="HT670" s="56"/>
      <c r="HU670" s="56"/>
      <c r="HV670" s="56"/>
      <c r="HW670" s="56"/>
      <c r="HX670" s="56"/>
      <c r="HY670" s="56"/>
      <c r="HZ670" s="56"/>
      <c r="IA670" s="56"/>
      <c r="IB670" s="56"/>
      <c r="IC670" s="56"/>
      <c r="ID670" s="56"/>
      <c r="IE670" s="56"/>
      <c r="IF670" s="56"/>
      <c r="IG670" s="56"/>
      <c r="IH670" s="56"/>
      <c r="II670" s="56"/>
      <c r="IJ670" s="56"/>
      <c r="IK670" s="56"/>
      <c r="IL670" s="56"/>
      <c r="IM670" s="56"/>
      <c r="IN670" s="56"/>
      <c r="IO670" s="56"/>
      <c r="IP670" s="56"/>
      <c r="IQ670" s="56"/>
      <c r="IR670" s="56"/>
      <c r="IS670" s="56"/>
      <c r="IT670" s="56"/>
      <c r="IU670" s="56"/>
      <c r="IV670" s="56"/>
      <c r="IW670" s="56"/>
      <c r="IX670" s="56"/>
    </row>
    <row r="671" spans="2:258">
      <c r="B671" s="56"/>
      <c r="C671" s="56"/>
      <c r="D671" s="56"/>
      <c r="E671" s="56"/>
      <c r="F671" s="56"/>
      <c r="G671" s="56"/>
      <c r="H671" s="56"/>
      <c r="I671" s="56"/>
      <c r="J671" s="56"/>
      <c r="K671" s="56"/>
      <c r="L671" s="56"/>
      <c r="M671" s="56"/>
      <c r="CK671" s="56"/>
      <c r="CL671" s="56"/>
      <c r="CM671" s="56"/>
      <c r="CN671" s="56"/>
      <c r="CO671" s="56"/>
      <c r="CP671" s="56"/>
      <c r="CQ671" s="56"/>
      <c r="CR671" s="56"/>
      <c r="CS671" s="56"/>
      <c r="CT671" s="56"/>
      <c r="CU671" s="56"/>
      <c r="CV671" s="56"/>
      <c r="CW671" s="56"/>
      <c r="CX671" s="56"/>
      <c r="CY671" s="56"/>
      <c r="CZ671" s="56"/>
      <c r="DA671" s="56"/>
      <c r="DB671" s="56"/>
      <c r="DC671" s="56"/>
      <c r="DD671" s="56"/>
      <c r="DE671" s="56"/>
      <c r="DF671" s="56"/>
      <c r="DG671" s="56"/>
      <c r="DH671" s="56"/>
      <c r="DI671" s="56"/>
      <c r="DJ671" s="56"/>
      <c r="DK671" s="56"/>
      <c r="DL671" s="56"/>
      <c r="DM671" s="56"/>
      <c r="DN671" s="56"/>
      <c r="DO671" s="56"/>
      <c r="DP671" s="56"/>
      <c r="DQ671" s="56"/>
      <c r="DR671" s="56"/>
      <c r="DS671" s="56"/>
      <c r="DT671" s="56"/>
      <c r="DU671" s="56"/>
      <c r="DV671" s="56"/>
      <c r="DW671" s="56"/>
      <c r="DX671" s="56"/>
      <c r="DY671" s="56"/>
      <c r="DZ671" s="56"/>
      <c r="EA671" s="56"/>
      <c r="EB671" s="56"/>
      <c r="EC671" s="56"/>
      <c r="ED671" s="56"/>
      <c r="EE671" s="56"/>
      <c r="EF671" s="56"/>
      <c r="EG671" s="56"/>
      <c r="EH671" s="56"/>
      <c r="EI671" s="56"/>
      <c r="EJ671" s="56"/>
      <c r="EK671" s="56"/>
      <c r="EL671" s="56"/>
      <c r="EM671" s="56"/>
      <c r="EN671" s="56"/>
      <c r="EO671" s="56"/>
      <c r="EP671" s="56"/>
      <c r="EQ671" s="56"/>
      <c r="ER671" s="56"/>
      <c r="ES671" s="56"/>
      <c r="ET671" s="56"/>
      <c r="EU671" s="56"/>
      <c r="EV671" s="56"/>
      <c r="EW671" s="56"/>
      <c r="EX671" s="56"/>
      <c r="EY671" s="56"/>
      <c r="EZ671" s="56"/>
      <c r="FA671" s="56"/>
      <c r="FB671" s="56"/>
      <c r="FC671" s="56"/>
      <c r="FD671" s="56"/>
      <c r="FE671" s="56"/>
      <c r="FF671" s="56"/>
      <c r="FG671" s="56"/>
      <c r="FH671" s="56"/>
      <c r="FI671" s="56"/>
      <c r="FJ671" s="56"/>
      <c r="FK671" s="56"/>
      <c r="FL671" s="56"/>
      <c r="FM671" s="56"/>
      <c r="FN671" s="56"/>
      <c r="FO671" s="56"/>
      <c r="FP671" s="56"/>
      <c r="FQ671" s="56"/>
      <c r="FR671" s="56"/>
      <c r="FS671" s="56"/>
      <c r="FT671" s="56"/>
      <c r="FU671" s="56"/>
      <c r="FV671" s="56"/>
      <c r="FW671" s="56"/>
      <c r="FX671" s="56"/>
      <c r="FY671" s="56"/>
      <c r="FZ671" s="56"/>
      <c r="GA671" s="56"/>
      <c r="GB671" s="56"/>
      <c r="GC671" s="56"/>
      <c r="GD671" s="56"/>
      <c r="GE671" s="56"/>
      <c r="GF671" s="56"/>
      <c r="GG671" s="56"/>
      <c r="GH671" s="56"/>
      <c r="GI671" s="56"/>
      <c r="GJ671" s="56"/>
      <c r="GK671" s="56"/>
      <c r="GL671" s="56"/>
      <c r="GM671" s="56"/>
      <c r="GN671" s="56"/>
      <c r="GO671" s="56"/>
      <c r="GP671" s="56"/>
      <c r="GQ671" s="56"/>
      <c r="GR671" s="56"/>
      <c r="GS671" s="56"/>
      <c r="GT671" s="56"/>
      <c r="GU671" s="56"/>
      <c r="GV671" s="56"/>
      <c r="GW671" s="56"/>
      <c r="GX671" s="56"/>
      <c r="GY671" s="56"/>
      <c r="GZ671" s="56"/>
      <c r="HA671" s="56"/>
      <c r="HB671" s="56"/>
      <c r="HC671" s="56"/>
      <c r="HD671" s="56"/>
      <c r="HE671" s="56"/>
      <c r="HF671" s="56"/>
      <c r="HG671" s="56"/>
      <c r="HH671" s="56"/>
      <c r="HI671" s="56"/>
      <c r="HJ671" s="56"/>
      <c r="HK671" s="56"/>
      <c r="HL671" s="56"/>
      <c r="HM671" s="56"/>
      <c r="HN671" s="56"/>
      <c r="HO671" s="56"/>
      <c r="HP671" s="56"/>
      <c r="HQ671" s="56"/>
      <c r="HR671" s="56"/>
      <c r="HS671" s="56"/>
      <c r="HT671" s="56"/>
      <c r="HU671" s="56"/>
      <c r="HV671" s="56"/>
      <c r="HW671" s="56"/>
      <c r="HX671" s="56"/>
      <c r="HY671" s="56"/>
      <c r="HZ671" s="56"/>
      <c r="IA671" s="56"/>
      <c r="IB671" s="56"/>
      <c r="IC671" s="56"/>
      <c r="ID671" s="56"/>
      <c r="IE671" s="56"/>
      <c r="IF671" s="56"/>
      <c r="IG671" s="56"/>
      <c r="IH671" s="56"/>
      <c r="II671" s="56"/>
      <c r="IJ671" s="56"/>
      <c r="IK671" s="56"/>
      <c r="IL671" s="56"/>
      <c r="IM671" s="56"/>
      <c r="IN671" s="56"/>
      <c r="IO671" s="56"/>
      <c r="IP671" s="56"/>
      <c r="IQ671" s="56"/>
      <c r="IR671" s="56"/>
      <c r="IS671" s="56"/>
      <c r="IT671" s="56"/>
      <c r="IU671" s="56"/>
      <c r="IV671" s="56"/>
      <c r="IW671" s="56"/>
      <c r="IX671" s="56"/>
    </row>
    <row r="672" spans="2:258">
      <c r="B672" s="56"/>
      <c r="C672" s="56"/>
      <c r="D672" s="56"/>
      <c r="E672" s="56"/>
      <c r="F672" s="56"/>
      <c r="G672" s="56"/>
      <c r="H672" s="56"/>
      <c r="I672" s="56"/>
      <c r="J672" s="56"/>
      <c r="K672" s="56"/>
      <c r="L672" s="56"/>
      <c r="M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6"/>
      <c r="DV672" s="56"/>
      <c r="DW672" s="56"/>
      <c r="DX672" s="56"/>
      <c r="DY672" s="56"/>
      <c r="DZ672" s="56"/>
      <c r="EA672" s="56"/>
      <c r="EB672" s="56"/>
      <c r="EC672" s="56"/>
      <c r="ED672" s="56"/>
      <c r="EE672" s="56"/>
      <c r="EF672" s="56"/>
      <c r="EG672" s="56"/>
      <c r="EH672" s="56"/>
      <c r="EI672" s="56"/>
      <c r="EJ672" s="56"/>
      <c r="EK672" s="56"/>
      <c r="EL672" s="56"/>
      <c r="EM672" s="56"/>
      <c r="EN672" s="56"/>
      <c r="EO672" s="56"/>
      <c r="EP672" s="56"/>
      <c r="EQ672" s="56"/>
      <c r="ER672" s="56"/>
      <c r="ES672" s="56"/>
      <c r="ET672" s="56"/>
      <c r="EU672" s="56"/>
      <c r="EV672" s="56"/>
      <c r="EW672" s="56"/>
      <c r="EX672" s="56"/>
      <c r="EY672" s="56"/>
      <c r="EZ672" s="56"/>
      <c r="FA672" s="56"/>
      <c r="FB672" s="56"/>
      <c r="FC672" s="56"/>
      <c r="FD672" s="56"/>
      <c r="FE672" s="56"/>
      <c r="FF672" s="56"/>
      <c r="FG672" s="56"/>
      <c r="FH672" s="56"/>
      <c r="FI672" s="56"/>
      <c r="FJ672" s="56"/>
      <c r="FK672" s="56"/>
      <c r="FL672" s="56"/>
      <c r="FM672" s="56"/>
      <c r="FN672" s="56"/>
      <c r="FO672" s="56"/>
      <c r="FP672" s="56"/>
      <c r="FQ672" s="56"/>
      <c r="FR672" s="56"/>
      <c r="FS672" s="56"/>
      <c r="FT672" s="56"/>
      <c r="FU672" s="56"/>
      <c r="FV672" s="56"/>
      <c r="FW672" s="56"/>
      <c r="FX672" s="56"/>
      <c r="FY672" s="56"/>
      <c r="FZ672" s="56"/>
      <c r="GA672" s="56"/>
      <c r="GB672" s="56"/>
      <c r="GC672" s="56"/>
      <c r="GD672" s="56"/>
      <c r="GE672" s="56"/>
      <c r="GF672" s="56"/>
      <c r="GG672" s="56"/>
      <c r="GH672" s="56"/>
      <c r="GI672" s="56"/>
      <c r="GJ672" s="56"/>
      <c r="GK672" s="56"/>
      <c r="GL672" s="56"/>
      <c r="GM672" s="56"/>
      <c r="GN672" s="56"/>
      <c r="GO672" s="56"/>
      <c r="GP672" s="56"/>
      <c r="GQ672" s="56"/>
      <c r="GR672" s="56"/>
      <c r="GS672" s="56"/>
      <c r="GT672" s="56"/>
      <c r="GU672" s="56"/>
      <c r="GV672" s="56"/>
      <c r="GW672" s="56"/>
      <c r="GX672" s="56"/>
      <c r="GY672" s="56"/>
      <c r="GZ672" s="56"/>
      <c r="HA672" s="56"/>
      <c r="HB672" s="56"/>
      <c r="HC672" s="56"/>
      <c r="HD672" s="56"/>
      <c r="HE672" s="56"/>
      <c r="HF672" s="56"/>
      <c r="HG672" s="56"/>
      <c r="HH672" s="56"/>
      <c r="HI672" s="56"/>
      <c r="HJ672" s="56"/>
      <c r="HK672" s="56"/>
      <c r="HL672" s="56"/>
      <c r="HM672" s="56"/>
      <c r="HN672" s="56"/>
      <c r="HO672" s="56"/>
      <c r="HP672" s="56"/>
      <c r="HQ672" s="56"/>
      <c r="HR672" s="56"/>
      <c r="HS672" s="56"/>
      <c r="HT672" s="56"/>
      <c r="HU672" s="56"/>
      <c r="HV672" s="56"/>
      <c r="HW672" s="56"/>
      <c r="HX672" s="56"/>
      <c r="HY672" s="56"/>
      <c r="HZ672" s="56"/>
      <c r="IA672" s="56"/>
      <c r="IB672" s="56"/>
      <c r="IC672" s="56"/>
      <c r="ID672" s="56"/>
      <c r="IE672" s="56"/>
      <c r="IF672" s="56"/>
      <c r="IG672" s="56"/>
      <c r="IH672" s="56"/>
      <c r="II672" s="56"/>
      <c r="IJ672" s="56"/>
      <c r="IK672" s="56"/>
      <c r="IL672" s="56"/>
      <c r="IM672" s="56"/>
      <c r="IN672" s="56"/>
      <c r="IO672" s="56"/>
      <c r="IP672" s="56"/>
      <c r="IQ672" s="56"/>
      <c r="IR672" s="56"/>
      <c r="IS672" s="56"/>
      <c r="IT672" s="56"/>
      <c r="IU672" s="56"/>
      <c r="IV672" s="56"/>
      <c r="IW672" s="56"/>
      <c r="IX672" s="56"/>
    </row>
    <row r="673" spans="2:258">
      <c r="B673" s="56"/>
      <c r="C673" s="56"/>
      <c r="D673" s="56"/>
      <c r="E673" s="56"/>
      <c r="F673" s="56"/>
      <c r="G673" s="56"/>
      <c r="H673" s="56"/>
      <c r="I673" s="56"/>
      <c r="J673" s="56"/>
      <c r="K673" s="56"/>
      <c r="L673" s="56"/>
      <c r="M673" s="56"/>
      <c r="CK673" s="56"/>
      <c r="CL673" s="56"/>
      <c r="CM673" s="56"/>
      <c r="CN673" s="56"/>
      <c r="CO673" s="56"/>
      <c r="CP673" s="56"/>
      <c r="CQ673" s="56"/>
      <c r="CR673" s="56"/>
      <c r="CS673" s="56"/>
      <c r="CT673" s="56"/>
      <c r="CU673" s="56"/>
      <c r="CV673" s="56"/>
      <c r="CW673" s="56"/>
      <c r="CX673" s="56"/>
      <c r="CY673" s="56"/>
      <c r="CZ673" s="56"/>
      <c r="DA673" s="56"/>
      <c r="DB673" s="56"/>
      <c r="DC673" s="56"/>
      <c r="DD673" s="56"/>
      <c r="DE673" s="56"/>
      <c r="DF673" s="56"/>
      <c r="DG673" s="56"/>
      <c r="DH673" s="56"/>
      <c r="DI673" s="56"/>
      <c r="DJ673" s="56"/>
      <c r="DK673" s="56"/>
      <c r="DL673" s="56"/>
      <c r="DM673" s="56"/>
      <c r="DN673" s="56"/>
      <c r="DO673" s="56"/>
      <c r="DP673" s="56"/>
      <c r="DQ673" s="56"/>
      <c r="DR673" s="56"/>
      <c r="DS673" s="56"/>
      <c r="DT673" s="56"/>
      <c r="DU673" s="56"/>
      <c r="DV673" s="56"/>
      <c r="DW673" s="56"/>
      <c r="DX673" s="56"/>
      <c r="DY673" s="56"/>
      <c r="DZ673" s="56"/>
      <c r="EA673" s="56"/>
      <c r="EB673" s="56"/>
      <c r="EC673" s="56"/>
      <c r="ED673" s="56"/>
      <c r="EE673" s="56"/>
      <c r="EF673" s="56"/>
      <c r="EG673" s="56"/>
      <c r="EH673" s="56"/>
      <c r="EI673" s="56"/>
      <c r="EJ673" s="56"/>
      <c r="EK673" s="56"/>
      <c r="EL673" s="56"/>
      <c r="EM673" s="56"/>
      <c r="EN673" s="56"/>
      <c r="EO673" s="56"/>
      <c r="EP673" s="56"/>
      <c r="EQ673" s="56"/>
      <c r="ER673" s="56"/>
      <c r="ES673" s="56"/>
      <c r="ET673" s="56"/>
      <c r="EU673" s="56"/>
      <c r="EV673" s="56"/>
      <c r="EW673" s="56"/>
      <c r="EX673" s="56"/>
      <c r="EY673" s="56"/>
      <c r="EZ673" s="56"/>
      <c r="FA673" s="56"/>
      <c r="FB673" s="56"/>
      <c r="FC673" s="56"/>
      <c r="FD673" s="56"/>
      <c r="FE673" s="56"/>
      <c r="FF673" s="56"/>
      <c r="FG673" s="56"/>
      <c r="FH673" s="56"/>
      <c r="FI673" s="56"/>
      <c r="FJ673" s="56"/>
      <c r="FK673" s="56"/>
      <c r="FL673" s="56"/>
      <c r="FM673" s="56"/>
      <c r="FN673" s="56"/>
      <c r="FO673" s="56"/>
      <c r="FP673" s="56"/>
      <c r="FQ673" s="56"/>
      <c r="FR673" s="56"/>
      <c r="FS673" s="56"/>
      <c r="FT673" s="56"/>
      <c r="FU673" s="56"/>
      <c r="FV673" s="56"/>
      <c r="FW673" s="56"/>
      <c r="FX673" s="56"/>
      <c r="FY673" s="56"/>
      <c r="FZ673" s="56"/>
      <c r="GA673" s="56"/>
      <c r="GB673" s="56"/>
      <c r="GC673" s="56"/>
      <c r="GD673" s="56"/>
      <c r="GE673" s="56"/>
      <c r="GF673" s="56"/>
      <c r="GG673" s="56"/>
      <c r="GH673" s="56"/>
      <c r="GI673" s="56"/>
      <c r="GJ673" s="56"/>
      <c r="GK673" s="56"/>
      <c r="GL673" s="56"/>
      <c r="GM673" s="56"/>
      <c r="GN673" s="56"/>
      <c r="GO673" s="56"/>
      <c r="GP673" s="56"/>
      <c r="GQ673" s="56"/>
      <c r="GR673" s="56"/>
      <c r="GS673" s="56"/>
      <c r="GT673" s="56"/>
      <c r="GU673" s="56"/>
      <c r="GV673" s="56"/>
      <c r="GW673" s="56"/>
      <c r="GX673" s="56"/>
      <c r="GY673" s="56"/>
      <c r="GZ673" s="56"/>
      <c r="HA673" s="56"/>
      <c r="HB673" s="56"/>
      <c r="HC673" s="56"/>
      <c r="HD673" s="56"/>
      <c r="HE673" s="56"/>
      <c r="HF673" s="56"/>
      <c r="HG673" s="56"/>
      <c r="HH673" s="56"/>
      <c r="HI673" s="56"/>
      <c r="HJ673" s="56"/>
      <c r="HK673" s="56"/>
      <c r="HL673" s="56"/>
      <c r="HM673" s="56"/>
      <c r="HN673" s="56"/>
      <c r="HO673" s="56"/>
      <c r="HP673" s="56"/>
      <c r="HQ673" s="56"/>
      <c r="HR673" s="56"/>
      <c r="HS673" s="56"/>
      <c r="HT673" s="56"/>
      <c r="HU673" s="56"/>
      <c r="HV673" s="56"/>
      <c r="HW673" s="56"/>
      <c r="HX673" s="56"/>
      <c r="HY673" s="56"/>
      <c r="HZ673" s="56"/>
      <c r="IA673" s="56"/>
      <c r="IB673" s="56"/>
      <c r="IC673" s="56"/>
      <c r="ID673" s="56"/>
      <c r="IE673" s="56"/>
      <c r="IF673" s="56"/>
      <c r="IG673" s="56"/>
      <c r="IH673" s="56"/>
      <c r="II673" s="56"/>
      <c r="IJ673" s="56"/>
      <c r="IK673" s="56"/>
      <c r="IL673" s="56"/>
      <c r="IM673" s="56"/>
      <c r="IN673" s="56"/>
      <c r="IO673" s="56"/>
      <c r="IP673" s="56"/>
      <c r="IQ673" s="56"/>
      <c r="IR673" s="56"/>
      <c r="IS673" s="56"/>
      <c r="IT673" s="56"/>
      <c r="IU673" s="56"/>
      <c r="IV673" s="56"/>
      <c r="IW673" s="56"/>
      <c r="IX673" s="56"/>
    </row>
    <row r="674" spans="2:258">
      <c r="B674" s="56"/>
      <c r="C674" s="56"/>
      <c r="D674" s="56"/>
      <c r="E674" s="56"/>
      <c r="F674" s="56"/>
      <c r="G674" s="56"/>
      <c r="H674" s="56"/>
      <c r="I674" s="56"/>
      <c r="J674" s="56"/>
      <c r="K674" s="56"/>
      <c r="L674" s="56"/>
      <c r="M674" s="56"/>
      <c r="CK674" s="56"/>
      <c r="CL674" s="56"/>
      <c r="CM674" s="56"/>
      <c r="CN674" s="56"/>
      <c r="CO674" s="56"/>
      <c r="CP674" s="56"/>
      <c r="CQ674" s="56"/>
      <c r="CR674" s="56"/>
      <c r="CS674" s="56"/>
      <c r="CT674" s="56"/>
      <c r="CU674" s="56"/>
      <c r="CV674" s="56"/>
      <c r="CW674" s="56"/>
      <c r="CX674" s="56"/>
      <c r="CY674" s="56"/>
      <c r="CZ674" s="56"/>
      <c r="DA674" s="56"/>
      <c r="DB674" s="56"/>
      <c r="DC674" s="56"/>
      <c r="DD674" s="56"/>
      <c r="DE674" s="56"/>
      <c r="DF674" s="56"/>
      <c r="DG674" s="56"/>
      <c r="DH674" s="56"/>
      <c r="DI674" s="56"/>
      <c r="DJ674" s="56"/>
      <c r="DK674" s="56"/>
      <c r="DL674" s="56"/>
      <c r="DM674" s="56"/>
      <c r="DN674" s="56"/>
      <c r="DO674" s="56"/>
      <c r="DP674" s="56"/>
      <c r="DQ674" s="56"/>
      <c r="DR674" s="56"/>
      <c r="DS674" s="56"/>
      <c r="DT674" s="56"/>
      <c r="DU674" s="56"/>
      <c r="DV674" s="56"/>
      <c r="DW674" s="56"/>
      <c r="DX674" s="56"/>
      <c r="DY674" s="56"/>
      <c r="DZ674" s="56"/>
      <c r="EA674" s="56"/>
      <c r="EB674" s="56"/>
      <c r="EC674" s="56"/>
      <c r="ED674" s="56"/>
      <c r="EE674" s="56"/>
      <c r="EF674" s="56"/>
      <c r="EG674" s="56"/>
      <c r="EH674" s="56"/>
      <c r="EI674" s="56"/>
      <c r="EJ674" s="56"/>
      <c r="EK674" s="56"/>
      <c r="EL674" s="56"/>
      <c r="EM674" s="56"/>
      <c r="EN674" s="56"/>
      <c r="EO674" s="56"/>
      <c r="EP674" s="56"/>
      <c r="EQ674" s="56"/>
      <c r="ER674" s="56"/>
      <c r="ES674" s="56"/>
      <c r="ET674" s="56"/>
      <c r="EU674" s="56"/>
      <c r="EV674" s="56"/>
      <c r="EW674" s="56"/>
      <c r="EX674" s="56"/>
      <c r="EY674" s="56"/>
      <c r="EZ674" s="56"/>
      <c r="FA674" s="56"/>
      <c r="FB674" s="56"/>
      <c r="FC674" s="56"/>
      <c r="FD674" s="56"/>
      <c r="FE674" s="56"/>
      <c r="FF674" s="56"/>
      <c r="FG674" s="56"/>
      <c r="FH674" s="56"/>
      <c r="FI674" s="56"/>
      <c r="FJ674" s="56"/>
      <c r="FK674" s="56"/>
      <c r="FL674" s="56"/>
      <c r="FM674" s="56"/>
      <c r="FN674" s="56"/>
      <c r="FO674" s="56"/>
      <c r="FP674" s="56"/>
      <c r="FQ674" s="56"/>
      <c r="FR674" s="56"/>
      <c r="FS674" s="56"/>
      <c r="FT674" s="56"/>
      <c r="FU674" s="56"/>
      <c r="FV674" s="56"/>
      <c r="FW674" s="56"/>
      <c r="FX674" s="56"/>
      <c r="FY674" s="56"/>
      <c r="FZ674" s="56"/>
      <c r="GA674" s="56"/>
      <c r="GB674" s="56"/>
      <c r="GC674" s="56"/>
      <c r="GD674" s="56"/>
      <c r="GE674" s="56"/>
      <c r="GF674" s="56"/>
      <c r="GG674" s="56"/>
      <c r="GH674" s="56"/>
      <c r="GI674" s="56"/>
      <c r="GJ674" s="56"/>
      <c r="GK674" s="56"/>
      <c r="GL674" s="56"/>
      <c r="GM674" s="56"/>
      <c r="GN674" s="56"/>
      <c r="GO674" s="56"/>
      <c r="GP674" s="56"/>
      <c r="GQ674" s="56"/>
      <c r="GR674" s="56"/>
      <c r="GS674" s="56"/>
      <c r="GT674" s="56"/>
      <c r="GU674" s="56"/>
      <c r="GV674" s="56"/>
      <c r="GW674" s="56"/>
      <c r="GX674" s="56"/>
      <c r="GY674" s="56"/>
      <c r="GZ674" s="56"/>
      <c r="HA674" s="56"/>
      <c r="HB674" s="56"/>
      <c r="HC674" s="56"/>
      <c r="HD674" s="56"/>
      <c r="HE674" s="56"/>
      <c r="HF674" s="56"/>
      <c r="HG674" s="56"/>
      <c r="HH674" s="56"/>
      <c r="HI674" s="56"/>
      <c r="HJ674" s="56"/>
      <c r="HK674" s="56"/>
      <c r="HL674" s="56"/>
      <c r="HM674" s="56"/>
      <c r="HN674" s="56"/>
      <c r="HO674" s="56"/>
      <c r="HP674" s="56"/>
      <c r="HQ674" s="56"/>
      <c r="HR674" s="56"/>
      <c r="HS674" s="56"/>
      <c r="HT674" s="56"/>
      <c r="HU674" s="56"/>
      <c r="HV674" s="56"/>
      <c r="HW674" s="56"/>
      <c r="HX674" s="56"/>
      <c r="HY674" s="56"/>
      <c r="HZ674" s="56"/>
      <c r="IA674" s="56"/>
      <c r="IB674" s="56"/>
      <c r="IC674" s="56"/>
      <c r="ID674" s="56"/>
      <c r="IE674" s="56"/>
      <c r="IF674" s="56"/>
      <c r="IG674" s="56"/>
      <c r="IH674" s="56"/>
      <c r="II674" s="56"/>
      <c r="IJ674" s="56"/>
      <c r="IK674" s="56"/>
      <c r="IL674" s="56"/>
      <c r="IM674" s="56"/>
      <c r="IN674" s="56"/>
      <c r="IO674" s="56"/>
      <c r="IP674" s="56"/>
      <c r="IQ674" s="56"/>
      <c r="IR674" s="56"/>
      <c r="IS674" s="56"/>
      <c r="IT674" s="56"/>
      <c r="IU674" s="56"/>
      <c r="IV674" s="56"/>
      <c r="IW674" s="56"/>
      <c r="IX674" s="56"/>
    </row>
    <row r="675" spans="2:258">
      <c r="B675" s="56"/>
      <c r="C675" s="56"/>
      <c r="D675" s="56"/>
      <c r="E675" s="56"/>
      <c r="F675" s="56"/>
      <c r="G675" s="56"/>
      <c r="H675" s="56"/>
      <c r="I675" s="56"/>
      <c r="J675" s="56"/>
      <c r="K675" s="56"/>
      <c r="L675" s="56"/>
      <c r="M675" s="56"/>
      <c r="CK675" s="56"/>
      <c r="CL675" s="56"/>
      <c r="CM675" s="56"/>
      <c r="CN675" s="56"/>
      <c r="CO675" s="56"/>
      <c r="CP675" s="56"/>
      <c r="CQ675" s="56"/>
      <c r="CR675" s="56"/>
      <c r="CS675" s="56"/>
      <c r="CT675" s="56"/>
      <c r="CU675" s="56"/>
      <c r="CV675" s="56"/>
      <c r="CW675" s="56"/>
      <c r="CX675" s="56"/>
      <c r="CY675" s="56"/>
      <c r="CZ675" s="56"/>
      <c r="DA675" s="56"/>
      <c r="DB675" s="56"/>
      <c r="DC675" s="56"/>
      <c r="DD675" s="56"/>
      <c r="DE675" s="56"/>
      <c r="DF675" s="56"/>
      <c r="DG675" s="56"/>
      <c r="DH675" s="56"/>
      <c r="DI675" s="56"/>
      <c r="DJ675" s="56"/>
      <c r="DK675" s="56"/>
      <c r="DL675" s="56"/>
      <c r="DM675" s="56"/>
      <c r="DN675" s="56"/>
      <c r="DO675" s="56"/>
      <c r="DP675" s="56"/>
      <c r="DQ675" s="56"/>
      <c r="DR675" s="56"/>
      <c r="DS675" s="56"/>
      <c r="DT675" s="56"/>
      <c r="DU675" s="56"/>
      <c r="DV675" s="56"/>
      <c r="DW675" s="56"/>
      <c r="DX675" s="56"/>
      <c r="DY675" s="56"/>
      <c r="DZ675" s="56"/>
      <c r="EA675" s="56"/>
      <c r="EB675" s="56"/>
      <c r="EC675" s="56"/>
      <c r="ED675" s="56"/>
      <c r="EE675" s="56"/>
      <c r="EF675" s="56"/>
      <c r="EG675" s="56"/>
      <c r="EH675" s="56"/>
      <c r="EI675" s="56"/>
      <c r="EJ675" s="56"/>
      <c r="EK675" s="56"/>
      <c r="EL675" s="56"/>
      <c r="EM675" s="56"/>
      <c r="EN675" s="56"/>
      <c r="EO675" s="56"/>
      <c r="EP675" s="56"/>
      <c r="EQ675" s="56"/>
      <c r="ER675" s="56"/>
      <c r="ES675" s="56"/>
      <c r="ET675" s="56"/>
      <c r="EU675" s="56"/>
      <c r="EV675" s="56"/>
      <c r="EW675" s="56"/>
      <c r="EX675" s="56"/>
      <c r="EY675" s="56"/>
      <c r="EZ675" s="56"/>
      <c r="FA675" s="56"/>
      <c r="FB675" s="56"/>
      <c r="FC675" s="56"/>
      <c r="FD675" s="56"/>
      <c r="FE675" s="56"/>
      <c r="FF675" s="56"/>
      <c r="FG675" s="56"/>
      <c r="FH675" s="56"/>
      <c r="FI675" s="56"/>
      <c r="FJ675" s="56"/>
      <c r="FK675" s="56"/>
      <c r="FL675" s="56"/>
      <c r="FM675" s="56"/>
      <c r="FN675" s="56"/>
      <c r="FO675" s="56"/>
      <c r="FP675" s="56"/>
      <c r="FQ675" s="56"/>
      <c r="FR675" s="56"/>
      <c r="FS675" s="56"/>
      <c r="FT675" s="56"/>
      <c r="FU675" s="56"/>
      <c r="FV675" s="56"/>
      <c r="FW675" s="56"/>
      <c r="FX675" s="56"/>
      <c r="FY675" s="56"/>
      <c r="FZ675" s="56"/>
      <c r="GA675" s="56"/>
      <c r="GB675" s="56"/>
      <c r="GC675" s="56"/>
      <c r="GD675" s="56"/>
      <c r="GE675" s="56"/>
      <c r="GF675" s="56"/>
      <c r="GG675" s="56"/>
      <c r="GH675" s="56"/>
      <c r="GI675" s="56"/>
      <c r="GJ675" s="56"/>
      <c r="GK675" s="56"/>
      <c r="GL675" s="56"/>
      <c r="GM675" s="56"/>
      <c r="GN675" s="56"/>
      <c r="GO675" s="56"/>
      <c r="GP675" s="56"/>
      <c r="GQ675" s="56"/>
      <c r="GR675" s="56"/>
      <c r="GS675" s="56"/>
      <c r="GT675" s="56"/>
      <c r="GU675" s="56"/>
      <c r="GV675" s="56"/>
      <c r="GW675" s="56"/>
      <c r="GX675" s="56"/>
      <c r="GY675" s="56"/>
      <c r="GZ675" s="56"/>
      <c r="HA675" s="56"/>
      <c r="HB675" s="56"/>
      <c r="HC675" s="56"/>
      <c r="HD675" s="56"/>
      <c r="HE675" s="56"/>
      <c r="HF675" s="56"/>
      <c r="HG675" s="56"/>
      <c r="HH675" s="56"/>
      <c r="HI675" s="56"/>
      <c r="HJ675" s="56"/>
      <c r="HK675" s="56"/>
      <c r="HL675" s="56"/>
      <c r="HM675" s="56"/>
      <c r="HN675" s="56"/>
      <c r="HO675" s="56"/>
      <c r="HP675" s="56"/>
      <c r="HQ675" s="56"/>
      <c r="HR675" s="56"/>
      <c r="HS675" s="56"/>
      <c r="HT675" s="56"/>
      <c r="HU675" s="56"/>
      <c r="HV675" s="56"/>
      <c r="HW675" s="56"/>
      <c r="HX675" s="56"/>
      <c r="HY675" s="56"/>
      <c r="HZ675" s="56"/>
      <c r="IA675" s="56"/>
      <c r="IB675" s="56"/>
      <c r="IC675" s="56"/>
      <c r="ID675" s="56"/>
      <c r="IE675" s="56"/>
      <c r="IF675" s="56"/>
      <c r="IG675" s="56"/>
      <c r="IH675" s="56"/>
      <c r="II675" s="56"/>
      <c r="IJ675" s="56"/>
      <c r="IK675" s="56"/>
      <c r="IL675" s="56"/>
      <c r="IM675" s="56"/>
      <c r="IN675" s="56"/>
      <c r="IO675" s="56"/>
      <c r="IP675" s="56"/>
      <c r="IQ675" s="56"/>
      <c r="IR675" s="56"/>
      <c r="IS675" s="56"/>
      <c r="IT675" s="56"/>
      <c r="IU675" s="56"/>
      <c r="IV675" s="56"/>
      <c r="IW675" s="56"/>
      <c r="IX675" s="56"/>
    </row>
    <row r="676" spans="2:258">
      <c r="B676" s="56"/>
      <c r="C676" s="56"/>
      <c r="D676" s="56"/>
      <c r="E676" s="56"/>
      <c r="F676" s="56"/>
      <c r="G676" s="56"/>
      <c r="H676" s="56"/>
      <c r="I676" s="56"/>
      <c r="J676" s="56"/>
      <c r="K676" s="56"/>
      <c r="L676" s="56"/>
      <c r="M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56"/>
      <c r="DN676" s="56"/>
      <c r="DO676" s="56"/>
      <c r="DP676" s="56"/>
      <c r="DQ676" s="56"/>
      <c r="DR676" s="56"/>
      <c r="DS676" s="56"/>
      <c r="DT676" s="56"/>
      <c r="DU676" s="56"/>
      <c r="DV676" s="56"/>
      <c r="DW676" s="56"/>
      <c r="DX676" s="56"/>
      <c r="DY676" s="56"/>
      <c r="DZ676" s="56"/>
      <c r="EA676" s="56"/>
      <c r="EB676" s="56"/>
      <c r="EC676" s="56"/>
      <c r="ED676" s="56"/>
      <c r="EE676" s="56"/>
      <c r="EF676" s="56"/>
      <c r="EG676" s="56"/>
      <c r="EH676" s="56"/>
      <c r="EI676" s="56"/>
      <c r="EJ676" s="56"/>
      <c r="EK676" s="56"/>
      <c r="EL676" s="56"/>
      <c r="EM676" s="56"/>
      <c r="EN676" s="56"/>
      <c r="EO676" s="56"/>
      <c r="EP676" s="56"/>
      <c r="EQ676" s="56"/>
      <c r="ER676" s="56"/>
      <c r="ES676" s="56"/>
      <c r="ET676" s="56"/>
      <c r="EU676" s="56"/>
      <c r="EV676" s="56"/>
      <c r="EW676" s="56"/>
      <c r="EX676" s="56"/>
      <c r="EY676" s="56"/>
      <c r="EZ676" s="56"/>
      <c r="FA676" s="56"/>
      <c r="FB676" s="56"/>
      <c r="FC676" s="56"/>
      <c r="FD676" s="56"/>
      <c r="FE676" s="56"/>
      <c r="FF676" s="56"/>
      <c r="FG676" s="56"/>
      <c r="FH676" s="56"/>
      <c r="FI676" s="56"/>
      <c r="FJ676" s="56"/>
      <c r="FK676" s="56"/>
      <c r="FL676" s="56"/>
      <c r="FM676" s="56"/>
      <c r="FN676" s="56"/>
      <c r="FO676" s="56"/>
      <c r="FP676" s="56"/>
      <c r="FQ676" s="56"/>
      <c r="FR676" s="56"/>
      <c r="FS676" s="56"/>
      <c r="FT676" s="56"/>
      <c r="FU676" s="56"/>
      <c r="FV676" s="56"/>
      <c r="FW676" s="56"/>
      <c r="FX676" s="56"/>
      <c r="FY676" s="56"/>
      <c r="FZ676" s="56"/>
      <c r="GA676" s="56"/>
      <c r="GB676" s="56"/>
      <c r="GC676" s="56"/>
      <c r="GD676" s="56"/>
      <c r="GE676" s="56"/>
      <c r="GF676" s="56"/>
      <c r="GG676" s="56"/>
      <c r="GH676" s="56"/>
      <c r="GI676" s="56"/>
      <c r="GJ676" s="56"/>
      <c r="GK676" s="56"/>
      <c r="GL676" s="56"/>
      <c r="GM676" s="56"/>
      <c r="GN676" s="56"/>
      <c r="GO676" s="56"/>
      <c r="GP676" s="56"/>
      <c r="GQ676" s="56"/>
      <c r="GR676" s="56"/>
      <c r="GS676" s="56"/>
      <c r="GT676" s="56"/>
      <c r="GU676" s="56"/>
      <c r="GV676" s="56"/>
      <c r="GW676" s="56"/>
      <c r="GX676" s="56"/>
      <c r="GY676" s="56"/>
      <c r="GZ676" s="56"/>
      <c r="HA676" s="56"/>
      <c r="HB676" s="56"/>
      <c r="HC676" s="56"/>
      <c r="HD676" s="56"/>
      <c r="HE676" s="56"/>
      <c r="HF676" s="56"/>
      <c r="HG676" s="56"/>
      <c r="HH676" s="56"/>
      <c r="HI676" s="56"/>
      <c r="HJ676" s="56"/>
      <c r="HK676" s="56"/>
      <c r="HL676" s="56"/>
      <c r="HM676" s="56"/>
      <c r="HN676" s="56"/>
      <c r="HO676" s="56"/>
      <c r="HP676" s="56"/>
      <c r="HQ676" s="56"/>
      <c r="HR676" s="56"/>
      <c r="HS676" s="56"/>
      <c r="HT676" s="56"/>
      <c r="HU676" s="56"/>
      <c r="HV676" s="56"/>
      <c r="HW676" s="56"/>
      <c r="HX676" s="56"/>
      <c r="HY676" s="56"/>
      <c r="HZ676" s="56"/>
      <c r="IA676" s="56"/>
      <c r="IB676" s="56"/>
      <c r="IC676" s="56"/>
      <c r="ID676" s="56"/>
      <c r="IE676" s="56"/>
      <c r="IF676" s="56"/>
      <c r="IG676" s="56"/>
      <c r="IH676" s="56"/>
      <c r="II676" s="56"/>
      <c r="IJ676" s="56"/>
      <c r="IK676" s="56"/>
      <c r="IL676" s="56"/>
      <c r="IM676" s="56"/>
      <c r="IN676" s="56"/>
      <c r="IO676" s="56"/>
      <c r="IP676" s="56"/>
      <c r="IQ676" s="56"/>
      <c r="IR676" s="56"/>
      <c r="IS676" s="56"/>
      <c r="IT676" s="56"/>
      <c r="IU676" s="56"/>
      <c r="IV676" s="56"/>
      <c r="IW676" s="56"/>
      <c r="IX676" s="56"/>
    </row>
    <row r="677" spans="2:258">
      <c r="B677" s="56"/>
      <c r="C677" s="56"/>
      <c r="D677" s="56"/>
      <c r="E677" s="56"/>
      <c r="F677" s="56"/>
      <c r="G677" s="56"/>
      <c r="H677" s="56"/>
      <c r="I677" s="56"/>
      <c r="J677" s="56"/>
      <c r="K677" s="56"/>
      <c r="L677" s="56"/>
      <c r="M677" s="56"/>
      <c r="CK677" s="56"/>
      <c r="CL677" s="56"/>
      <c r="CM677" s="56"/>
      <c r="CN677" s="56"/>
      <c r="CO677" s="56"/>
      <c r="CP677" s="56"/>
      <c r="CQ677" s="56"/>
      <c r="CR677" s="56"/>
      <c r="CS677" s="56"/>
      <c r="CT677" s="56"/>
      <c r="CU677" s="56"/>
      <c r="CV677" s="56"/>
      <c r="CW677" s="56"/>
      <c r="CX677" s="56"/>
      <c r="CY677" s="56"/>
      <c r="CZ677" s="56"/>
      <c r="DA677" s="56"/>
      <c r="DB677" s="56"/>
      <c r="DC677" s="56"/>
      <c r="DD677" s="56"/>
      <c r="DE677" s="56"/>
      <c r="DF677" s="56"/>
      <c r="DG677" s="56"/>
      <c r="DH677" s="56"/>
      <c r="DI677" s="56"/>
      <c r="DJ677" s="56"/>
      <c r="DK677" s="56"/>
      <c r="DL677" s="56"/>
      <c r="DM677" s="56"/>
      <c r="DN677" s="56"/>
      <c r="DO677" s="56"/>
      <c r="DP677" s="56"/>
      <c r="DQ677" s="56"/>
      <c r="DR677" s="56"/>
      <c r="DS677" s="56"/>
      <c r="DT677" s="56"/>
      <c r="DU677" s="56"/>
      <c r="DV677" s="56"/>
      <c r="DW677" s="56"/>
      <c r="DX677" s="56"/>
      <c r="DY677" s="56"/>
      <c r="DZ677" s="56"/>
      <c r="EA677" s="56"/>
      <c r="EB677" s="56"/>
      <c r="EC677" s="56"/>
      <c r="ED677" s="56"/>
      <c r="EE677" s="56"/>
      <c r="EF677" s="56"/>
      <c r="EG677" s="56"/>
      <c r="EH677" s="56"/>
      <c r="EI677" s="56"/>
      <c r="EJ677" s="56"/>
      <c r="EK677" s="56"/>
      <c r="EL677" s="56"/>
      <c r="EM677" s="56"/>
      <c r="EN677" s="56"/>
      <c r="EO677" s="56"/>
      <c r="EP677" s="56"/>
      <c r="EQ677" s="56"/>
      <c r="ER677" s="56"/>
      <c r="ES677" s="56"/>
      <c r="ET677" s="56"/>
      <c r="EU677" s="56"/>
      <c r="EV677" s="56"/>
      <c r="EW677" s="56"/>
      <c r="EX677" s="56"/>
      <c r="EY677" s="56"/>
      <c r="EZ677" s="56"/>
      <c r="FA677" s="56"/>
      <c r="FB677" s="56"/>
      <c r="FC677" s="56"/>
      <c r="FD677" s="56"/>
      <c r="FE677" s="56"/>
      <c r="FF677" s="56"/>
      <c r="FG677" s="56"/>
      <c r="FH677" s="56"/>
      <c r="FI677" s="56"/>
      <c r="FJ677" s="56"/>
      <c r="FK677" s="56"/>
      <c r="FL677" s="56"/>
      <c r="FM677" s="56"/>
      <c r="FN677" s="56"/>
      <c r="FO677" s="56"/>
      <c r="FP677" s="56"/>
      <c r="FQ677" s="56"/>
      <c r="FR677" s="56"/>
      <c r="FS677" s="56"/>
      <c r="FT677" s="56"/>
      <c r="FU677" s="56"/>
      <c r="FV677" s="56"/>
      <c r="FW677" s="56"/>
      <c r="FX677" s="56"/>
      <c r="FY677" s="56"/>
      <c r="FZ677" s="56"/>
      <c r="GA677" s="56"/>
      <c r="GB677" s="56"/>
      <c r="GC677" s="56"/>
      <c r="GD677" s="56"/>
      <c r="GE677" s="56"/>
      <c r="GF677" s="56"/>
      <c r="GG677" s="56"/>
      <c r="GH677" s="56"/>
      <c r="GI677" s="56"/>
      <c r="GJ677" s="56"/>
      <c r="GK677" s="56"/>
      <c r="GL677" s="56"/>
      <c r="GM677" s="56"/>
      <c r="GN677" s="56"/>
      <c r="GO677" s="56"/>
      <c r="GP677" s="56"/>
      <c r="GQ677" s="56"/>
      <c r="GR677" s="56"/>
      <c r="GS677" s="56"/>
      <c r="GT677" s="56"/>
      <c r="GU677" s="56"/>
      <c r="GV677" s="56"/>
      <c r="GW677" s="56"/>
      <c r="GX677" s="56"/>
      <c r="GY677" s="56"/>
      <c r="GZ677" s="56"/>
      <c r="HA677" s="56"/>
      <c r="HB677" s="56"/>
      <c r="HC677" s="56"/>
      <c r="HD677" s="56"/>
      <c r="HE677" s="56"/>
      <c r="HF677" s="56"/>
      <c r="HG677" s="56"/>
      <c r="HH677" s="56"/>
      <c r="HI677" s="56"/>
      <c r="HJ677" s="56"/>
      <c r="HK677" s="56"/>
      <c r="HL677" s="56"/>
      <c r="HM677" s="56"/>
      <c r="HN677" s="56"/>
      <c r="HO677" s="56"/>
      <c r="HP677" s="56"/>
      <c r="HQ677" s="56"/>
      <c r="HR677" s="56"/>
      <c r="HS677" s="56"/>
      <c r="HT677" s="56"/>
      <c r="HU677" s="56"/>
      <c r="HV677" s="56"/>
      <c r="HW677" s="56"/>
      <c r="HX677" s="56"/>
      <c r="HY677" s="56"/>
      <c r="HZ677" s="56"/>
      <c r="IA677" s="56"/>
      <c r="IB677" s="56"/>
      <c r="IC677" s="56"/>
      <c r="ID677" s="56"/>
      <c r="IE677" s="56"/>
      <c r="IF677" s="56"/>
      <c r="IG677" s="56"/>
      <c r="IH677" s="56"/>
      <c r="II677" s="56"/>
      <c r="IJ677" s="56"/>
      <c r="IK677" s="56"/>
      <c r="IL677" s="56"/>
      <c r="IM677" s="56"/>
      <c r="IN677" s="56"/>
      <c r="IO677" s="56"/>
      <c r="IP677" s="56"/>
      <c r="IQ677" s="56"/>
      <c r="IR677" s="56"/>
      <c r="IS677" s="56"/>
      <c r="IT677" s="56"/>
      <c r="IU677" s="56"/>
      <c r="IV677" s="56"/>
      <c r="IW677" s="56"/>
      <c r="IX677" s="56"/>
    </row>
    <row r="678" spans="2:258">
      <c r="B678" s="56"/>
      <c r="C678" s="56"/>
      <c r="D678" s="56"/>
      <c r="E678" s="56"/>
      <c r="F678" s="56"/>
      <c r="G678" s="56"/>
      <c r="H678" s="56"/>
      <c r="I678" s="56"/>
      <c r="J678" s="56"/>
      <c r="K678" s="56"/>
      <c r="L678" s="56"/>
      <c r="M678" s="56"/>
      <c r="CK678" s="56"/>
      <c r="CL678" s="56"/>
      <c r="CM678" s="56"/>
      <c r="CN678" s="56"/>
      <c r="CO678" s="56"/>
      <c r="CP678" s="56"/>
      <c r="CQ678" s="56"/>
      <c r="CR678" s="56"/>
      <c r="CS678" s="56"/>
      <c r="CT678" s="56"/>
      <c r="CU678" s="56"/>
      <c r="CV678" s="56"/>
      <c r="CW678" s="56"/>
      <c r="CX678" s="56"/>
      <c r="CY678" s="56"/>
      <c r="CZ678" s="56"/>
      <c r="DA678" s="56"/>
      <c r="DB678" s="56"/>
      <c r="DC678" s="56"/>
      <c r="DD678" s="56"/>
      <c r="DE678" s="56"/>
      <c r="DF678" s="56"/>
      <c r="DG678" s="56"/>
      <c r="DH678" s="56"/>
      <c r="DI678" s="56"/>
      <c r="DJ678" s="56"/>
      <c r="DK678" s="56"/>
      <c r="DL678" s="56"/>
      <c r="DM678" s="56"/>
      <c r="DN678" s="56"/>
      <c r="DO678" s="56"/>
      <c r="DP678" s="56"/>
      <c r="DQ678" s="56"/>
      <c r="DR678" s="56"/>
      <c r="DS678" s="56"/>
      <c r="DT678" s="56"/>
      <c r="DU678" s="56"/>
      <c r="DV678" s="56"/>
      <c r="DW678" s="56"/>
      <c r="DX678" s="56"/>
      <c r="DY678" s="56"/>
      <c r="DZ678" s="56"/>
      <c r="EA678" s="56"/>
      <c r="EB678" s="56"/>
      <c r="EC678" s="56"/>
      <c r="ED678" s="56"/>
      <c r="EE678" s="56"/>
      <c r="EF678" s="56"/>
      <c r="EG678" s="56"/>
      <c r="EH678" s="56"/>
      <c r="EI678" s="56"/>
      <c r="EJ678" s="56"/>
      <c r="EK678" s="56"/>
      <c r="EL678" s="56"/>
      <c r="EM678" s="56"/>
      <c r="EN678" s="56"/>
      <c r="EO678" s="56"/>
      <c r="EP678" s="56"/>
      <c r="EQ678" s="56"/>
      <c r="ER678" s="56"/>
      <c r="ES678" s="56"/>
      <c r="ET678" s="56"/>
      <c r="EU678" s="56"/>
      <c r="EV678" s="56"/>
      <c r="EW678" s="56"/>
      <c r="EX678" s="56"/>
      <c r="EY678" s="56"/>
      <c r="EZ678" s="56"/>
      <c r="FA678" s="56"/>
      <c r="FB678" s="56"/>
      <c r="FC678" s="56"/>
      <c r="FD678" s="56"/>
      <c r="FE678" s="56"/>
      <c r="FF678" s="56"/>
      <c r="FG678" s="56"/>
      <c r="FH678" s="56"/>
      <c r="FI678" s="56"/>
      <c r="FJ678" s="56"/>
      <c r="FK678" s="56"/>
      <c r="FL678" s="56"/>
      <c r="FM678" s="56"/>
      <c r="FN678" s="56"/>
      <c r="FO678" s="56"/>
      <c r="FP678" s="56"/>
      <c r="FQ678" s="56"/>
      <c r="FR678" s="56"/>
      <c r="FS678" s="56"/>
      <c r="FT678" s="56"/>
      <c r="FU678" s="56"/>
      <c r="FV678" s="56"/>
      <c r="FW678" s="56"/>
      <c r="FX678" s="56"/>
      <c r="FY678" s="56"/>
      <c r="FZ678" s="56"/>
      <c r="GA678" s="56"/>
      <c r="GB678" s="56"/>
      <c r="GC678" s="56"/>
      <c r="GD678" s="56"/>
      <c r="GE678" s="56"/>
      <c r="GF678" s="56"/>
      <c r="GG678" s="56"/>
      <c r="GH678" s="56"/>
      <c r="GI678" s="56"/>
      <c r="GJ678" s="56"/>
      <c r="GK678" s="56"/>
      <c r="GL678" s="56"/>
      <c r="GM678" s="56"/>
      <c r="GN678" s="56"/>
      <c r="GO678" s="56"/>
      <c r="GP678" s="56"/>
      <c r="GQ678" s="56"/>
      <c r="GR678" s="56"/>
      <c r="GS678" s="56"/>
      <c r="GT678" s="56"/>
      <c r="GU678" s="56"/>
      <c r="GV678" s="56"/>
      <c r="GW678" s="56"/>
      <c r="GX678" s="56"/>
      <c r="GY678" s="56"/>
      <c r="GZ678" s="56"/>
      <c r="HA678" s="56"/>
      <c r="HB678" s="56"/>
      <c r="HC678" s="56"/>
      <c r="HD678" s="56"/>
      <c r="HE678" s="56"/>
      <c r="HF678" s="56"/>
      <c r="HG678" s="56"/>
      <c r="HH678" s="56"/>
      <c r="HI678" s="56"/>
      <c r="HJ678" s="56"/>
      <c r="HK678" s="56"/>
      <c r="HL678" s="56"/>
      <c r="HM678" s="56"/>
      <c r="HN678" s="56"/>
      <c r="HO678" s="56"/>
      <c r="HP678" s="56"/>
      <c r="HQ678" s="56"/>
      <c r="HR678" s="56"/>
      <c r="HS678" s="56"/>
      <c r="HT678" s="56"/>
      <c r="HU678" s="56"/>
      <c r="HV678" s="56"/>
      <c r="HW678" s="56"/>
      <c r="HX678" s="56"/>
      <c r="HY678" s="56"/>
      <c r="HZ678" s="56"/>
      <c r="IA678" s="56"/>
      <c r="IB678" s="56"/>
      <c r="IC678" s="56"/>
      <c r="ID678" s="56"/>
      <c r="IE678" s="56"/>
      <c r="IF678" s="56"/>
      <c r="IG678" s="56"/>
      <c r="IH678" s="56"/>
      <c r="II678" s="56"/>
      <c r="IJ678" s="56"/>
      <c r="IK678" s="56"/>
      <c r="IL678" s="56"/>
      <c r="IM678" s="56"/>
      <c r="IN678" s="56"/>
      <c r="IO678" s="56"/>
      <c r="IP678" s="56"/>
      <c r="IQ678" s="56"/>
      <c r="IR678" s="56"/>
      <c r="IS678" s="56"/>
      <c r="IT678" s="56"/>
      <c r="IU678" s="56"/>
      <c r="IV678" s="56"/>
      <c r="IW678" s="56"/>
      <c r="IX678" s="56"/>
    </row>
    <row r="679" spans="2:258">
      <c r="B679" s="56"/>
      <c r="C679" s="56"/>
      <c r="D679" s="56"/>
      <c r="E679" s="56"/>
      <c r="F679" s="56"/>
      <c r="G679" s="56"/>
      <c r="H679" s="56"/>
      <c r="I679" s="56"/>
      <c r="J679" s="56"/>
      <c r="K679" s="56"/>
      <c r="L679" s="56"/>
      <c r="M679" s="56"/>
      <c r="CK679" s="56"/>
      <c r="CL679" s="56"/>
      <c r="CM679" s="56"/>
      <c r="CN679" s="56"/>
      <c r="CO679" s="56"/>
      <c r="CP679" s="56"/>
      <c r="CQ679" s="56"/>
      <c r="CR679" s="56"/>
      <c r="CS679" s="56"/>
      <c r="CT679" s="56"/>
      <c r="CU679" s="56"/>
      <c r="CV679" s="56"/>
      <c r="CW679" s="56"/>
      <c r="CX679" s="56"/>
      <c r="CY679" s="56"/>
      <c r="CZ679" s="56"/>
      <c r="DA679" s="56"/>
      <c r="DB679" s="56"/>
      <c r="DC679" s="56"/>
      <c r="DD679" s="56"/>
      <c r="DE679" s="56"/>
      <c r="DF679" s="56"/>
      <c r="DG679" s="56"/>
      <c r="DH679" s="56"/>
      <c r="DI679" s="56"/>
      <c r="DJ679" s="56"/>
      <c r="DK679" s="56"/>
      <c r="DL679" s="56"/>
      <c r="DM679" s="56"/>
      <c r="DN679" s="56"/>
      <c r="DO679" s="56"/>
      <c r="DP679" s="56"/>
      <c r="DQ679" s="56"/>
      <c r="DR679" s="56"/>
      <c r="DS679" s="56"/>
      <c r="DT679" s="56"/>
      <c r="DU679" s="56"/>
      <c r="DV679" s="56"/>
      <c r="DW679" s="56"/>
      <c r="DX679" s="56"/>
      <c r="DY679" s="56"/>
      <c r="DZ679" s="56"/>
      <c r="EA679" s="56"/>
      <c r="EB679" s="56"/>
      <c r="EC679" s="56"/>
      <c r="ED679" s="56"/>
      <c r="EE679" s="56"/>
      <c r="EF679" s="56"/>
      <c r="EG679" s="56"/>
      <c r="EH679" s="56"/>
      <c r="EI679" s="56"/>
      <c r="EJ679" s="56"/>
      <c r="EK679" s="56"/>
      <c r="EL679" s="56"/>
      <c r="EM679" s="56"/>
      <c r="EN679" s="56"/>
      <c r="EO679" s="56"/>
      <c r="EP679" s="56"/>
      <c r="EQ679" s="56"/>
      <c r="ER679" s="56"/>
      <c r="ES679" s="56"/>
      <c r="ET679" s="56"/>
      <c r="EU679" s="56"/>
      <c r="EV679" s="56"/>
      <c r="EW679" s="56"/>
      <c r="EX679" s="56"/>
      <c r="EY679" s="56"/>
      <c r="EZ679" s="56"/>
      <c r="FA679" s="56"/>
      <c r="FB679" s="56"/>
      <c r="FC679" s="56"/>
      <c r="FD679" s="56"/>
      <c r="FE679" s="56"/>
      <c r="FF679" s="56"/>
      <c r="FG679" s="56"/>
      <c r="FH679" s="56"/>
      <c r="FI679" s="56"/>
      <c r="FJ679" s="56"/>
      <c r="FK679" s="56"/>
      <c r="FL679" s="56"/>
      <c r="FM679" s="56"/>
      <c r="FN679" s="56"/>
      <c r="FO679" s="56"/>
      <c r="FP679" s="56"/>
      <c r="FQ679" s="56"/>
      <c r="FR679" s="56"/>
      <c r="FS679" s="56"/>
      <c r="FT679" s="56"/>
      <c r="FU679" s="56"/>
      <c r="FV679" s="56"/>
      <c r="FW679" s="56"/>
      <c r="FX679" s="56"/>
      <c r="FY679" s="56"/>
      <c r="FZ679" s="56"/>
      <c r="GA679" s="56"/>
      <c r="GB679" s="56"/>
      <c r="GC679" s="56"/>
      <c r="GD679" s="56"/>
      <c r="GE679" s="56"/>
      <c r="GF679" s="56"/>
      <c r="GG679" s="56"/>
      <c r="GH679" s="56"/>
      <c r="GI679" s="56"/>
      <c r="GJ679" s="56"/>
      <c r="GK679" s="56"/>
      <c r="GL679" s="56"/>
      <c r="GM679" s="56"/>
      <c r="GN679" s="56"/>
      <c r="GO679" s="56"/>
      <c r="GP679" s="56"/>
      <c r="GQ679" s="56"/>
      <c r="GR679" s="56"/>
      <c r="GS679" s="56"/>
      <c r="GT679" s="56"/>
      <c r="GU679" s="56"/>
      <c r="GV679" s="56"/>
      <c r="GW679" s="56"/>
      <c r="GX679" s="56"/>
      <c r="GY679" s="56"/>
      <c r="GZ679" s="56"/>
      <c r="HA679" s="56"/>
      <c r="HB679" s="56"/>
      <c r="HC679" s="56"/>
      <c r="HD679" s="56"/>
      <c r="HE679" s="56"/>
      <c r="HF679" s="56"/>
      <c r="HG679" s="56"/>
      <c r="HH679" s="56"/>
      <c r="HI679" s="56"/>
      <c r="HJ679" s="56"/>
      <c r="HK679" s="56"/>
      <c r="HL679" s="56"/>
      <c r="HM679" s="56"/>
      <c r="HN679" s="56"/>
      <c r="HO679" s="56"/>
      <c r="HP679" s="56"/>
      <c r="HQ679" s="56"/>
      <c r="HR679" s="56"/>
      <c r="HS679" s="56"/>
      <c r="HT679" s="56"/>
      <c r="HU679" s="56"/>
      <c r="HV679" s="56"/>
      <c r="HW679" s="56"/>
      <c r="HX679" s="56"/>
      <c r="HY679" s="56"/>
      <c r="HZ679" s="56"/>
      <c r="IA679" s="56"/>
      <c r="IB679" s="56"/>
      <c r="IC679" s="56"/>
      <c r="ID679" s="56"/>
      <c r="IE679" s="56"/>
      <c r="IF679" s="56"/>
      <c r="IG679" s="56"/>
      <c r="IH679" s="56"/>
      <c r="II679" s="56"/>
      <c r="IJ679" s="56"/>
      <c r="IK679" s="56"/>
      <c r="IL679" s="56"/>
      <c r="IM679" s="56"/>
      <c r="IN679" s="56"/>
      <c r="IO679" s="56"/>
      <c r="IP679" s="56"/>
      <c r="IQ679" s="56"/>
      <c r="IR679" s="56"/>
      <c r="IS679" s="56"/>
      <c r="IT679" s="56"/>
      <c r="IU679" s="56"/>
      <c r="IV679" s="56"/>
      <c r="IW679" s="56"/>
      <c r="IX679" s="56"/>
    </row>
    <row r="680" spans="2:258">
      <c r="B680" s="56"/>
      <c r="C680" s="56"/>
      <c r="D680" s="56"/>
      <c r="E680" s="56"/>
      <c r="F680" s="56"/>
      <c r="G680" s="56"/>
      <c r="H680" s="56"/>
      <c r="I680" s="56"/>
      <c r="J680" s="56"/>
      <c r="K680" s="56"/>
      <c r="L680" s="56"/>
      <c r="M680" s="56"/>
      <c r="CK680" s="56"/>
      <c r="CL680" s="56"/>
      <c r="CM680" s="56"/>
      <c r="CN680" s="56"/>
      <c r="CO680" s="56"/>
      <c r="CP680" s="56"/>
      <c r="CQ680" s="56"/>
      <c r="CR680" s="56"/>
      <c r="CS680" s="56"/>
      <c r="CT680" s="56"/>
      <c r="CU680" s="56"/>
      <c r="CV680" s="56"/>
      <c r="CW680" s="56"/>
      <c r="CX680" s="56"/>
      <c r="CY680" s="56"/>
      <c r="CZ680" s="56"/>
      <c r="DA680" s="56"/>
      <c r="DB680" s="56"/>
      <c r="DC680" s="56"/>
      <c r="DD680" s="56"/>
      <c r="DE680" s="56"/>
      <c r="DF680" s="56"/>
      <c r="DG680" s="56"/>
      <c r="DH680" s="56"/>
      <c r="DI680" s="56"/>
      <c r="DJ680" s="56"/>
      <c r="DK680" s="56"/>
      <c r="DL680" s="56"/>
      <c r="DM680" s="56"/>
      <c r="DN680" s="56"/>
      <c r="DO680" s="56"/>
      <c r="DP680" s="56"/>
      <c r="DQ680" s="56"/>
      <c r="DR680" s="56"/>
      <c r="DS680" s="56"/>
      <c r="DT680" s="56"/>
      <c r="DU680" s="56"/>
      <c r="DV680" s="56"/>
      <c r="DW680" s="56"/>
      <c r="DX680" s="56"/>
      <c r="DY680" s="56"/>
      <c r="DZ680" s="56"/>
      <c r="EA680" s="56"/>
      <c r="EB680" s="56"/>
      <c r="EC680" s="56"/>
      <c r="ED680" s="56"/>
      <c r="EE680" s="56"/>
      <c r="EF680" s="56"/>
      <c r="EG680" s="56"/>
      <c r="EH680" s="56"/>
      <c r="EI680" s="56"/>
      <c r="EJ680" s="56"/>
      <c r="EK680" s="56"/>
      <c r="EL680" s="56"/>
      <c r="EM680" s="56"/>
      <c r="EN680" s="56"/>
      <c r="EO680" s="56"/>
      <c r="EP680" s="56"/>
      <c r="EQ680" s="56"/>
      <c r="ER680" s="56"/>
      <c r="ES680" s="56"/>
      <c r="ET680" s="56"/>
      <c r="EU680" s="56"/>
      <c r="EV680" s="56"/>
      <c r="EW680" s="56"/>
      <c r="EX680" s="56"/>
      <c r="EY680" s="56"/>
      <c r="EZ680" s="56"/>
      <c r="FA680" s="56"/>
      <c r="FB680" s="56"/>
      <c r="FC680" s="56"/>
      <c r="FD680" s="56"/>
      <c r="FE680" s="56"/>
      <c r="FF680" s="56"/>
      <c r="FG680" s="56"/>
      <c r="FH680" s="56"/>
      <c r="FI680" s="56"/>
      <c r="FJ680" s="56"/>
      <c r="FK680" s="56"/>
      <c r="FL680" s="56"/>
      <c r="FM680" s="56"/>
      <c r="FN680" s="56"/>
      <c r="FO680" s="56"/>
      <c r="FP680" s="56"/>
      <c r="FQ680" s="56"/>
      <c r="FR680" s="56"/>
      <c r="FS680" s="56"/>
      <c r="FT680" s="56"/>
      <c r="FU680" s="56"/>
      <c r="FV680" s="56"/>
      <c r="FW680" s="56"/>
      <c r="FX680" s="56"/>
      <c r="FY680" s="56"/>
      <c r="FZ680" s="56"/>
      <c r="GA680" s="56"/>
      <c r="GB680" s="56"/>
      <c r="GC680" s="56"/>
      <c r="GD680" s="56"/>
      <c r="GE680" s="56"/>
      <c r="GF680" s="56"/>
      <c r="GG680" s="56"/>
      <c r="GH680" s="56"/>
      <c r="GI680" s="56"/>
      <c r="GJ680" s="56"/>
      <c r="GK680" s="56"/>
      <c r="GL680" s="56"/>
      <c r="GM680" s="56"/>
      <c r="GN680" s="56"/>
      <c r="GO680" s="56"/>
      <c r="GP680" s="56"/>
      <c r="GQ680" s="56"/>
      <c r="GR680" s="56"/>
      <c r="GS680" s="56"/>
      <c r="GT680" s="56"/>
      <c r="GU680" s="56"/>
      <c r="GV680" s="56"/>
      <c r="GW680" s="56"/>
      <c r="GX680" s="56"/>
      <c r="GY680" s="56"/>
      <c r="GZ680" s="56"/>
      <c r="HA680" s="56"/>
      <c r="HB680" s="56"/>
      <c r="HC680" s="56"/>
      <c r="HD680" s="56"/>
      <c r="HE680" s="56"/>
      <c r="HF680" s="56"/>
      <c r="HG680" s="56"/>
      <c r="HH680" s="56"/>
      <c r="HI680" s="56"/>
      <c r="HJ680" s="56"/>
      <c r="HK680" s="56"/>
      <c r="HL680" s="56"/>
      <c r="HM680" s="56"/>
      <c r="HN680" s="56"/>
      <c r="HO680" s="56"/>
      <c r="HP680" s="56"/>
      <c r="HQ680" s="56"/>
      <c r="HR680" s="56"/>
      <c r="HS680" s="56"/>
      <c r="HT680" s="56"/>
      <c r="HU680" s="56"/>
      <c r="HV680" s="56"/>
      <c r="HW680" s="56"/>
      <c r="HX680" s="56"/>
      <c r="HY680" s="56"/>
      <c r="HZ680" s="56"/>
      <c r="IA680" s="56"/>
      <c r="IB680" s="56"/>
      <c r="IC680" s="56"/>
      <c r="ID680" s="56"/>
      <c r="IE680" s="56"/>
      <c r="IF680" s="56"/>
      <c r="IG680" s="56"/>
      <c r="IH680" s="56"/>
      <c r="II680" s="56"/>
      <c r="IJ680" s="56"/>
      <c r="IK680" s="56"/>
      <c r="IL680" s="56"/>
      <c r="IM680" s="56"/>
      <c r="IN680" s="56"/>
      <c r="IO680" s="56"/>
      <c r="IP680" s="56"/>
      <c r="IQ680" s="56"/>
      <c r="IR680" s="56"/>
      <c r="IS680" s="56"/>
      <c r="IT680" s="56"/>
      <c r="IU680" s="56"/>
      <c r="IV680" s="56"/>
      <c r="IW680" s="56"/>
      <c r="IX680" s="56"/>
    </row>
    <row r="681" spans="2:258">
      <c r="B681" s="56"/>
      <c r="C681" s="56"/>
      <c r="D681" s="56"/>
      <c r="E681" s="56"/>
      <c r="F681" s="56"/>
      <c r="G681" s="56"/>
      <c r="H681" s="56"/>
      <c r="I681" s="56"/>
      <c r="J681" s="56"/>
      <c r="K681" s="56"/>
      <c r="L681" s="56"/>
      <c r="M681" s="56"/>
      <c r="CK681" s="56"/>
      <c r="CL681" s="56"/>
      <c r="CM681" s="56"/>
      <c r="CN681" s="56"/>
      <c r="CO681" s="56"/>
      <c r="CP681" s="56"/>
      <c r="CQ681" s="56"/>
      <c r="CR681" s="56"/>
      <c r="CS681" s="56"/>
      <c r="CT681" s="56"/>
      <c r="CU681" s="56"/>
      <c r="CV681" s="56"/>
      <c r="CW681" s="56"/>
      <c r="CX681" s="56"/>
      <c r="CY681" s="56"/>
      <c r="CZ681" s="56"/>
      <c r="DA681" s="56"/>
      <c r="DB681" s="56"/>
      <c r="DC681" s="56"/>
      <c r="DD681" s="56"/>
      <c r="DE681" s="56"/>
      <c r="DF681" s="56"/>
      <c r="DG681" s="56"/>
      <c r="DH681" s="56"/>
      <c r="DI681" s="56"/>
      <c r="DJ681" s="56"/>
      <c r="DK681" s="56"/>
      <c r="DL681" s="56"/>
      <c r="DM681" s="56"/>
      <c r="DN681" s="56"/>
      <c r="DO681" s="56"/>
      <c r="DP681" s="56"/>
      <c r="DQ681" s="56"/>
      <c r="DR681" s="56"/>
      <c r="DS681" s="56"/>
      <c r="DT681" s="56"/>
      <c r="DU681" s="56"/>
      <c r="DV681" s="56"/>
      <c r="DW681" s="56"/>
      <c r="DX681" s="56"/>
      <c r="DY681" s="56"/>
      <c r="DZ681" s="56"/>
      <c r="EA681" s="56"/>
      <c r="EB681" s="56"/>
      <c r="EC681" s="56"/>
      <c r="ED681" s="56"/>
      <c r="EE681" s="56"/>
      <c r="EF681" s="56"/>
      <c r="EG681" s="56"/>
      <c r="EH681" s="56"/>
      <c r="EI681" s="56"/>
      <c r="EJ681" s="56"/>
      <c r="EK681" s="56"/>
      <c r="EL681" s="56"/>
      <c r="EM681" s="56"/>
      <c r="EN681" s="56"/>
      <c r="EO681" s="56"/>
      <c r="EP681" s="56"/>
      <c r="EQ681" s="56"/>
      <c r="ER681" s="56"/>
      <c r="ES681" s="56"/>
      <c r="ET681" s="56"/>
      <c r="EU681" s="56"/>
      <c r="EV681" s="56"/>
      <c r="EW681" s="56"/>
      <c r="EX681" s="56"/>
      <c r="EY681" s="56"/>
      <c r="EZ681" s="56"/>
      <c r="FA681" s="56"/>
      <c r="FB681" s="56"/>
      <c r="FC681" s="56"/>
      <c r="FD681" s="56"/>
      <c r="FE681" s="56"/>
      <c r="FF681" s="56"/>
      <c r="FG681" s="56"/>
      <c r="FH681" s="56"/>
      <c r="FI681" s="56"/>
      <c r="FJ681" s="56"/>
      <c r="FK681" s="56"/>
      <c r="FL681" s="56"/>
      <c r="FM681" s="56"/>
      <c r="FN681" s="56"/>
      <c r="FO681" s="56"/>
      <c r="FP681" s="56"/>
      <c r="FQ681" s="56"/>
      <c r="FR681" s="56"/>
      <c r="FS681" s="56"/>
      <c r="FT681" s="56"/>
      <c r="FU681" s="56"/>
      <c r="FV681" s="56"/>
      <c r="FW681" s="56"/>
      <c r="FX681" s="56"/>
      <c r="FY681" s="56"/>
      <c r="FZ681" s="56"/>
      <c r="GA681" s="56"/>
      <c r="GB681" s="56"/>
      <c r="GC681" s="56"/>
      <c r="GD681" s="56"/>
      <c r="GE681" s="56"/>
      <c r="GF681" s="56"/>
      <c r="GG681" s="56"/>
      <c r="GH681" s="56"/>
      <c r="GI681" s="56"/>
      <c r="GJ681" s="56"/>
      <c r="GK681" s="56"/>
      <c r="GL681" s="56"/>
      <c r="GM681" s="56"/>
      <c r="GN681" s="56"/>
      <c r="GO681" s="56"/>
      <c r="GP681" s="56"/>
      <c r="GQ681" s="56"/>
      <c r="GR681" s="56"/>
      <c r="GS681" s="56"/>
      <c r="GT681" s="56"/>
      <c r="GU681" s="56"/>
      <c r="GV681" s="56"/>
      <c r="GW681" s="56"/>
      <c r="GX681" s="56"/>
      <c r="GY681" s="56"/>
      <c r="GZ681" s="56"/>
      <c r="HA681" s="56"/>
      <c r="HB681" s="56"/>
      <c r="HC681" s="56"/>
      <c r="HD681" s="56"/>
      <c r="HE681" s="56"/>
      <c r="HF681" s="56"/>
      <c r="HG681" s="56"/>
      <c r="HH681" s="56"/>
      <c r="HI681" s="56"/>
      <c r="HJ681" s="56"/>
      <c r="HK681" s="56"/>
      <c r="HL681" s="56"/>
      <c r="HM681" s="56"/>
      <c r="HN681" s="56"/>
      <c r="HO681" s="56"/>
      <c r="HP681" s="56"/>
      <c r="HQ681" s="56"/>
      <c r="HR681" s="56"/>
      <c r="HS681" s="56"/>
      <c r="HT681" s="56"/>
      <c r="HU681" s="56"/>
      <c r="HV681" s="56"/>
      <c r="HW681" s="56"/>
      <c r="HX681" s="56"/>
      <c r="HY681" s="56"/>
      <c r="HZ681" s="56"/>
      <c r="IA681" s="56"/>
      <c r="IB681" s="56"/>
      <c r="IC681" s="56"/>
      <c r="ID681" s="56"/>
      <c r="IE681" s="56"/>
      <c r="IF681" s="56"/>
      <c r="IG681" s="56"/>
      <c r="IH681" s="56"/>
      <c r="II681" s="56"/>
      <c r="IJ681" s="56"/>
      <c r="IK681" s="56"/>
      <c r="IL681" s="56"/>
      <c r="IM681" s="56"/>
      <c r="IN681" s="56"/>
      <c r="IO681" s="56"/>
      <c r="IP681" s="56"/>
      <c r="IQ681" s="56"/>
      <c r="IR681" s="56"/>
      <c r="IS681" s="56"/>
      <c r="IT681" s="56"/>
      <c r="IU681" s="56"/>
      <c r="IV681" s="56"/>
      <c r="IW681" s="56"/>
      <c r="IX681" s="56"/>
    </row>
    <row r="682" spans="2:258">
      <c r="B682" s="56"/>
      <c r="C682" s="56"/>
      <c r="D682" s="56"/>
      <c r="E682" s="56"/>
      <c r="F682" s="56"/>
      <c r="G682" s="56"/>
      <c r="H682" s="56"/>
      <c r="I682" s="56"/>
      <c r="J682" s="56"/>
      <c r="K682" s="56"/>
      <c r="L682" s="56"/>
      <c r="M682" s="56"/>
      <c r="CK682" s="56"/>
      <c r="CL682" s="56"/>
      <c r="CM682" s="56"/>
      <c r="CN682" s="56"/>
      <c r="CO682" s="56"/>
      <c r="CP682" s="56"/>
      <c r="CQ682" s="56"/>
      <c r="CR682" s="56"/>
      <c r="CS682" s="56"/>
      <c r="CT682" s="56"/>
      <c r="CU682" s="56"/>
      <c r="CV682" s="56"/>
      <c r="CW682" s="56"/>
      <c r="CX682" s="56"/>
      <c r="CY682" s="56"/>
      <c r="CZ682" s="56"/>
      <c r="DA682" s="56"/>
      <c r="DB682" s="56"/>
      <c r="DC682" s="56"/>
      <c r="DD682" s="56"/>
      <c r="DE682" s="56"/>
      <c r="DF682" s="56"/>
      <c r="DG682" s="56"/>
      <c r="DH682" s="56"/>
      <c r="DI682" s="56"/>
      <c r="DJ682" s="56"/>
      <c r="DK682" s="56"/>
      <c r="DL682" s="56"/>
      <c r="DM682" s="56"/>
      <c r="DN682" s="56"/>
      <c r="DO682" s="56"/>
      <c r="DP682" s="56"/>
      <c r="DQ682" s="56"/>
      <c r="DR682" s="56"/>
      <c r="DS682" s="56"/>
      <c r="DT682" s="56"/>
      <c r="DU682" s="56"/>
      <c r="DV682" s="56"/>
      <c r="DW682" s="56"/>
      <c r="DX682" s="56"/>
      <c r="DY682" s="56"/>
      <c r="DZ682" s="56"/>
      <c r="EA682" s="56"/>
      <c r="EB682" s="56"/>
      <c r="EC682" s="56"/>
      <c r="ED682" s="56"/>
      <c r="EE682" s="56"/>
      <c r="EF682" s="56"/>
      <c r="EG682" s="56"/>
      <c r="EH682" s="56"/>
      <c r="EI682" s="56"/>
      <c r="EJ682" s="56"/>
      <c r="EK682" s="56"/>
      <c r="EL682" s="56"/>
      <c r="EM682" s="56"/>
      <c r="EN682" s="56"/>
      <c r="EO682" s="56"/>
      <c r="EP682" s="56"/>
      <c r="EQ682" s="56"/>
      <c r="ER682" s="56"/>
      <c r="ES682" s="56"/>
      <c r="ET682" s="56"/>
      <c r="EU682" s="56"/>
      <c r="EV682" s="56"/>
      <c r="EW682" s="56"/>
      <c r="EX682" s="56"/>
      <c r="EY682" s="56"/>
      <c r="EZ682" s="56"/>
      <c r="FA682" s="56"/>
      <c r="FB682" s="56"/>
      <c r="FC682" s="56"/>
      <c r="FD682" s="56"/>
      <c r="FE682" s="56"/>
      <c r="FF682" s="56"/>
      <c r="FG682" s="56"/>
      <c r="FH682" s="56"/>
      <c r="FI682" s="56"/>
      <c r="FJ682" s="56"/>
      <c r="FK682" s="56"/>
      <c r="FL682" s="56"/>
      <c r="FM682" s="56"/>
      <c r="FN682" s="56"/>
      <c r="FO682" s="56"/>
      <c r="FP682" s="56"/>
      <c r="FQ682" s="56"/>
      <c r="FR682" s="56"/>
      <c r="FS682" s="56"/>
      <c r="FT682" s="56"/>
      <c r="FU682" s="56"/>
      <c r="FV682" s="56"/>
      <c r="FW682" s="56"/>
      <c r="FX682" s="56"/>
      <c r="FY682" s="56"/>
      <c r="FZ682" s="56"/>
      <c r="GA682" s="56"/>
      <c r="GB682" s="56"/>
      <c r="GC682" s="56"/>
      <c r="GD682" s="56"/>
      <c r="GE682" s="56"/>
      <c r="GF682" s="56"/>
      <c r="GG682" s="56"/>
      <c r="GH682" s="56"/>
      <c r="GI682" s="56"/>
      <c r="GJ682" s="56"/>
      <c r="GK682" s="56"/>
      <c r="GL682" s="56"/>
      <c r="GM682" s="56"/>
      <c r="GN682" s="56"/>
      <c r="GO682" s="56"/>
      <c r="GP682" s="56"/>
      <c r="GQ682" s="56"/>
      <c r="GR682" s="56"/>
      <c r="GS682" s="56"/>
      <c r="GT682" s="56"/>
      <c r="GU682" s="56"/>
      <c r="GV682" s="56"/>
      <c r="GW682" s="56"/>
      <c r="GX682" s="56"/>
      <c r="GY682" s="56"/>
      <c r="GZ682" s="56"/>
      <c r="HA682" s="56"/>
      <c r="HB682" s="56"/>
      <c r="HC682" s="56"/>
      <c r="HD682" s="56"/>
      <c r="HE682" s="56"/>
      <c r="HF682" s="56"/>
      <c r="HG682" s="56"/>
      <c r="HH682" s="56"/>
      <c r="HI682" s="56"/>
      <c r="HJ682" s="56"/>
      <c r="HK682" s="56"/>
      <c r="HL682" s="56"/>
      <c r="HM682" s="56"/>
      <c r="HN682" s="56"/>
      <c r="HO682" s="56"/>
      <c r="HP682" s="56"/>
      <c r="HQ682" s="56"/>
      <c r="HR682" s="56"/>
      <c r="HS682" s="56"/>
      <c r="HT682" s="56"/>
      <c r="HU682" s="56"/>
      <c r="HV682" s="56"/>
      <c r="HW682" s="56"/>
      <c r="HX682" s="56"/>
      <c r="HY682" s="56"/>
      <c r="HZ682" s="56"/>
      <c r="IA682" s="56"/>
      <c r="IB682" s="56"/>
      <c r="IC682" s="56"/>
      <c r="ID682" s="56"/>
      <c r="IE682" s="56"/>
      <c r="IF682" s="56"/>
      <c r="IG682" s="56"/>
      <c r="IH682" s="56"/>
      <c r="II682" s="56"/>
      <c r="IJ682" s="56"/>
      <c r="IK682" s="56"/>
      <c r="IL682" s="56"/>
      <c r="IM682" s="56"/>
      <c r="IN682" s="56"/>
      <c r="IO682" s="56"/>
      <c r="IP682" s="56"/>
      <c r="IQ682" s="56"/>
      <c r="IR682" s="56"/>
      <c r="IS682" s="56"/>
      <c r="IT682" s="56"/>
      <c r="IU682" s="56"/>
      <c r="IV682" s="56"/>
      <c r="IW682" s="56"/>
      <c r="IX682" s="56"/>
    </row>
    <row r="683" spans="2:258">
      <c r="B683" s="56"/>
      <c r="C683" s="56"/>
      <c r="D683" s="56"/>
      <c r="E683" s="56"/>
      <c r="F683" s="56"/>
      <c r="G683" s="56"/>
      <c r="H683" s="56"/>
      <c r="I683" s="56"/>
      <c r="J683" s="56"/>
      <c r="K683" s="56"/>
      <c r="L683" s="56"/>
      <c r="M683" s="56"/>
      <c r="CK683" s="56"/>
      <c r="CL683" s="56"/>
      <c r="CM683" s="56"/>
      <c r="CN683" s="56"/>
      <c r="CO683" s="56"/>
      <c r="CP683" s="56"/>
      <c r="CQ683" s="56"/>
      <c r="CR683" s="56"/>
      <c r="CS683" s="56"/>
      <c r="CT683" s="56"/>
      <c r="CU683" s="56"/>
      <c r="CV683" s="56"/>
      <c r="CW683" s="56"/>
      <c r="CX683" s="56"/>
      <c r="CY683" s="56"/>
      <c r="CZ683" s="56"/>
      <c r="DA683" s="56"/>
      <c r="DB683" s="56"/>
      <c r="DC683" s="56"/>
      <c r="DD683" s="56"/>
      <c r="DE683" s="56"/>
      <c r="DF683" s="56"/>
      <c r="DG683" s="56"/>
      <c r="DH683" s="56"/>
      <c r="DI683" s="56"/>
      <c r="DJ683" s="56"/>
      <c r="DK683" s="56"/>
      <c r="DL683" s="56"/>
      <c r="DM683" s="56"/>
      <c r="DN683" s="56"/>
      <c r="DO683" s="56"/>
      <c r="DP683" s="56"/>
      <c r="DQ683" s="56"/>
      <c r="DR683" s="56"/>
      <c r="DS683" s="56"/>
      <c r="DT683" s="56"/>
      <c r="DU683" s="56"/>
      <c r="DV683" s="56"/>
      <c r="DW683" s="56"/>
      <c r="DX683" s="56"/>
      <c r="DY683" s="56"/>
      <c r="DZ683" s="56"/>
      <c r="EA683" s="56"/>
      <c r="EB683" s="56"/>
      <c r="EC683" s="56"/>
      <c r="ED683" s="56"/>
      <c r="EE683" s="56"/>
      <c r="EF683" s="56"/>
      <c r="EG683" s="56"/>
      <c r="EH683" s="56"/>
      <c r="EI683" s="56"/>
      <c r="EJ683" s="56"/>
      <c r="EK683" s="56"/>
      <c r="EL683" s="56"/>
      <c r="EM683" s="56"/>
      <c r="EN683" s="56"/>
      <c r="EO683" s="56"/>
      <c r="EP683" s="56"/>
      <c r="EQ683" s="56"/>
      <c r="ER683" s="56"/>
      <c r="ES683" s="56"/>
      <c r="ET683" s="56"/>
      <c r="EU683" s="56"/>
      <c r="EV683" s="56"/>
      <c r="EW683" s="56"/>
      <c r="EX683" s="56"/>
      <c r="EY683" s="56"/>
      <c r="EZ683" s="56"/>
      <c r="FA683" s="56"/>
      <c r="FB683" s="56"/>
      <c r="FC683" s="56"/>
      <c r="FD683" s="56"/>
      <c r="FE683" s="56"/>
      <c r="FF683" s="56"/>
      <c r="FG683" s="56"/>
      <c r="FH683" s="56"/>
      <c r="FI683" s="56"/>
      <c r="FJ683" s="56"/>
      <c r="FK683" s="56"/>
      <c r="FL683" s="56"/>
      <c r="FM683" s="56"/>
      <c r="FN683" s="56"/>
      <c r="FO683" s="56"/>
      <c r="FP683" s="56"/>
      <c r="FQ683" s="56"/>
      <c r="FR683" s="56"/>
      <c r="FS683" s="56"/>
      <c r="FT683" s="56"/>
      <c r="FU683" s="56"/>
      <c r="FV683" s="56"/>
      <c r="FW683" s="56"/>
      <c r="FX683" s="56"/>
      <c r="FY683" s="56"/>
      <c r="FZ683" s="56"/>
      <c r="GA683" s="56"/>
      <c r="GB683" s="56"/>
      <c r="GC683" s="56"/>
      <c r="GD683" s="56"/>
      <c r="GE683" s="56"/>
      <c r="GF683" s="56"/>
      <c r="GG683" s="56"/>
      <c r="GH683" s="56"/>
      <c r="GI683" s="56"/>
      <c r="GJ683" s="56"/>
      <c r="GK683" s="56"/>
      <c r="GL683" s="56"/>
      <c r="GM683" s="56"/>
      <c r="GN683" s="56"/>
      <c r="GO683" s="56"/>
      <c r="GP683" s="56"/>
      <c r="GQ683" s="56"/>
      <c r="GR683" s="56"/>
      <c r="GS683" s="56"/>
      <c r="GT683" s="56"/>
      <c r="GU683" s="56"/>
      <c r="GV683" s="56"/>
      <c r="GW683" s="56"/>
      <c r="GX683" s="56"/>
      <c r="GY683" s="56"/>
      <c r="GZ683" s="56"/>
      <c r="HA683" s="56"/>
      <c r="HB683" s="56"/>
      <c r="HC683" s="56"/>
      <c r="HD683" s="56"/>
      <c r="HE683" s="56"/>
      <c r="HF683" s="56"/>
      <c r="HG683" s="56"/>
      <c r="HH683" s="56"/>
      <c r="HI683" s="56"/>
      <c r="HJ683" s="56"/>
      <c r="HK683" s="56"/>
      <c r="HL683" s="56"/>
      <c r="HM683" s="56"/>
      <c r="HN683" s="56"/>
      <c r="HO683" s="56"/>
      <c r="HP683" s="56"/>
      <c r="HQ683" s="56"/>
      <c r="HR683" s="56"/>
      <c r="HS683" s="56"/>
      <c r="HT683" s="56"/>
      <c r="HU683" s="56"/>
      <c r="HV683" s="56"/>
      <c r="HW683" s="56"/>
      <c r="HX683" s="56"/>
      <c r="HY683" s="56"/>
      <c r="HZ683" s="56"/>
      <c r="IA683" s="56"/>
      <c r="IB683" s="56"/>
      <c r="IC683" s="56"/>
      <c r="ID683" s="56"/>
      <c r="IE683" s="56"/>
      <c r="IF683" s="56"/>
      <c r="IG683" s="56"/>
      <c r="IH683" s="56"/>
      <c r="II683" s="56"/>
      <c r="IJ683" s="56"/>
      <c r="IK683" s="56"/>
      <c r="IL683" s="56"/>
      <c r="IM683" s="56"/>
      <c r="IN683" s="56"/>
      <c r="IO683" s="56"/>
      <c r="IP683" s="56"/>
      <c r="IQ683" s="56"/>
      <c r="IR683" s="56"/>
      <c r="IS683" s="56"/>
      <c r="IT683" s="56"/>
      <c r="IU683" s="56"/>
      <c r="IV683" s="56"/>
      <c r="IW683" s="56"/>
      <c r="IX683" s="56"/>
    </row>
    <row r="684" spans="2:258">
      <c r="B684" s="56"/>
      <c r="C684" s="56"/>
      <c r="D684" s="56"/>
      <c r="E684" s="56"/>
      <c r="F684" s="56"/>
      <c r="G684" s="56"/>
      <c r="H684" s="56"/>
      <c r="I684" s="56"/>
      <c r="J684" s="56"/>
      <c r="K684" s="56"/>
      <c r="L684" s="56"/>
      <c r="M684" s="56"/>
      <c r="CK684" s="56"/>
      <c r="CL684" s="56"/>
      <c r="CM684" s="56"/>
      <c r="CN684" s="56"/>
      <c r="CO684" s="56"/>
      <c r="CP684" s="56"/>
      <c r="CQ684" s="56"/>
      <c r="CR684" s="56"/>
      <c r="CS684" s="56"/>
      <c r="CT684" s="56"/>
      <c r="CU684" s="56"/>
      <c r="CV684" s="56"/>
      <c r="CW684" s="56"/>
      <c r="CX684" s="56"/>
      <c r="CY684" s="56"/>
      <c r="CZ684" s="56"/>
      <c r="DA684" s="56"/>
      <c r="DB684" s="56"/>
      <c r="DC684" s="56"/>
      <c r="DD684" s="56"/>
      <c r="DE684" s="56"/>
      <c r="DF684" s="56"/>
      <c r="DG684" s="56"/>
      <c r="DH684" s="56"/>
      <c r="DI684" s="56"/>
      <c r="DJ684" s="56"/>
      <c r="DK684" s="56"/>
      <c r="DL684" s="56"/>
      <c r="DM684" s="56"/>
      <c r="DN684" s="56"/>
      <c r="DO684" s="56"/>
      <c r="DP684" s="56"/>
      <c r="DQ684" s="56"/>
      <c r="DR684" s="56"/>
      <c r="DS684" s="56"/>
      <c r="DT684" s="56"/>
      <c r="DU684" s="56"/>
      <c r="DV684" s="56"/>
      <c r="DW684" s="56"/>
      <c r="DX684" s="56"/>
      <c r="DY684" s="56"/>
      <c r="DZ684" s="56"/>
      <c r="EA684" s="56"/>
      <c r="EB684" s="56"/>
      <c r="EC684" s="56"/>
      <c r="ED684" s="56"/>
      <c r="EE684" s="56"/>
      <c r="EF684" s="56"/>
      <c r="EG684" s="56"/>
      <c r="EH684" s="56"/>
      <c r="EI684" s="56"/>
      <c r="EJ684" s="56"/>
      <c r="EK684" s="56"/>
      <c r="EL684" s="56"/>
      <c r="EM684" s="56"/>
      <c r="EN684" s="56"/>
      <c r="EO684" s="56"/>
      <c r="EP684" s="56"/>
      <c r="EQ684" s="56"/>
      <c r="ER684" s="56"/>
      <c r="ES684" s="56"/>
      <c r="ET684" s="56"/>
      <c r="EU684" s="56"/>
      <c r="EV684" s="56"/>
      <c r="EW684" s="56"/>
      <c r="EX684" s="56"/>
      <c r="EY684" s="56"/>
      <c r="EZ684" s="56"/>
      <c r="FA684" s="56"/>
      <c r="FB684" s="56"/>
      <c r="FC684" s="56"/>
      <c r="FD684" s="56"/>
      <c r="FE684" s="56"/>
      <c r="FF684" s="56"/>
      <c r="FG684" s="56"/>
      <c r="FH684" s="56"/>
      <c r="FI684" s="56"/>
      <c r="FJ684" s="56"/>
      <c r="FK684" s="56"/>
      <c r="FL684" s="56"/>
      <c r="FM684" s="56"/>
      <c r="FN684" s="56"/>
      <c r="FO684" s="56"/>
      <c r="FP684" s="56"/>
      <c r="FQ684" s="56"/>
      <c r="FR684" s="56"/>
      <c r="FS684" s="56"/>
      <c r="FT684" s="56"/>
      <c r="FU684" s="56"/>
      <c r="FV684" s="56"/>
      <c r="FW684" s="56"/>
      <c r="FX684" s="56"/>
      <c r="FY684" s="56"/>
      <c r="FZ684" s="56"/>
      <c r="GA684" s="56"/>
      <c r="GB684" s="56"/>
      <c r="GC684" s="56"/>
      <c r="GD684" s="56"/>
      <c r="GE684" s="56"/>
      <c r="GF684" s="56"/>
      <c r="GG684" s="56"/>
      <c r="GH684" s="56"/>
      <c r="GI684" s="56"/>
      <c r="GJ684" s="56"/>
      <c r="GK684" s="56"/>
      <c r="GL684" s="56"/>
      <c r="GM684" s="56"/>
      <c r="GN684" s="56"/>
      <c r="GO684" s="56"/>
      <c r="GP684" s="56"/>
      <c r="GQ684" s="56"/>
      <c r="GR684" s="56"/>
      <c r="GS684" s="56"/>
      <c r="GT684" s="56"/>
      <c r="GU684" s="56"/>
      <c r="GV684" s="56"/>
      <c r="GW684" s="56"/>
      <c r="GX684" s="56"/>
      <c r="GY684" s="56"/>
      <c r="GZ684" s="56"/>
      <c r="HA684" s="56"/>
      <c r="HB684" s="56"/>
      <c r="HC684" s="56"/>
      <c r="HD684" s="56"/>
      <c r="HE684" s="56"/>
      <c r="HF684" s="56"/>
      <c r="HG684" s="56"/>
      <c r="HH684" s="56"/>
      <c r="HI684" s="56"/>
      <c r="HJ684" s="56"/>
      <c r="HK684" s="56"/>
      <c r="HL684" s="56"/>
      <c r="HM684" s="56"/>
      <c r="HN684" s="56"/>
      <c r="HO684" s="56"/>
      <c r="HP684" s="56"/>
      <c r="HQ684" s="56"/>
      <c r="HR684" s="56"/>
      <c r="HS684" s="56"/>
      <c r="HT684" s="56"/>
      <c r="HU684" s="56"/>
      <c r="HV684" s="56"/>
      <c r="HW684" s="56"/>
      <c r="HX684" s="56"/>
      <c r="HY684" s="56"/>
      <c r="HZ684" s="56"/>
      <c r="IA684" s="56"/>
      <c r="IB684" s="56"/>
      <c r="IC684" s="56"/>
      <c r="ID684" s="56"/>
      <c r="IE684" s="56"/>
      <c r="IF684" s="56"/>
      <c r="IG684" s="56"/>
      <c r="IH684" s="56"/>
      <c r="II684" s="56"/>
      <c r="IJ684" s="56"/>
      <c r="IK684" s="56"/>
      <c r="IL684" s="56"/>
      <c r="IM684" s="56"/>
      <c r="IN684" s="56"/>
      <c r="IO684" s="56"/>
      <c r="IP684" s="56"/>
      <c r="IQ684" s="56"/>
      <c r="IR684" s="56"/>
      <c r="IS684" s="56"/>
      <c r="IT684" s="56"/>
      <c r="IU684" s="56"/>
      <c r="IV684" s="56"/>
      <c r="IW684" s="56"/>
      <c r="IX684" s="56"/>
    </row>
    <row r="685" spans="2:258">
      <c r="B685" s="56"/>
      <c r="C685" s="56"/>
      <c r="D685" s="56"/>
      <c r="E685" s="56"/>
      <c r="F685" s="56"/>
      <c r="G685" s="56"/>
      <c r="H685" s="56"/>
      <c r="I685" s="56"/>
      <c r="J685" s="56"/>
      <c r="K685" s="56"/>
      <c r="L685" s="56"/>
      <c r="M685" s="56"/>
      <c r="CK685" s="56"/>
      <c r="CL685" s="56"/>
      <c r="CM685" s="56"/>
      <c r="CN685" s="56"/>
      <c r="CO685" s="56"/>
      <c r="CP685" s="56"/>
      <c r="CQ685" s="56"/>
      <c r="CR685" s="56"/>
      <c r="CS685" s="56"/>
      <c r="CT685" s="56"/>
      <c r="CU685" s="56"/>
      <c r="CV685" s="56"/>
      <c r="CW685" s="56"/>
      <c r="CX685" s="56"/>
      <c r="CY685" s="56"/>
      <c r="CZ685" s="56"/>
      <c r="DA685" s="56"/>
      <c r="DB685" s="56"/>
      <c r="DC685" s="56"/>
      <c r="DD685" s="56"/>
      <c r="DE685" s="56"/>
      <c r="DF685" s="56"/>
      <c r="DG685" s="56"/>
      <c r="DH685" s="56"/>
      <c r="DI685" s="56"/>
      <c r="DJ685" s="56"/>
      <c r="DK685" s="56"/>
      <c r="DL685" s="56"/>
      <c r="DM685" s="56"/>
      <c r="DN685" s="56"/>
      <c r="DO685" s="56"/>
      <c r="DP685" s="56"/>
      <c r="DQ685" s="56"/>
      <c r="DR685" s="56"/>
      <c r="DS685" s="56"/>
      <c r="DT685" s="56"/>
      <c r="DU685" s="56"/>
      <c r="DV685" s="56"/>
      <c r="DW685" s="56"/>
      <c r="DX685" s="56"/>
      <c r="DY685" s="56"/>
      <c r="DZ685" s="56"/>
      <c r="EA685" s="56"/>
      <c r="EB685" s="56"/>
      <c r="EC685" s="56"/>
      <c r="ED685" s="56"/>
      <c r="EE685" s="56"/>
      <c r="EF685" s="56"/>
      <c r="EG685" s="56"/>
      <c r="EH685" s="56"/>
      <c r="EI685" s="56"/>
      <c r="EJ685" s="56"/>
      <c r="EK685" s="56"/>
      <c r="EL685" s="56"/>
      <c r="EM685" s="56"/>
      <c r="EN685" s="56"/>
      <c r="EO685" s="56"/>
      <c r="EP685" s="56"/>
      <c r="EQ685" s="56"/>
      <c r="ER685" s="56"/>
      <c r="ES685" s="56"/>
      <c r="ET685" s="56"/>
      <c r="EU685" s="56"/>
      <c r="EV685" s="56"/>
      <c r="EW685" s="56"/>
      <c r="EX685" s="56"/>
      <c r="EY685" s="56"/>
      <c r="EZ685" s="56"/>
      <c r="FA685" s="56"/>
      <c r="FB685" s="56"/>
      <c r="FC685" s="56"/>
      <c r="FD685" s="56"/>
      <c r="FE685" s="56"/>
      <c r="FF685" s="56"/>
      <c r="FG685" s="56"/>
      <c r="FH685" s="56"/>
      <c r="FI685" s="56"/>
      <c r="FJ685" s="56"/>
      <c r="FK685" s="56"/>
      <c r="FL685" s="56"/>
      <c r="FM685" s="56"/>
      <c r="FN685" s="56"/>
      <c r="FO685" s="56"/>
      <c r="FP685" s="56"/>
      <c r="FQ685" s="56"/>
      <c r="FR685" s="56"/>
      <c r="FS685" s="56"/>
      <c r="FT685" s="56"/>
      <c r="FU685" s="56"/>
      <c r="FV685" s="56"/>
      <c r="FW685" s="56"/>
      <c r="FX685" s="56"/>
      <c r="FY685" s="56"/>
      <c r="FZ685" s="56"/>
      <c r="GA685" s="56"/>
      <c r="GB685" s="56"/>
      <c r="GC685" s="56"/>
      <c r="GD685" s="56"/>
      <c r="GE685" s="56"/>
      <c r="GF685" s="56"/>
      <c r="GG685" s="56"/>
      <c r="GH685" s="56"/>
      <c r="GI685" s="56"/>
      <c r="GJ685" s="56"/>
      <c r="GK685" s="56"/>
      <c r="GL685" s="56"/>
      <c r="GM685" s="56"/>
      <c r="GN685" s="56"/>
      <c r="GO685" s="56"/>
      <c r="GP685" s="56"/>
      <c r="GQ685" s="56"/>
      <c r="GR685" s="56"/>
      <c r="GS685" s="56"/>
      <c r="GT685" s="56"/>
      <c r="GU685" s="56"/>
      <c r="GV685" s="56"/>
      <c r="GW685" s="56"/>
      <c r="GX685" s="56"/>
      <c r="GY685" s="56"/>
      <c r="GZ685" s="56"/>
      <c r="HA685" s="56"/>
      <c r="HB685" s="56"/>
      <c r="HC685" s="56"/>
      <c r="HD685" s="56"/>
      <c r="HE685" s="56"/>
      <c r="HF685" s="56"/>
      <c r="HG685" s="56"/>
      <c r="HH685" s="56"/>
      <c r="HI685" s="56"/>
      <c r="HJ685" s="56"/>
      <c r="HK685" s="56"/>
      <c r="HL685" s="56"/>
      <c r="HM685" s="56"/>
      <c r="HN685" s="56"/>
      <c r="HO685" s="56"/>
      <c r="HP685" s="56"/>
      <c r="HQ685" s="56"/>
      <c r="HR685" s="56"/>
      <c r="HS685" s="56"/>
      <c r="HT685" s="56"/>
      <c r="HU685" s="56"/>
      <c r="HV685" s="56"/>
      <c r="HW685" s="56"/>
      <c r="HX685" s="56"/>
      <c r="HY685" s="56"/>
      <c r="HZ685" s="56"/>
      <c r="IA685" s="56"/>
      <c r="IB685" s="56"/>
      <c r="IC685" s="56"/>
      <c r="ID685" s="56"/>
      <c r="IE685" s="56"/>
      <c r="IF685" s="56"/>
      <c r="IG685" s="56"/>
      <c r="IH685" s="56"/>
      <c r="II685" s="56"/>
      <c r="IJ685" s="56"/>
      <c r="IK685" s="56"/>
      <c r="IL685" s="56"/>
      <c r="IM685" s="56"/>
      <c r="IN685" s="56"/>
      <c r="IO685" s="56"/>
      <c r="IP685" s="56"/>
      <c r="IQ685" s="56"/>
      <c r="IR685" s="56"/>
      <c r="IS685" s="56"/>
      <c r="IT685" s="56"/>
      <c r="IU685" s="56"/>
      <c r="IV685" s="56"/>
      <c r="IW685" s="56"/>
      <c r="IX685" s="56"/>
    </row>
    <row r="686" spans="2:258">
      <c r="B686" s="56"/>
      <c r="C686" s="56"/>
      <c r="D686" s="56"/>
      <c r="E686" s="56"/>
      <c r="F686" s="56"/>
      <c r="G686" s="56"/>
      <c r="H686" s="56"/>
      <c r="I686" s="56"/>
      <c r="J686" s="56"/>
      <c r="K686" s="56"/>
      <c r="L686" s="56"/>
      <c r="M686" s="56"/>
      <c r="CK686" s="56"/>
      <c r="CL686" s="56"/>
      <c r="CM686" s="56"/>
      <c r="CN686" s="56"/>
      <c r="CO686" s="56"/>
      <c r="CP686" s="56"/>
      <c r="CQ686" s="56"/>
      <c r="CR686" s="56"/>
      <c r="CS686" s="56"/>
      <c r="CT686" s="56"/>
      <c r="CU686" s="56"/>
      <c r="CV686" s="56"/>
      <c r="CW686" s="56"/>
      <c r="CX686" s="56"/>
      <c r="CY686" s="56"/>
      <c r="CZ686" s="56"/>
      <c r="DA686" s="56"/>
      <c r="DB686" s="56"/>
      <c r="DC686" s="56"/>
      <c r="DD686" s="56"/>
      <c r="DE686" s="56"/>
      <c r="DF686" s="56"/>
      <c r="DG686" s="56"/>
      <c r="DH686" s="56"/>
      <c r="DI686" s="56"/>
      <c r="DJ686" s="56"/>
      <c r="DK686" s="56"/>
      <c r="DL686" s="56"/>
      <c r="DM686" s="56"/>
      <c r="DN686" s="56"/>
      <c r="DO686" s="56"/>
      <c r="DP686" s="56"/>
      <c r="DQ686" s="56"/>
      <c r="DR686" s="56"/>
      <c r="DS686" s="56"/>
      <c r="DT686" s="56"/>
      <c r="DU686" s="56"/>
      <c r="DV686" s="56"/>
      <c r="DW686" s="56"/>
      <c r="DX686" s="56"/>
      <c r="DY686" s="56"/>
      <c r="DZ686" s="56"/>
      <c r="EA686" s="56"/>
      <c r="EB686" s="56"/>
      <c r="EC686" s="56"/>
      <c r="ED686" s="56"/>
      <c r="EE686" s="56"/>
      <c r="EF686" s="56"/>
      <c r="EG686" s="56"/>
      <c r="EH686" s="56"/>
      <c r="EI686" s="56"/>
      <c r="EJ686" s="56"/>
      <c r="EK686" s="56"/>
      <c r="EL686" s="56"/>
      <c r="EM686" s="56"/>
      <c r="EN686" s="56"/>
      <c r="EO686" s="56"/>
      <c r="EP686" s="56"/>
      <c r="EQ686" s="56"/>
      <c r="ER686" s="56"/>
      <c r="ES686" s="56"/>
      <c r="ET686" s="56"/>
      <c r="EU686" s="56"/>
      <c r="EV686" s="56"/>
      <c r="EW686" s="56"/>
      <c r="EX686" s="56"/>
      <c r="EY686" s="56"/>
      <c r="EZ686" s="56"/>
      <c r="FA686" s="56"/>
      <c r="FB686" s="56"/>
      <c r="FC686" s="56"/>
      <c r="FD686" s="56"/>
      <c r="FE686" s="56"/>
      <c r="FF686" s="56"/>
      <c r="FG686" s="56"/>
      <c r="FH686" s="56"/>
      <c r="FI686" s="56"/>
      <c r="FJ686" s="56"/>
      <c r="FK686" s="56"/>
      <c r="FL686" s="56"/>
      <c r="FM686" s="56"/>
      <c r="FN686" s="56"/>
      <c r="FO686" s="56"/>
      <c r="FP686" s="56"/>
      <c r="FQ686" s="56"/>
      <c r="FR686" s="56"/>
      <c r="FS686" s="56"/>
      <c r="FT686" s="56"/>
      <c r="FU686" s="56"/>
      <c r="FV686" s="56"/>
      <c r="FW686" s="56"/>
      <c r="FX686" s="56"/>
      <c r="FY686" s="56"/>
      <c r="FZ686" s="56"/>
      <c r="GA686" s="56"/>
      <c r="GB686" s="56"/>
      <c r="GC686" s="56"/>
      <c r="GD686" s="56"/>
      <c r="GE686" s="56"/>
      <c r="GF686" s="56"/>
      <c r="GG686" s="56"/>
      <c r="GH686" s="56"/>
      <c r="GI686" s="56"/>
      <c r="GJ686" s="56"/>
      <c r="GK686" s="56"/>
      <c r="GL686" s="56"/>
      <c r="GM686" s="56"/>
      <c r="GN686" s="56"/>
      <c r="GO686" s="56"/>
      <c r="GP686" s="56"/>
      <c r="GQ686" s="56"/>
      <c r="GR686" s="56"/>
      <c r="GS686" s="56"/>
      <c r="GT686" s="56"/>
      <c r="GU686" s="56"/>
      <c r="GV686" s="56"/>
      <c r="GW686" s="56"/>
      <c r="GX686" s="56"/>
      <c r="GY686" s="56"/>
      <c r="GZ686" s="56"/>
      <c r="HA686" s="56"/>
      <c r="HB686" s="56"/>
      <c r="HC686" s="56"/>
      <c r="HD686" s="56"/>
      <c r="HE686" s="56"/>
      <c r="HF686" s="56"/>
      <c r="HG686" s="56"/>
      <c r="HH686" s="56"/>
      <c r="HI686" s="56"/>
      <c r="HJ686" s="56"/>
      <c r="HK686" s="56"/>
      <c r="HL686" s="56"/>
      <c r="HM686" s="56"/>
      <c r="HN686" s="56"/>
      <c r="HO686" s="56"/>
      <c r="HP686" s="56"/>
      <c r="HQ686" s="56"/>
      <c r="HR686" s="56"/>
      <c r="HS686" s="56"/>
      <c r="HT686" s="56"/>
      <c r="HU686" s="56"/>
      <c r="HV686" s="56"/>
      <c r="HW686" s="56"/>
      <c r="HX686" s="56"/>
      <c r="HY686" s="56"/>
      <c r="HZ686" s="56"/>
      <c r="IA686" s="56"/>
      <c r="IB686" s="56"/>
      <c r="IC686" s="56"/>
      <c r="ID686" s="56"/>
      <c r="IE686" s="56"/>
      <c r="IF686" s="56"/>
      <c r="IG686" s="56"/>
      <c r="IH686" s="56"/>
      <c r="II686" s="56"/>
      <c r="IJ686" s="56"/>
      <c r="IK686" s="56"/>
      <c r="IL686" s="56"/>
      <c r="IM686" s="56"/>
      <c r="IN686" s="56"/>
      <c r="IO686" s="56"/>
      <c r="IP686" s="56"/>
      <c r="IQ686" s="56"/>
      <c r="IR686" s="56"/>
      <c r="IS686" s="56"/>
      <c r="IT686" s="56"/>
      <c r="IU686" s="56"/>
      <c r="IV686" s="56"/>
      <c r="IW686" s="56"/>
      <c r="IX686" s="56"/>
    </row>
    <row r="687" spans="2:258">
      <c r="B687" s="56"/>
      <c r="C687" s="56"/>
      <c r="D687" s="56"/>
      <c r="E687" s="56"/>
      <c r="F687" s="56"/>
      <c r="G687" s="56"/>
      <c r="H687" s="56"/>
      <c r="I687" s="56"/>
      <c r="J687" s="56"/>
      <c r="K687" s="56"/>
      <c r="L687" s="56"/>
      <c r="M687" s="56"/>
      <c r="CK687" s="56"/>
      <c r="CL687" s="56"/>
      <c r="CM687" s="56"/>
      <c r="CN687" s="56"/>
      <c r="CO687" s="56"/>
      <c r="CP687" s="56"/>
      <c r="CQ687" s="56"/>
      <c r="CR687" s="56"/>
      <c r="CS687" s="56"/>
      <c r="CT687" s="56"/>
      <c r="CU687" s="56"/>
      <c r="CV687" s="56"/>
      <c r="CW687" s="56"/>
      <c r="CX687" s="56"/>
      <c r="CY687" s="56"/>
      <c r="CZ687" s="56"/>
      <c r="DA687" s="56"/>
      <c r="DB687" s="56"/>
      <c r="DC687" s="56"/>
      <c r="DD687" s="56"/>
      <c r="DE687" s="56"/>
      <c r="DF687" s="56"/>
      <c r="DG687" s="56"/>
      <c r="DH687" s="56"/>
      <c r="DI687" s="56"/>
      <c r="DJ687" s="56"/>
      <c r="DK687" s="56"/>
      <c r="DL687" s="56"/>
      <c r="DM687" s="56"/>
      <c r="DN687" s="56"/>
      <c r="DO687" s="56"/>
      <c r="DP687" s="56"/>
      <c r="DQ687" s="56"/>
      <c r="DR687" s="56"/>
      <c r="DS687" s="56"/>
      <c r="DT687" s="56"/>
      <c r="DU687" s="56"/>
      <c r="DV687" s="56"/>
      <c r="DW687" s="56"/>
      <c r="DX687" s="56"/>
      <c r="DY687" s="56"/>
      <c r="DZ687" s="56"/>
      <c r="EA687" s="56"/>
      <c r="EB687" s="56"/>
      <c r="EC687" s="56"/>
      <c r="ED687" s="56"/>
      <c r="EE687" s="56"/>
      <c r="EF687" s="56"/>
      <c r="EG687" s="56"/>
      <c r="EH687" s="56"/>
      <c r="EI687" s="56"/>
      <c r="EJ687" s="56"/>
      <c r="EK687" s="56"/>
      <c r="EL687" s="56"/>
      <c r="EM687" s="56"/>
      <c r="EN687" s="56"/>
      <c r="EO687" s="56"/>
      <c r="EP687" s="56"/>
      <c r="EQ687" s="56"/>
      <c r="ER687" s="56"/>
      <c r="ES687" s="56"/>
      <c r="ET687" s="56"/>
      <c r="EU687" s="56"/>
      <c r="EV687" s="56"/>
      <c r="EW687" s="56"/>
      <c r="EX687" s="56"/>
      <c r="EY687" s="56"/>
      <c r="EZ687" s="56"/>
      <c r="FA687" s="56"/>
      <c r="FB687" s="56"/>
      <c r="FC687" s="56"/>
      <c r="FD687" s="56"/>
      <c r="FE687" s="56"/>
      <c r="FF687" s="56"/>
      <c r="FG687" s="56"/>
      <c r="FH687" s="56"/>
      <c r="FI687" s="56"/>
      <c r="FJ687" s="56"/>
      <c r="FK687" s="56"/>
      <c r="FL687" s="56"/>
      <c r="FM687" s="56"/>
      <c r="FN687" s="56"/>
      <c r="FO687" s="56"/>
      <c r="FP687" s="56"/>
      <c r="FQ687" s="56"/>
      <c r="FR687" s="56"/>
      <c r="FS687" s="56"/>
      <c r="FT687" s="56"/>
      <c r="FU687" s="56"/>
      <c r="FV687" s="56"/>
      <c r="FW687" s="56"/>
      <c r="FX687" s="56"/>
      <c r="FY687" s="56"/>
      <c r="FZ687" s="56"/>
      <c r="GA687" s="56"/>
      <c r="GB687" s="56"/>
      <c r="GC687" s="56"/>
      <c r="GD687" s="56"/>
      <c r="GE687" s="56"/>
      <c r="GF687" s="56"/>
      <c r="GG687" s="56"/>
      <c r="GH687" s="56"/>
      <c r="GI687" s="56"/>
      <c r="GJ687" s="56"/>
      <c r="GK687" s="56"/>
      <c r="GL687" s="56"/>
      <c r="GM687" s="56"/>
      <c r="GN687" s="56"/>
      <c r="GO687" s="56"/>
      <c r="GP687" s="56"/>
      <c r="GQ687" s="56"/>
      <c r="GR687" s="56"/>
      <c r="GS687" s="56"/>
      <c r="GT687" s="56"/>
      <c r="GU687" s="56"/>
      <c r="GV687" s="56"/>
      <c r="GW687" s="56"/>
      <c r="GX687" s="56"/>
      <c r="GY687" s="56"/>
      <c r="GZ687" s="56"/>
      <c r="HA687" s="56"/>
      <c r="HB687" s="56"/>
      <c r="HC687" s="56"/>
      <c r="HD687" s="56"/>
      <c r="HE687" s="56"/>
      <c r="HF687" s="56"/>
      <c r="HG687" s="56"/>
      <c r="HH687" s="56"/>
      <c r="HI687" s="56"/>
      <c r="HJ687" s="56"/>
      <c r="HK687" s="56"/>
      <c r="HL687" s="56"/>
      <c r="HM687" s="56"/>
      <c r="HN687" s="56"/>
      <c r="HO687" s="56"/>
      <c r="HP687" s="56"/>
      <c r="HQ687" s="56"/>
      <c r="HR687" s="56"/>
      <c r="HS687" s="56"/>
      <c r="HT687" s="56"/>
      <c r="HU687" s="56"/>
      <c r="HV687" s="56"/>
      <c r="HW687" s="56"/>
      <c r="HX687" s="56"/>
      <c r="HY687" s="56"/>
      <c r="HZ687" s="56"/>
      <c r="IA687" s="56"/>
      <c r="IB687" s="56"/>
      <c r="IC687" s="56"/>
      <c r="ID687" s="56"/>
      <c r="IE687" s="56"/>
      <c r="IF687" s="56"/>
      <c r="IG687" s="56"/>
      <c r="IH687" s="56"/>
      <c r="II687" s="56"/>
      <c r="IJ687" s="56"/>
      <c r="IK687" s="56"/>
      <c r="IL687" s="56"/>
      <c r="IM687" s="56"/>
      <c r="IN687" s="56"/>
      <c r="IO687" s="56"/>
      <c r="IP687" s="56"/>
      <c r="IQ687" s="56"/>
      <c r="IR687" s="56"/>
      <c r="IS687" s="56"/>
      <c r="IT687" s="56"/>
      <c r="IU687" s="56"/>
      <c r="IV687" s="56"/>
      <c r="IW687" s="56"/>
      <c r="IX687" s="56"/>
    </row>
    <row r="688" spans="2:258">
      <c r="B688" s="56"/>
      <c r="C688" s="56"/>
      <c r="D688" s="56"/>
      <c r="E688" s="56"/>
      <c r="F688" s="56"/>
      <c r="G688" s="56"/>
      <c r="H688" s="56"/>
      <c r="I688" s="56"/>
      <c r="J688" s="56"/>
      <c r="K688" s="56"/>
      <c r="L688" s="56"/>
      <c r="M688" s="56"/>
      <c r="CK688" s="56"/>
      <c r="CL688" s="56"/>
      <c r="CM688" s="56"/>
      <c r="CN688" s="56"/>
      <c r="CO688" s="56"/>
      <c r="CP688" s="56"/>
      <c r="CQ688" s="56"/>
      <c r="CR688" s="56"/>
      <c r="CS688" s="56"/>
      <c r="CT688" s="56"/>
      <c r="CU688" s="56"/>
      <c r="CV688" s="56"/>
      <c r="CW688" s="56"/>
      <c r="CX688" s="56"/>
      <c r="CY688" s="56"/>
      <c r="CZ688" s="56"/>
      <c r="DA688" s="56"/>
      <c r="DB688" s="56"/>
      <c r="DC688" s="56"/>
      <c r="DD688" s="56"/>
      <c r="DE688" s="56"/>
      <c r="DF688" s="56"/>
      <c r="DG688" s="56"/>
      <c r="DH688" s="56"/>
      <c r="DI688" s="56"/>
      <c r="DJ688" s="56"/>
      <c r="DK688" s="56"/>
      <c r="DL688" s="56"/>
      <c r="DM688" s="56"/>
      <c r="DN688" s="56"/>
      <c r="DO688" s="56"/>
      <c r="DP688" s="56"/>
      <c r="DQ688" s="56"/>
      <c r="DR688" s="56"/>
      <c r="DS688" s="56"/>
      <c r="DT688" s="56"/>
      <c r="DU688" s="56"/>
      <c r="DV688" s="56"/>
      <c r="DW688" s="56"/>
      <c r="DX688" s="56"/>
      <c r="DY688" s="56"/>
      <c r="DZ688" s="56"/>
      <c r="EA688" s="56"/>
      <c r="EB688" s="56"/>
      <c r="EC688" s="56"/>
      <c r="ED688" s="56"/>
      <c r="EE688" s="56"/>
      <c r="EF688" s="56"/>
      <c r="EG688" s="56"/>
      <c r="EH688" s="56"/>
      <c r="EI688" s="56"/>
      <c r="EJ688" s="56"/>
      <c r="EK688" s="56"/>
      <c r="EL688" s="56"/>
      <c r="EM688" s="56"/>
      <c r="EN688" s="56"/>
      <c r="EO688" s="56"/>
      <c r="EP688" s="56"/>
      <c r="EQ688" s="56"/>
      <c r="ER688" s="56"/>
      <c r="ES688" s="56"/>
      <c r="ET688" s="56"/>
      <c r="EU688" s="56"/>
      <c r="EV688" s="56"/>
      <c r="EW688" s="56"/>
      <c r="EX688" s="56"/>
      <c r="EY688" s="56"/>
      <c r="EZ688" s="56"/>
      <c r="FA688" s="56"/>
      <c r="FB688" s="56"/>
      <c r="FC688" s="56"/>
      <c r="FD688" s="56"/>
      <c r="FE688" s="56"/>
      <c r="FF688" s="56"/>
      <c r="FG688" s="56"/>
      <c r="FH688" s="56"/>
      <c r="FI688" s="56"/>
      <c r="FJ688" s="56"/>
      <c r="FK688" s="56"/>
      <c r="FL688" s="56"/>
      <c r="FM688" s="56"/>
      <c r="FN688" s="56"/>
      <c r="FO688" s="56"/>
      <c r="FP688" s="56"/>
      <c r="FQ688" s="56"/>
      <c r="FR688" s="56"/>
      <c r="FS688" s="56"/>
      <c r="FT688" s="56"/>
      <c r="FU688" s="56"/>
      <c r="FV688" s="56"/>
      <c r="FW688" s="56"/>
      <c r="FX688" s="56"/>
      <c r="FY688" s="56"/>
      <c r="FZ688" s="56"/>
      <c r="GA688" s="56"/>
      <c r="GB688" s="56"/>
      <c r="GC688" s="56"/>
      <c r="GD688" s="56"/>
      <c r="GE688" s="56"/>
      <c r="GF688" s="56"/>
      <c r="GG688" s="56"/>
      <c r="GH688" s="56"/>
      <c r="GI688" s="56"/>
      <c r="GJ688" s="56"/>
      <c r="GK688" s="56"/>
      <c r="GL688" s="56"/>
      <c r="GM688" s="56"/>
      <c r="GN688" s="56"/>
      <c r="GO688" s="56"/>
      <c r="GP688" s="56"/>
      <c r="GQ688" s="56"/>
      <c r="GR688" s="56"/>
      <c r="GS688" s="56"/>
      <c r="GT688" s="56"/>
      <c r="GU688" s="56"/>
      <c r="GV688" s="56"/>
      <c r="GW688" s="56"/>
      <c r="GX688" s="56"/>
      <c r="GY688" s="56"/>
      <c r="GZ688" s="56"/>
      <c r="HA688" s="56"/>
      <c r="HB688" s="56"/>
      <c r="HC688" s="56"/>
      <c r="HD688" s="56"/>
      <c r="HE688" s="56"/>
      <c r="HF688" s="56"/>
      <c r="HG688" s="56"/>
      <c r="HH688" s="56"/>
      <c r="HI688" s="56"/>
      <c r="HJ688" s="56"/>
      <c r="HK688" s="56"/>
      <c r="HL688" s="56"/>
      <c r="HM688" s="56"/>
      <c r="HN688" s="56"/>
      <c r="HO688" s="56"/>
      <c r="HP688" s="56"/>
      <c r="HQ688" s="56"/>
      <c r="HR688" s="56"/>
      <c r="HS688" s="56"/>
      <c r="HT688" s="56"/>
      <c r="HU688" s="56"/>
      <c r="HV688" s="56"/>
      <c r="HW688" s="56"/>
      <c r="HX688" s="56"/>
      <c r="HY688" s="56"/>
      <c r="HZ688" s="56"/>
      <c r="IA688" s="56"/>
      <c r="IB688" s="56"/>
      <c r="IC688" s="56"/>
      <c r="ID688" s="56"/>
      <c r="IE688" s="56"/>
      <c r="IF688" s="56"/>
      <c r="IG688" s="56"/>
      <c r="IH688" s="56"/>
      <c r="II688" s="56"/>
      <c r="IJ688" s="56"/>
      <c r="IK688" s="56"/>
      <c r="IL688" s="56"/>
      <c r="IM688" s="56"/>
      <c r="IN688" s="56"/>
      <c r="IO688" s="56"/>
      <c r="IP688" s="56"/>
      <c r="IQ688" s="56"/>
      <c r="IR688" s="56"/>
      <c r="IS688" s="56"/>
      <c r="IT688" s="56"/>
      <c r="IU688" s="56"/>
      <c r="IV688" s="56"/>
      <c r="IW688" s="56"/>
      <c r="IX688" s="56"/>
    </row>
    <row r="689" spans="2:258">
      <c r="B689" s="56"/>
      <c r="C689" s="56"/>
      <c r="D689" s="56"/>
      <c r="E689" s="56"/>
      <c r="F689" s="56"/>
      <c r="G689" s="56"/>
      <c r="H689" s="56"/>
      <c r="I689" s="56"/>
      <c r="J689" s="56"/>
      <c r="K689" s="56"/>
      <c r="L689" s="56"/>
      <c r="M689" s="56"/>
      <c r="CK689" s="56"/>
      <c r="CL689" s="56"/>
      <c r="CM689" s="56"/>
      <c r="CN689" s="56"/>
      <c r="CO689" s="56"/>
      <c r="CP689" s="56"/>
      <c r="CQ689" s="56"/>
      <c r="CR689" s="56"/>
      <c r="CS689" s="56"/>
      <c r="CT689" s="56"/>
      <c r="CU689" s="56"/>
      <c r="CV689" s="56"/>
      <c r="CW689" s="56"/>
      <c r="CX689" s="56"/>
      <c r="CY689" s="56"/>
      <c r="CZ689" s="56"/>
      <c r="DA689" s="56"/>
      <c r="DB689" s="56"/>
      <c r="DC689" s="56"/>
      <c r="DD689" s="56"/>
      <c r="DE689" s="56"/>
      <c r="DF689" s="56"/>
      <c r="DG689" s="56"/>
      <c r="DH689" s="56"/>
      <c r="DI689" s="56"/>
      <c r="DJ689" s="56"/>
      <c r="DK689" s="56"/>
      <c r="DL689" s="56"/>
      <c r="DM689" s="56"/>
      <c r="DN689" s="56"/>
      <c r="DO689" s="56"/>
      <c r="DP689" s="56"/>
      <c r="DQ689" s="56"/>
      <c r="DR689" s="56"/>
      <c r="DS689" s="56"/>
      <c r="DT689" s="56"/>
      <c r="DU689" s="56"/>
      <c r="DV689" s="56"/>
      <c r="DW689" s="56"/>
      <c r="DX689" s="56"/>
      <c r="DY689" s="56"/>
      <c r="DZ689" s="56"/>
      <c r="EA689" s="56"/>
      <c r="EB689" s="56"/>
      <c r="EC689" s="56"/>
      <c r="ED689" s="56"/>
      <c r="EE689" s="56"/>
      <c r="EF689" s="56"/>
      <c r="EG689" s="56"/>
      <c r="EH689" s="56"/>
      <c r="EI689" s="56"/>
      <c r="EJ689" s="56"/>
      <c r="EK689" s="56"/>
      <c r="EL689" s="56"/>
      <c r="EM689" s="56"/>
      <c r="EN689" s="56"/>
      <c r="EO689" s="56"/>
      <c r="EP689" s="56"/>
      <c r="EQ689" s="56"/>
      <c r="ER689" s="56"/>
      <c r="ES689" s="56"/>
      <c r="ET689" s="56"/>
      <c r="EU689" s="56"/>
      <c r="EV689" s="56"/>
      <c r="EW689" s="56"/>
      <c r="EX689" s="56"/>
      <c r="EY689" s="56"/>
      <c r="EZ689" s="56"/>
      <c r="FA689" s="56"/>
      <c r="FB689" s="56"/>
      <c r="FC689" s="56"/>
      <c r="FD689" s="56"/>
      <c r="FE689" s="56"/>
      <c r="FF689" s="56"/>
      <c r="FG689" s="56"/>
      <c r="FH689" s="56"/>
      <c r="FI689" s="56"/>
      <c r="FJ689" s="56"/>
      <c r="FK689" s="56"/>
      <c r="FL689" s="56"/>
      <c r="FM689" s="56"/>
      <c r="FN689" s="56"/>
      <c r="FO689" s="56"/>
      <c r="FP689" s="56"/>
      <c r="FQ689" s="56"/>
      <c r="FR689" s="56"/>
      <c r="FS689" s="56"/>
      <c r="FT689" s="56"/>
      <c r="FU689" s="56"/>
      <c r="FV689" s="56"/>
      <c r="FW689" s="56"/>
      <c r="FX689" s="56"/>
      <c r="FY689" s="56"/>
      <c r="FZ689" s="56"/>
      <c r="GA689" s="56"/>
      <c r="GB689" s="56"/>
      <c r="GC689" s="56"/>
      <c r="GD689" s="56"/>
      <c r="GE689" s="56"/>
      <c r="GF689" s="56"/>
      <c r="GG689" s="56"/>
      <c r="GH689" s="56"/>
      <c r="GI689" s="56"/>
      <c r="GJ689" s="56"/>
      <c r="GK689" s="56"/>
      <c r="GL689" s="56"/>
      <c r="GM689" s="56"/>
      <c r="GN689" s="56"/>
      <c r="GO689" s="56"/>
      <c r="GP689" s="56"/>
      <c r="GQ689" s="56"/>
      <c r="GR689" s="56"/>
      <c r="GS689" s="56"/>
      <c r="GT689" s="56"/>
      <c r="GU689" s="56"/>
      <c r="GV689" s="56"/>
      <c r="GW689" s="56"/>
      <c r="GX689" s="56"/>
      <c r="GY689" s="56"/>
      <c r="GZ689" s="56"/>
      <c r="HA689" s="56"/>
      <c r="HB689" s="56"/>
      <c r="HC689" s="56"/>
      <c r="HD689" s="56"/>
      <c r="HE689" s="56"/>
      <c r="HF689" s="56"/>
      <c r="HG689" s="56"/>
      <c r="HH689" s="56"/>
      <c r="HI689" s="56"/>
      <c r="HJ689" s="56"/>
      <c r="HK689" s="56"/>
      <c r="HL689" s="56"/>
      <c r="HM689" s="56"/>
      <c r="HN689" s="56"/>
      <c r="HO689" s="56"/>
      <c r="HP689" s="56"/>
      <c r="HQ689" s="56"/>
      <c r="HR689" s="56"/>
      <c r="HS689" s="56"/>
      <c r="HT689" s="56"/>
      <c r="HU689" s="56"/>
      <c r="HV689" s="56"/>
      <c r="HW689" s="56"/>
      <c r="HX689" s="56"/>
      <c r="HY689" s="56"/>
      <c r="HZ689" s="56"/>
      <c r="IA689" s="56"/>
      <c r="IB689" s="56"/>
      <c r="IC689" s="56"/>
      <c r="ID689" s="56"/>
      <c r="IE689" s="56"/>
      <c r="IF689" s="56"/>
      <c r="IG689" s="56"/>
      <c r="IH689" s="56"/>
      <c r="II689" s="56"/>
      <c r="IJ689" s="56"/>
      <c r="IK689" s="56"/>
      <c r="IL689" s="56"/>
      <c r="IM689" s="56"/>
      <c r="IN689" s="56"/>
      <c r="IO689" s="56"/>
      <c r="IP689" s="56"/>
      <c r="IQ689" s="56"/>
      <c r="IR689" s="56"/>
      <c r="IS689" s="56"/>
      <c r="IT689" s="56"/>
      <c r="IU689" s="56"/>
      <c r="IV689" s="56"/>
      <c r="IW689" s="56"/>
      <c r="IX689" s="56"/>
    </row>
    <row r="690" spans="2:258">
      <c r="B690" s="56"/>
      <c r="C690" s="56"/>
      <c r="D690" s="56"/>
      <c r="E690" s="56"/>
      <c r="F690" s="56"/>
      <c r="G690" s="56"/>
      <c r="H690" s="56"/>
      <c r="I690" s="56"/>
      <c r="J690" s="56"/>
      <c r="K690" s="56"/>
      <c r="L690" s="56"/>
      <c r="M690" s="56"/>
      <c r="CK690" s="56"/>
      <c r="CL690" s="56"/>
      <c r="CM690" s="56"/>
      <c r="CN690" s="56"/>
      <c r="CO690" s="56"/>
      <c r="CP690" s="56"/>
      <c r="CQ690" s="56"/>
      <c r="CR690" s="56"/>
      <c r="CS690" s="56"/>
      <c r="CT690" s="56"/>
      <c r="CU690" s="56"/>
      <c r="CV690" s="56"/>
      <c r="CW690" s="56"/>
      <c r="CX690" s="56"/>
      <c r="CY690" s="56"/>
      <c r="CZ690" s="56"/>
      <c r="DA690" s="56"/>
      <c r="DB690" s="56"/>
      <c r="DC690" s="56"/>
      <c r="DD690" s="56"/>
      <c r="DE690" s="56"/>
      <c r="DF690" s="56"/>
      <c r="DG690" s="56"/>
      <c r="DH690" s="56"/>
      <c r="DI690" s="56"/>
      <c r="DJ690" s="56"/>
      <c r="DK690" s="56"/>
      <c r="DL690" s="56"/>
      <c r="DM690" s="56"/>
      <c r="DN690" s="56"/>
      <c r="DO690" s="56"/>
      <c r="DP690" s="56"/>
      <c r="DQ690" s="56"/>
      <c r="DR690" s="56"/>
      <c r="DS690" s="56"/>
      <c r="DT690" s="56"/>
      <c r="DU690" s="56"/>
      <c r="DV690" s="56"/>
      <c r="DW690" s="56"/>
      <c r="DX690" s="56"/>
      <c r="DY690" s="56"/>
      <c r="DZ690" s="56"/>
      <c r="EA690" s="56"/>
      <c r="EB690" s="56"/>
      <c r="EC690" s="56"/>
      <c r="ED690" s="56"/>
      <c r="EE690" s="56"/>
      <c r="EF690" s="56"/>
      <c r="EG690" s="56"/>
      <c r="EH690" s="56"/>
      <c r="EI690" s="56"/>
      <c r="EJ690" s="56"/>
      <c r="EK690" s="56"/>
      <c r="EL690" s="56"/>
      <c r="EM690" s="56"/>
      <c r="EN690" s="56"/>
      <c r="EO690" s="56"/>
      <c r="EP690" s="56"/>
      <c r="EQ690" s="56"/>
      <c r="ER690" s="56"/>
      <c r="ES690" s="56"/>
      <c r="ET690" s="56"/>
      <c r="EU690" s="56"/>
      <c r="EV690" s="56"/>
      <c r="EW690" s="56"/>
      <c r="EX690" s="56"/>
      <c r="EY690" s="56"/>
      <c r="EZ690" s="56"/>
      <c r="FA690" s="56"/>
      <c r="FB690" s="56"/>
      <c r="FC690" s="56"/>
      <c r="FD690" s="56"/>
      <c r="FE690" s="56"/>
      <c r="FF690" s="56"/>
      <c r="FG690" s="56"/>
      <c r="FH690" s="56"/>
      <c r="FI690" s="56"/>
      <c r="FJ690" s="56"/>
      <c r="FK690" s="56"/>
      <c r="FL690" s="56"/>
      <c r="FM690" s="56"/>
      <c r="FN690" s="56"/>
      <c r="FO690" s="56"/>
      <c r="FP690" s="56"/>
      <c r="FQ690" s="56"/>
      <c r="FR690" s="56"/>
      <c r="FS690" s="56"/>
      <c r="FT690" s="56"/>
      <c r="FU690" s="56"/>
      <c r="FV690" s="56"/>
      <c r="FW690" s="56"/>
      <c r="FX690" s="56"/>
      <c r="FY690" s="56"/>
      <c r="FZ690" s="56"/>
      <c r="GA690" s="56"/>
      <c r="GB690" s="56"/>
      <c r="GC690" s="56"/>
      <c r="GD690" s="56"/>
      <c r="GE690" s="56"/>
      <c r="GF690" s="56"/>
      <c r="GG690" s="56"/>
      <c r="GH690" s="56"/>
      <c r="GI690" s="56"/>
      <c r="GJ690" s="56"/>
      <c r="GK690" s="56"/>
      <c r="GL690" s="56"/>
      <c r="GM690" s="56"/>
      <c r="GN690" s="56"/>
      <c r="GO690" s="56"/>
      <c r="GP690" s="56"/>
      <c r="GQ690" s="56"/>
      <c r="GR690" s="56"/>
      <c r="GS690" s="56"/>
      <c r="GT690" s="56"/>
      <c r="GU690" s="56"/>
      <c r="GV690" s="56"/>
      <c r="GW690" s="56"/>
      <c r="GX690" s="56"/>
      <c r="GY690" s="56"/>
      <c r="GZ690" s="56"/>
      <c r="HA690" s="56"/>
      <c r="HB690" s="56"/>
      <c r="HC690" s="56"/>
      <c r="HD690" s="56"/>
      <c r="HE690" s="56"/>
      <c r="HF690" s="56"/>
      <c r="HG690" s="56"/>
      <c r="HH690" s="56"/>
      <c r="HI690" s="56"/>
      <c r="HJ690" s="56"/>
      <c r="HK690" s="56"/>
      <c r="HL690" s="56"/>
      <c r="HM690" s="56"/>
      <c r="HN690" s="56"/>
      <c r="HO690" s="56"/>
      <c r="HP690" s="56"/>
      <c r="HQ690" s="56"/>
      <c r="HR690" s="56"/>
      <c r="HS690" s="56"/>
      <c r="HT690" s="56"/>
      <c r="HU690" s="56"/>
      <c r="HV690" s="56"/>
      <c r="HW690" s="56"/>
      <c r="HX690" s="56"/>
      <c r="HY690" s="56"/>
      <c r="HZ690" s="56"/>
      <c r="IA690" s="56"/>
      <c r="IB690" s="56"/>
      <c r="IC690" s="56"/>
      <c r="ID690" s="56"/>
      <c r="IE690" s="56"/>
      <c r="IF690" s="56"/>
      <c r="IG690" s="56"/>
      <c r="IH690" s="56"/>
      <c r="II690" s="56"/>
      <c r="IJ690" s="56"/>
      <c r="IK690" s="56"/>
      <c r="IL690" s="56"/>
      <c r="IM690" s="56"/>
      <c r="IN690" s="56"/>
      <c r="IO690" s="56"/>
      <c r="IP690" s="56"/>
      <c r="IQ690" s="56"/>
      <c r="IR690" s="56"/>
      <c r="IS690" s="56"/>
      <c r="IT690" s="56"/>
      <c r="IU690" s="56"/>
      <c r="IV690" s="56"/>
      <c r="IW690" s="56"/>
      <c r="IX690" s="56"/>
    </row>
    <row r="691" spans="2:258">
      <c r="B691" s="56"/>
      <c r="C691" s="56"/>
      <c r="D691" s="56"/>
      <c r="E691" s="56"/>
      <c r="F691" s="56"/>
      <c r="G691" s="56"/>
      <c r="H691" s="56"/>
      <c r="I691" s="56"/>
      <c r="J691" s="56"/>
      <c r="K691" s="56"/>
      <c r="L691" s="56"/>
      <c r="M691" s="56"/>
      <c r="CK691" s="56"/>
      <c r="CL691" s="56"/>
      <c r="CM691" s="56"/>
      <c r="CN691" s="56"/>
      <c r="CO691" s="56"/>
      <c r="CP691" s="56"/>
      <c r="CQ691" s="56"/>
      <c r="CR691" s="56"/>
      <c r="CS691" s="56"/>
      <c r="CT691" s="56"/>
      <c r="CU691" s="56"/>
      <c r="CV691" s="56"/>
      <c r="CW691" s="56"/>
      <c r="CX691" s="56"/>
      <c r="CY691" s="56"/>
      <c r="CZ691" s="56"/>
      <c r="DA691" s="56"/>
      <c r="DB691" s="56"/>
      <c r="DC691" s="56"/>
      <c r="DD691" s="56"/>
      <c r="DE691" s="56"/>
      <c r="DF691" s="56"/>
      <c r="DG691" s="56"/>
      <c r="DH691" s="56"/>
      <c r="DI691" s="56"/>
      <c r="DJ691" s="56"/>
      <c r="DK691" s="56"/>
      <c r="DL691" s="56"/>
      <c r="DM691" s="56"/>
      <c r="DN691" s="56"/>
      <c r="DO691" s="56"/>
      <c r="DP691" s="56"/>
      <c r="DQ691" s="56"/>
      <c r="DR691" s="56"/>
      <c r="DS691" s="56"/>
      <c r="DT691" s="56"/>
      <c r="DU691" s="56"/>
      <c r="DV691" s="56"/>
      <c r="DW691" s="56"/>
      <c r="DX691" s="56"/>
      <c r="DY691" s="56"/>
      <c r="DZ691" s="56"/>
      <c r="EA691" s="56"/>
      <c r="EB691" s="56"/>
      <c r="EC691" s="56"/>
      <c r="ED691" s="56"/>
      <c r="EE691" s="56"/>
      <c r="EF691" s="56"/>
      <c r="EG691" s="56"/>
      <c r="EH691" s="56"/>
      <c r="EI691" s="56"/>
      <c r="EJ691" s="56"/>
      <c r="EK691" s="56"/>
      <c r="EL691" s="56"/>
      <c r="EM691" s="56"/>
      <c r="EN691" s="56"/>
      <c r="EO691" s="56"/>
      <c r="EP691" s="56"/>
      <c r="EQ691" s="56"/>
      <c r="ER691" s="56"/>
      <c r="ES691" s="56"/>
      <c r="ET691" s="56"/>
      <c r="EU691" s="56"/>
      <c r="EV691" s="56"/>
      <c r="EW691" s="56"/>
      <c r="EX691" s="56"/>
      <c r="EY691" s="56"/>
      <c r="EZ691" s="56"/>
      <c r="FA691" s="56"/>
      <c r="FB691" s="56"/>
      <c r="FC691" s="56"/>
      <c r="FD691" s="56"/>
      <c r="FE691" s="56"/>
      <c r="FF691" s="56"/>
      <c r="FG691" s="56"/>
      <c r="FH691" s="56"/>
      <c r="FI691" s="56"/>
      <c r="FJ691" s="56"/>
      <c r="FK691" s="56"/>
      <c r="FL691" s="56"/>
      <c r="FM691" s="56"/>
      <c r="FN691" s="56"/>
      <c r="FO691" s="56"/>
      <c r="FP691" s="56"/>
      <c r="FQ691" s="56"/>
      <c r="FR691" s="56"/>
      <c r="FS691" s="56"/>
      <c r="FT691" s="56"/>
      <c r="FU691" s="56"/>
      <c r="FV691" s="56"/>
      <c r="FW691" s="56"/>
      <c r="FX691" s="56"/>
      <c r="FY691" s="56"/>
      <c r="FZ691" s="56"/>
      <c r="GA691" s="56"/>
      <c r="GB691" s="56"/>
      <c r="GC691" s="56"/>
      <c r="GD691" s="56"/>
      <c r="GE691" s="56"/>
      <c r="GF691" s="56"/>
      <c r="GG691" s="56"/>
      <c r="GH691" s="56"/>
      <c r="GI691" s="56"/>
      <c r="GJ691" s="56"/>
      <c r="GK691" s="56"/>
      <c r="GL691" s="56"/>
      <c r="GM691" s="56"/>
      <c r="GN691" s="56"/>
      <c r="GO691" s="56"/>
      <c r="GP691" s="56"/>
      <c r="GQ691" s="56"/>
      <c r="GR691" s="56"/>
      <c r="GS691" s="56"/>
      <c r="GT691" s="56"/>
      <c r="GU691" s="56"/>
      <c r="GV691" s="56"/>
      <c r="GW691" s="56"/>
      <c r="GX691" s="56"/>
      <c r="GY691" s="56"/>
      <c r="GZ691" s="56"/>
      <c r="HA691" s="56"/>
      <c r="HB691" s="56"/>
      <c r="HC691" s="56"/>
      <c r="HD691" s="56"/>
      <c r="HE691" s="56"/>
      <c r="HF691" s="56"/>
      <c r="HG691" s="56"/>
      <c r="HH691" s="56"/>
      <c r="HI691" s="56"/>
      <c r="HJ691" s="56"/>
      <c r="HK691" s="56"/>
      <c r="HL691" s="56"/>
      <c r="HM691" s="56"/>
      <c r="HN691" s="56"/>
      <c r="HO691" s="56"/>
      <c r="HP691" s="56"/>
      <c r="HQ691" s="56"/>
      <c r="HR691" s="56"/>
      <c r="HS691" s="56"/>
      <c r="HT691" s="56"/>
      <c r="HU691" s="56"/>
      <c r="HV691" s="56"/>
      <c r="HW691" s="56"/>
      <c r="HX691" s="56"/>
      <c r="HY691" s="56"/>
      <c r="HZ691" s="56"/>
      <c r="IA691" s="56"/>
      <c r="IB691" s="56"/>
      <c r="IC691" s="56"/>
      <c r="ID691" s="56"/>
      <c r="IE691" s="56"/>
      <c r="IF691" s="56"/>
      <c r="IG691" s="56"/>
      <c r="IH691" s="56"/>
      <c r="II691" s="56"/>
      <c r="IJ691" s="56"/>
      <c r="IK691" s="56"/>
      <c r="IL691" s="56"/>
      <c r="IM691" s="56"/>
      <c r="IN691" s="56"/>
      <c r="IO691" s="56"/>
      <c r="IP691" s="56"/>
      <c r="IQ691" s="56"/>
      <c r="IR691" s="56"/>
      <c r="IS691" s="56"/>
      <c r="IT691" s="56"/>
      <c r="IU691" s="56"/>
      <c r="IV691" s="56"/>
      <c r="IW691" s="56"/>
      <c r="IX691" s="56"/>
    </row>
    <row r="692" spans="2:258">
      <c r="B692" s="56"/>
      <c r="C692" s="56"/>
      <c r="D692" s="56"/>
      <c r="E692" s="56"/>
      <c r="F692" s="56"/>
      <c r="G692" s="56"/>
      <c r="H692" s="56"/>
      <c r="I692" s="56"/>
      <c r="J692" s="56"/>
      <c r="K692" s="56"/>
      <c r="L692" s="56"/>
      <c r="M692" s="56"/>
      <c r="CK692" s="56"/>
      <c r="CL692" s="56"/>
      <c r="CM692" s="56"/>
      <c r="CN692" s="56"/>
      <c r="CO692" s="56"/>
      <c r="CP692" s="56"/>
      <c r="CQ692" s="56"/>
      <c r="CR692" s="56"/>
      <c r="CS692" s="56"/>
      <c r="CT692" s="56"/>
      <c r="CU692" s="56"/>
      <c r="CV692" s="56"/>
      <c r="CW692" s="56"/>
      <c r="CX692" s="56"/>
      <c r="CY692" s="56"/>
      <c r="CZ692" s="56"/>
      <c r="DA692" s="56"/>
      <c r="DB692" s="56"/>
      <c r="DC692" s="56"/>
      <c r="DD692" s="56"/>
      <c r="DE692" s="56"/>
      <c r="DF692" s="56"/>
      <c r="DG692" s="56"/>
      <c r="DH692" s="56"/>
      <c r="DI692" s="56"/>
      <c r="DJ692" s="56"/>
      <c r="DK692" s="56"/>
      <c r="DL692" s="56"/>
      <c r="DM692" s="56"/>
      <c r="DN692" s="56"/>
      <c r="DO692" s="56"/>
      <c r="DP692" s="56"/>
      <c r="DQ692" s="56"/>
      <c r="DR692" s="56"/>
      <c r="DS692" s="56"/>
      <c r="DT692" s="56"/>
      <c r="DU692" s="56"/>
      <c r="DV692" s="56"/>
      <c r="DW692" s="56"/>
      <c r="DX692" s="56"/>
      <c r="DY692" s="56"/>
      <c r="DZ692" s="56"/>
      <c r="EA692" s="56"/>
      <c r="EB692" s="56"/>
      <c r="EC692" s="56"/>
      <c r="ED692" s="56"/>
      <c r="EE692" s="56"/>
      <c r="EF692" s="56"/>
      <c r="EG692" s="56"/>
      <c r="EH692" s="56"/>
      <c r="EI692" s="56"/>
      <c r="EJ692" s="56"/>
      <c r="EK692" s="56"/>
      <c r="EL692" s="56"/>
      <c r="EM692" s="56"/>
      <c r="EN692" s="56"/>
      <c r="EO692" s="56"/>
      <c r="EP692" s="56"/>
      <c r="EQ692" s="56"/>
      <c r="ER692" s="56"/>
      <c r="ES692" s="56"/>
      <c r="ET692" s="56"/>
      <c r="EU692" s="56"/>
      <c r="EV692" s="56"/>
      <c r="EW692" s="56"/>
      <c r="EX692" s="56"/>
      <c r="EY692" s="56"/>
      <c r="EZ692" s="56"/>
      <c r="FA692" s="56"/>
      <c r="FB692" s="56"/>
      <c r="FC692" s="56"/>
      <c r="FD692" s="56"/>
      <c r="FE692" s="56"/>
      <c r="FF692" s="56"/>
      <c r="FG692" s="56"/>
      <c r="FH692" s="56"/>
      <c r="FI692" s="56"/>
      <c r="FJ692" s="56"/>
      <c r="FK692" s="56"/>
      <c r="FL692" s="56"/>
      <c r="FM692" s="56"/>
      <c r="FN692" s="56"/>
      <c r="FO692" s="56"/>
      <c r="FP692" s="56"/>
      <c r="FQ692" s="56"/>
      <c r="FR692" s="56"/>
      <c r="FS692" s="56"/>
      <c r="FT692" s="56"/>
      <c r="FU692" s="56"/>
      <c r="FV692" s="56"/>
      <c r="FW692" s="56"/>
      <c r="FX692" s="56"/>
      <c r="FY692" s="56"/>
      <c r="FZ692" s="56"/>
      <c r="GA692" s="56"/>
      <c r="GB692" s="56"/>
      <c r="GC692" s="56"/>
      <c r="GD692" s="56"/>
      <c r="GE692" s="56"/>
      <c r="GF692" s="56"/>
      <c r="GG692" s="56"/>
      <c r="GH692" s="56"/>
      <c r="GI692" s="56"/>
      <c r="GJ692" s="56"/>
      <c r="GK692" s="56"/>
      <c r="GL692" s="56"/>
      <c r="GM692" s="56"/>
      <c r="GN692" s="56"/>
      <c r="GO692" s="56"/>
      <c r="GP692" s="56"/>
      <c r="GQ692" s="56"/>
      <c r="GR692" s="56"/>
      <c r="GS692" s="56"/>
      <c r="GT692" s="56"/>
      <c r="GU692" s="56"/>
      <c r="GV692" s="56"/>
      <c r="GW692" s="56"/>
      <c r="GX692" s="56"/>
      <c r="GY692" s="56"/>
      <c r="GZ692" s="56"/>
      <c r="HA692" s="56"/>
      <c r="HB692" s="56"/>
      <c r="HC692" s="56"/>
      <c r="HD692" s="56"/>
      <c r="HE692" s="56"/>
      <c r="HF692" s="56"/>
      <c r="HG692" s="56"/>
      <c r="HH692" s="56"/>
      <c r="HI692" s="56"/>
      <c r="HJ692" s="56"/>
      <c r="HK692" s="56"/>
      <c r="HL692" s="56"/>
      <c r="HM692" s="56"/>
      <c r="HN692" s="56"/>
      <c r="HO692" s="56"/>
      <c r="HP692" s="56"/>
      <c r="HQ692" s="56"/>
      <c r="HR692" s="56"/>
      <c r="HS692" s="56"/>
      <c r="HT692" s="56"/>
      <c r="HU692" s="56"/>
      <c r="HV692" s="56"/>
      <c r="HW692" s="56"/>
      <c r="HX692" s="56"/>
      <c r="HY692" s="56"/>
      <c r="HZ692" s="56"/>
      <c r="IA692" s="56"/>
      <c r="IB692" s="56"/>
      <c r="IC692" s="56"/>
      <c r="ID692" s="56"/>
      <c r="IE692" s="56"/>
      <c r="IF692" s="56"/>
      <c r="IG692" s="56"/>
      <c r="IH692" s="56"/>
      <c r="II692" s="56"/>
      <c r="IJ692" s="56"/>
      <c r="IK692" s="56"/>
      <c r="IL692" s="56"/>
      <c r="IM692" s="56"/>
      <c r="IN692" s="56"/>
      <c r="IO692" s="56"/>
      <c r="IP692" s="56"/>
      <c r="IQ692" s="56"/>
      <c r="IR692" s="56"/>
      <c r="IS692" s="56"/>
      <c r="IT692" s="56"/>
      <c r="IU692" s="56"/>
      <c r="IV692" s="56"/>
      <c r="IW692" s="56"/>
      <c r="IX692" s="56"/>
    </row>
    <row r="693" spans="2:258">
      <c r="B693" s="56"/>
      <c r="C693" s="56"/>
      <c r="D693" s="56"/>
      <c r="E693" s="56"/>
      <c r="F693" s="56"/>
      <c r="G693" s="56"/>
      <c r="H693" s="56"/>
      <c r="I693" s="56"/>
      <c r="J693" s="56"/>
      <c r="K693" s="56"/>
      <c r="L693" s="56"/>
      <c r="M693" s="56"/>
      <c r="CK693" s="56"/>
      <c r="CL693" s="56"/>
      <c r="CM693" s="56"/>
      <c r="CN693" s="56"/>
      <c r="CO693" s="56"/>
      <c r="CP693" s="56"/>
      <c r="CQ693" s="56"/>
      <c r="CR693" s="56"/>
      <c r="CS693" s="56"/>
      <c r="CT693" s="56"/>
      <c r="CU693" s="56"/>
      <c r="CV693" s="56"/>
      <c r="CW693" s="56"/>
      <c r="CX693" s="56"/>
      <c r="CY693" s="56"/>
      <c r="CZ693" s="56"/>
      <c r="DA693" s="56"/>
      <c r="DB693" s="56"/>
      <c r="DC693" s="56"/>
      <c r="DD693" s="56"/>
      <c r="DE693" s="56"/>
      <c r="DF693" s="56"/>
      <c r="DG693" s="56"/>
      <c r="DH693" s="56"/>
      <c r="DI693" s="56"/>
      <c r="DJ693" s="56"/>
      <c r="DK693" s="56"/>
      <c r="DL693" s="56"/>
      <c r="DM693" s="56"/>
      <c r="DN693" s="56"/>
      <c r="DO693" s="56"/>
      <c r="DP693" s="56"/>
      <c r="DQ693" s="56"/>
      <c r="DR693" s="56"/>
      <c r="DS693" s="56"/>
      <c r="DT693" s="56"/>
      <c r="DU693" s="56"/>
      <c r="DV693" s="56"/>
      <c r="DW693" s="56"/>
      <c r="DX693" s="56"/>
      <c r="DY693" s="56"/>
      <c r="DZ693" s="56"/>
      <c r="EA693" s="56"/>
      <c r="EB693" s="56"/>
      <c r="EC693" s="56"/>
      <c r="ED693" s="56"/>
      <c r="EE693" s="56"/>
      <c r="EF693" s="56"/>
      <c r="EG693" s="56"/>
      <c r="EH693" s="56"/>
      <c r="EI693" s="56"/>
      <c r="EJ693" s="56"/>
      <c r="EK693" s="56"/>
      <c r="EL693" s="56"/>
      <c r="EM693" s="56"/>
      <c r="EN693" s="56"/>
      <c r="EO693" s="56"/>
      <c r="EP693" s="56"/>
      <c r="EQ693" s="56"/>
      <c r="ER693" s="56"/>
      <c r="ES693" s="56"/>
      <c r="ET693" s="56"/>
      <c r="EU693" s="56"/>
      <c r="EV693" s="56"/>
      <c r="EW693" s="56"/>
      <c r="EX693" s="56"/>
      <c r="EY693" s="56"/>
      <c r="EZ693" s="56"/>
      <c r="FA693" s="56"/>
      <c r="FB693" s="56"/>
      <c r="FC693" s="56"/>
      <c r="FD693" s="56"/>
      <c r="FE693" s="56"/>
      <c r="FF693" s="56"/>
      <c r="FG693" s="56"/>
      <c r="FH693" s="56"/>
      <c r="FI693" s="56"/>
      <c r="FJ693" s="56"/>
      <c r="FK693" s="56"/>
      <c r="FL693" s="56"/>
      <c r="FM693" s="56"/>
      <c r="FN693" s="56"/>
      <c r="FO693" s="56"/>
      <c r="FP693" s="56"/>
      <c r="FQ693" s="56"/>
      <c r="FR693" s="56"/>
      <c r="FS693" s="56"/>
      <c r="FT693" s="56"/>
      <c r="FU693" s="56"/>
      <c r="FV693" s="56"/>
      <c r="FW693" s="56"/>
      <c r="FX693" s="56"/>
      <c r="FY693" s="56"/>
      <c r="FZ693" s="56"/>
      <c r="GA693" s="56"/>
      <c r="GB693" s="56"/>
      <c r="GC693" s="56"/>
      <c r="GD693" s="56"/>
      <c r="GE693" s="56"/>
      <c r="GF693" s="56"/>
      <c r="GG693" s="56"/>
      <c r="GH693" s="56"/>
      <c r="GI693" s="56"/>
      <c r="GJ693" s="56"/>
      <c r="GK693" s="56"/>
      <c r="GL693" s="56"/>
      <c r="GM693" s="56"/>
      <c r="GN693" s="56"/>
      <c r="GO693" s="56"/>
      <c r="GP693" s="56"/>
      <c r="GQ693" s="56"/>
      <c r="GR693" s="56"/>
      <c r="GS693" s="56"/>
      <c r="GT693" s="56"/>
      <c r="GU693" s="56"/>
      <c r="GV693" s="56"/>
      <c r="GW693" s="56"/>
      <c r="GX693" s="56"/>
      <c r="GY693" s="56"/>
      <c r="GZ693" s="56"/>
      <c r="HA693" s="56"/>
      <c r="HB693" s="56"/>
      <c r="HC693" s="56"/>
      <c r="HD693" s="56"/>
      <c r="HE693" s="56"/>
      <c r="HF693" s="56"/>
      <c r="HG693" s="56"/>
      <c r="HH693" s="56"/>
      <c r="HI693" s="56"/>
      <c r="HJ693" s="56"/>
      <c r="HK693" s="56"/>
      <c r="HL693" s="56"/>
      <c r="HM693" s="56"/>
      <c r="HN693" s="56"/>
      <c r="HO693" s="56"/>
      <c r="HP693" s="56"/>
      <c r="HQ693" s="56"/>
      <c r="HR693" s="56"/>
      <c r="HS693" s="56"/>
      <c r="HT693" s="56"/>
      <c r="HU693" s="56"/>
      <c r="HV693" s="56"/>
      <c r="HW693" s="56"/>
      <c r="HX693" s="56"/>
      <c r="HY693" s="56"/>
      <c r="HZ693" s="56"/>
      <c r="IA693" s="56"/>
      <c r="IB693" s="56"/>
      <c r="IC693" s="56"/>
      <c r="ID693" s="56"/>
      <c r="IE693" s="56"/>
      <c r="IF693" s="56"/>
      <c r="IG693" s="56"/>
      <c r="IH693" s="56"/>
      <c r="II693" s="56"/>
      <c r="IJ693" s="56"/>
      <c r="IK693" s="56"/>
      <c r="IL693" s="56"/>
      <c r="IM693" s="56"/>
      <c r="IN693" s="56"/>
      <c r="IO693" s="56"/>
      <c r="IP693" s="56"/>
      <c r="IQ693" s="56"/>
      <c r="IR693" s="56"/>
      <c r="IS693" s="56"/>
      <c r="IT693" s="56"/>
      <c r="IU693" s="56"/>
      <c r="IV693" s="56"/>
      <c r="IW693" s="56"/>
      <c r="IX693" s="56"/>
    </row>
    <row r="694" spans="2:258">
      <c r="B694" s="56"/>
      <c r="C694" s="56"/>
      <c r="D694" s="56"/>
      <c r="E694" s="56"/>
      <c r="F694" s="56"/>
      <c r="G694" s="56"/>
      <c r="H694" s="56"/>
      <c r="I694" s="56"/>
      <c r="J694" s="56"/>
      <c r="K694" s="56"/>
      <c r="L694" s="56"/>
      <c r="M694" s="56"/>
      <c r="CK694" s="56"/>
      <c r="CL694" s="56"/>
      <c r="CM694" s="56"/>
      <c r="CN694" s="56"/>
      <c r="CO694" s="56"/>
      <c r="CP694" s="56"/>
      <c r="CQ694" s="56"/>
      <c r="CR694" s="56"/>
      <c r="CS694" s="56"/>
      <c r="CT694" s="56"/>
      <c r="CU694" s="56"/>
      <c r="CV694" s="56"/>
      <c r="CW694" s="56"/>
      <c r="CX694" s="56"/>
      <c r="CY694" s="56"/>
      <c r="CZ694" s="56"/>
      <c r="DA694" s="56"/>
      <c r="DB694" s="56"/>
      <c r="DC694" s="56"/>
      <c r="DD694" s="56"/>
      <c r="DE694" s="56"/>
      <c r="DF694" s="56"/>
      <c r="DG694" s="56"/>
      <c r="DH694" s="56"/>
      <c r="DI694" s="56"/>
      <c r="DJ694" s="56"/>
      <c r="DK694" s="56"/>
      <c r="DL694" s="56"/>
      <c r="DM694" s="56"/>
      <c r="DN694" s="56"/>
      <c r="DO694" s="56"/>
      <c r="DP694" s="56"/>
      <c r="DQ694" s="56"/>
      <c r="DR694" s="56"/>
      <c r="DS694" s="56"/>
      <c r="DT694" s="56"/>
      <c r="DU694" s="56"/>
      <c r="DV694" s="56"/>
      <c r="DW694" s="56"/>
      <c r="DX694" s="56"/>
      <c r="DY694" s="56"/>
      <c r="DZ694" s="56"/>
      <c r="EA694" s="56"/>
      <c r="EB694" s="56"/>
      <c r="EC694" s="56"/>
      <c r="ED694" s="56"/>
      <c r="EE694" s="56"/>
      <c r="EF694" s="56"/>
      <c r="EG694" s="56"/>
      <c r="EH694" s="56"/>
      <c r="EI694" s="56"/>
      <c r="EJ694" s="56"/>
      <c r="EK694" s="56"/>
      <c r="EL694" s="56"/>
      <c r="EM694" s="56"/>
      <c r="EN694" s="56"/>
      <c r="EO694" s="56"/>
      <c r="EP694" s="56"/>
      <c r="EQ694" s="56"/>
      <c r="ER694" s="56"/>
      <c r="ES694" s="56"/>
      <c r="ET694" s="56"/>
      <c r="EU694" s="56"/>
      <c r="EV694" s="56"/>
      <c r="EW694" s="56"/>
      <c r="EX694" s="56"/>
      <c r="EY694" s="56"/>
      <c r="EZ694" s="56"/>
      <c r="FA694" s="56"/>
      <c r="FB694" s="56"/>
      <c r="FC694" s="56"/>
      <c r="FD694" s="56"/>
      <c r="FE694" s="56"/>
      <c r="FF694" s="56"/>
      <c r="FG694" s="56"/>
      <c r="FH694" s="56"/>
      <c r="FI694" s="56"/>
      <c r="FJ694" s="56"/>
      <c r="FK694" s="56"/>
      <c r="FL694" s="56"/>
      <c r="FM694" s="56"/>
      <c r="FN694" s="56"/>
      <c r="FO694" s="56"/>
      <c r="FP694" s="56"/>
      <c r="FQ694" s="56"/>
      <c r="FR694" s="56"/>
      <c r="FS694" s="56"/>
      <c r="FT694" s="56"/>
      <c r="FU694" s="56"/>
      <c r="FV694" s="56"/>
      <c r="FW694" s="56"/>
      <c r="FX694" s="56"/>
      <c r="FY694" s="56"/>
      <c r="FZ694" s="56"/>
      <c r="GA694" s="56"/>
      <c r="GB694" s="56"/>
      <c r="GC694" s="56"/>
      <c r="GD694" s="56"/>
      <c r="GE694" s="56"/>
      <c r="GF694" s="56"/>
      <c r="GG694" s="56"/>
      <c r="GH694" s="56"/>
      <c r="GI694" s="56"/>
      <c r="GJ694" s="56"/>
      <c r="GK694" s="56"/>
      <c r="GL694" s="56"/>
      <c r="GM694" s="56"/>
      <c r="GN694" s="56"/>
      <c r="GO694" s="56"/>
      <c r="GP694" s="56"/>
      <c r="GQ694" s="56"/>
      <c r="GR694" s="56"/>
      <c r="GS694" s="56"/>
      <c r="GT694" s="56"/>
      <c r="GU694" s="56"/>
      <c r="GV694" s="56"/>
      <c r="GW694" s="56"/>
      <c r="GX694" s="56"/>
      <c r="GY694" s="56"/>
      <c r="GZ694" s="56"/>
      <c r="HA694" s="56"/>
      <c r="HB694" s="56"/>
      <c r="HC694" s="56"/>
      <c r="HD694" s="56"/>
      <c r="HE694" s="56"/>
      <c r="HF694" s="56"/>
      <c r="HG694" s="56"/>
      <c r="HH694" s="56"/>
      <c r="HI694" s="56"/>
      <c r="HJ694" s="56"/>
      <c r="HK694" s="56"/>
      <c r="HL694" s="56"/>
      <c r="HM694" s="56"/>
      <c r="HN694" s="56"/>
      <c r="HO694" s="56"/>
      <c r="HP694" s="56"/>
      <c r="HQ694" s="56"/>
      <c r="HR694" s="56"/>
      <c r="HS694" s="56"/>
      <c r="HT694" s="56"/>
      <c r="HU694" s="56"/>
      <c r="HV694" s="56"/>
      <c r="HW694" s="56"/>
      <c r="HX694" s="56"/>
      <c r="HY694" s="56"/>
      <c r="HZ694" s="56"/>
      <c r="IA694" s="56"/>
      <c r="IB694" s="56"/>
      <c r="IC694" s="56"/>
      <c r="ID694" s="56"/>
      <c r="IE694" s="56"/>
      <c r="IF694" s="56"/>
      <c r="IG694" s="56"/>
      <c r="IH694" s="56"/>
      <c r="II694" s="56"/>
      <c r="IJ694" s="56"/>
      <c r="IK694" s="56"/>
      <c r="IL694" s="56"/>
      <c r="IM694" s="56"/>
      <c r="IN694" s="56"/>
      <c r="IO694" s="56"/>
      <c r="IP694" s="56"/>
      <c r="IQ694" s="56"/>
      <c r="IR694" s="56"/>
      <c r="IS694" s="56"/>
      <c r="IT694" s="56"/>
      <c r="IU694" s="56"/>
      <c r="IV694" s="56"/>
      <c r="IW694" s="56"/>
      <c r="IX694" s="56"/>
    </row>
    <row r="695" spans="2:258">
      <c r="B695" s="56"/>
      <c r="C695" s="56"/>
      <c r="D695" s="56"/>
      <c r="E695" s="56"/>
      <c r="F695" s="56"/>
      <c r="G695" s="56"/>
      <c r="H695" s="56"/>
      <c r="I695" s="56"/>
      <c r="J695" s="56"/>
      <c r="K695" s="56"/>
      <c r="L695" s="56"/>
      <c r="M695" s="56"/>
      <c r="CK695" s="56"/>
      <c r="CL695" s="56"/>
      <c r="CM695" s="56"/>
      <c r="CN695" s="56"/>
      <c r="CO695" s="56"/>
      <c r="CP695" s="56"/>
      <c r="CQ695" s="56"/>
      <c r="CR695" s="56"/>
      <c r="CS695" s="56"/>
      <c r="CT695" s="56"/>
      <c r="CU695" s="56"/>
      <c r="CV695" s="56"/>
      <c r="CW695" s="56"/>
      <c r="CX695" s="56"/>
      <c r="CY695" s="56"/>
      <c r="CZ695" s="56"/>
      <c r="DA695" s="56"/>
      <c r="DB695" s="56"/>
      <c r="DC695" s="56"/>
      <c r="DD695" s="56"/>
      <c r="DE695" s="56"/>
      <c r="DF695" s="56"/>
      <c r="DG695" s="56"/>
      <c r="DH695" s="56"/>
      <c r="DI695" s="56"/>
      <c r="DJ695" s="56"/>
      <c r="DK695" s="56"/>
      <c r="DL695" s="56"/>
      <c r="DM695" s="56"/>
      <c r="DN695" s="56"/>
      <c r="DO695" s="56"/>
      <c r="DP695" s="56"/>
      <c r="DQ695" s="56"/>
      <c r="DR695" s="56"/>
      <c r="DS695" s="56"/>
      <c r="DT695" s="56"/>
      <c r="DU695" s="56"/>
      <c r="DV695" s="56"/>
      <c r="DW695" s="56"/>
      <c r="DX695" s="56"/>
      <c r="DY695" s="56"/>
      <c r="DZ695" s="56"/>
      <c r="EA695" s="56"/>
      <c r="EB695" s="56"/>
      <c r="EC695" s="56"/>
      <c r="ED695" s="56"/>
      <c r="EE695" s="56"/>
      <c r="EF695" s="56"/>
      <c r="EG695" s="56"/>
      <c r="EH695" s="56"/>
      <c r="EI695" s="56"/>
      <c r="EJ695" s="56"/>
      <c r="EK695" s="56"/>
      <c r="EL695" s="56"/>
      <c r="EM695" s="56"/>
      <c r="EN695" s="56"/>
      <c r="EO695" s="56"/>
      <c r="EP695" s="56"/>
      <c r="EQ695" s="56"/>
      <c r="ER695" s="56"/>
      <c r="ES695" s="56"/>
      <c r="ET695" s="56"/>
      <c r="EU695" s="56"/>
      <c r="EV695" s="56"/>
      <c r="EW695" s="56"/>
      <c r="EX695" s="56"/>
      <c r="EY695" s="56"/>
      <c r="EZ695" s="56"/>
      <c r="FA695" s="56"/>
      <c r="FB695" s="56"/>
      <c r="FC695" s="56"/>
      <c r="FD695" s="56"/>
      <c r="FE695" s="56"/>
      <c r="FF695" s="56"/>
      <c r="FG695" s="56"/>
      <c r="FH695" s="56"/>
      <c r="FI695" s="56"/>
      <c r="FJ695" s="56"/>
      <c r="FK695" s="56"/>
      <c r="FL695" s="56"/>
      <c r="FM695" s="56"/>
      <c r="FN695" s="56"/>
      <c r="FO695" s="56"/>
      <c r="FP695" s="56"/>
      <c r="FQ695" s="56"/>
      <c r="FR695" s="56"/>
      <c r="FS695" s="56"/>
      <c r="FT695" s="56"/>
      <c r="FU695" s="56"/>
      <c r="FV695" s="56"/>
      <c r="FW695" s="56"/>
      <c r="FX695" s="56"/>
      <c r="FY695" s="56"/>
      <c r="FZ695" s="56"/>
      <c r="GA695" s="56"/>
      <c r="GB695" s="56"/>
      <c r="GC695" s="56"/>
      <c r="GD695" s="56"/>
      <c r="GE695" s="56"/>
      <c r="GF695" s="56"/>
      <c r="GG695" s="56"/>
      <c r="GH695" s="56"/>
      <c r="GI695" s="56"/>
      <c r="GJ695" s="56"/>
      <c r="GK695" s="56"/>
      <c r="GL695" s="56"/>
      <c r="GM695" s="56"/>
      <c r="GN695" s="56"/>
      <c r="GO695" s="56"/>
      <c r="GP695" s="56"/>
      <c r="GQ695" s="56"/>
      <c r="GR695" s="56"/>
      <c r="GS695" s="56"/>
      <c r="GT695" s="56"/>
      <c r="GU695" s="56"/>
      <c r="GV695" s="56"/>
      <c r="GW695" s="56"/>
      <c r="GX695" s="56"/>
      <c r="GY695" s="56"/>
      <c r="GZ695" s="56"/>
      <c r="HA695" s="56"/>
      <c r="HB695" s="56"/>
      <c r="HC695" s="56"/>
      <c r="HD695" s="56"/>
      <c r="HE695" s="56"/>
      <c r="HF695" s="56"/>
      <c r="HG695" s="56"/>
      <c r="HH695" s="56"/>
      <c r="HI695" s="56"/>
      <c r="HJ695" s="56"/>
      <c r="HK695" s="56"/>
      <c r="HL695" s="56"/>
      <c r="HM695" s="56"/>
      <c r="HN695" s="56"/>
      <c r="HO695" s="56"/>
      <c r="HP695" s="56"/>
      <c r="HQ695" s="56"/>
      <c r="HR695" s="56"/>
      <c r="HS695" s="56"/>
      <c r="HT695" s="56"/>
      <c r="HU695" s="56"/>
      <c r="HV695" s="56"/>
      <c r="HW695" s="56"/>
      <c r="HX695" s="56"/>
      <c r="HY695" s="56"/>
      <c r="HZ695" s="56"/>
      <c r="IA695" s="56"/>
      <c r="IB695" s="56"/>
      <c r="IC695" s="56"/>
      <c r="ID695" s="56"/>
      <c r="IE695" s="56"/>
      <c r="IF695" s="56"/>
      <c r="IG695" s="56"/>
      <c r="IH695" s="56"/>
      <c r="II695" s="56"/>
      <c r="IJ695" s="56"/>
      <c r="IK695" s="56"/>
      <c r="IL695" s="56"/>
      <c r="IM695" s="56"/>
      <c r="IN695" s="56"/>
      <c r="IO695" s="56"/>
      <c r="IP695" s="56"/>
      <c r="IQ695" s="56"/>
      <c r="IR695" s="56"/>
      <c r="IS695" s="56"/>
      <c r="IT695" s="56"/>
      <c r="IU695" s="56"/>
      <c r="IV695" s="56"/>
      <c r="IW695" s="56"/>
      <c r="IX695" s="56"/>
    </row>
    <row r="696" spans="2:258">
      <c r="B696" s="56"/>
      <c r="C696" s="56"/>
      <c r="D696" s="56"/>
      <c r="E696" s="56"/>
      <c r="F696" s="56"/>
      <c r="G696" s="56"/>
      <c r="H696" s="56"/>
      <c r="I696" s="56"/>
      <c r="J696" s="56"/>
      <c r="K696" s="56"/>
      <c r="L696" s="56"/>
      <c r="M696" s="56"/>
      <c r="CK696" s="56"/>
      <c r="CL696" s="56"/>
      <c r="CM696" s="56"/>
      <c r="CN696" s="56"/>
      <c r="CO696" s="56"/>
      <c r="CP696" s="56"/>
      <c r="CQ696" s="56"/>
      <c r="CR696" s="56"/>
      <c r="CS696" s="56"/>
      <c r="CT696" s="56"/>
      <c r="CU696" s="56"/>
      <c r="CV696" s="56"/>
      <c r="CW696" s="56"/>
      <c r="CX696" s="56"/>
      <c r="CY696" s="56"/>
      <c r="CZ696" s="56"/>
      <c r="DA696" s="56"/>
      <c r="DB696" s="56"/>
      <c r="DC696" s="56"/>
      <c r="DD696" s="56"/>
      <c r="DE696" s="56"/>
      <c r="DF696" s="56"/>
      <c r="DG696" s="56"/>
      <c r="DH696" s="56"/>
      <c r="DI696" s="56"/>
      <c r="DJ696" s="56"/>
      <c r="DK696" s="56"/>
      <c r="DL696" s="56"/>
      <c r="DM696" s="56"/>
      <c r="DN696" s="56"/>
      <c r="DO696" s="56"/>
      <c r="DP696" s="56"/>
      <c r="DQ696" s="56"/>
      <c r="DR696" s="56"/>
      <c r="DS696" s="56"/>
      <c r="DT696" s="56"/>
      <c r="DU696" s="56"/>
      <c r="DV696" s="56"/>
      <c r="DW696" s="56"/>
      <c r="DX696" s="56"/>
      <c r="DY696" s="56"/>
      <c r="DZ696" s="56"/>
      <c r="EA696" s="56"/>
      <c r="EB696" s="56"/>
      <c r="EC696" s="56"/>
      <c r="ED696" s="56"/>
      <c r="EE696" s="56"/>
      <c r="EF696" s="56"/>
      <c r="EG696" s="56"/>
      <c r="EH696" s="56"/>
      <c r="EI696" s="56"/>
      <c r="EJ696" s="56"/>
      <c r="EK696" s="56"/>
      <c r="EL696" s="56"/>
      <c r="EM696" s="56"/>
      <c r="EN696" s="56"/>
      <c r="EO696" s="56"/>
      <c r="EP696" s="56"/>
      <c r="EQ696" s="56"/>
      <c r="ER696" s="56"/>
      <c r="ES696" s="56"/>
      <c r="ET696" s="56"/>
      <c r="EU696" s="56"/>
      <c r="EV696" s="56"/>
      <c r="EW696" s="56"/>
      <c r="EX696" s="56"/>
      <c r="EY696" s="56"/>
      <c r="EZ696" s="56"/>
      <c r="FA696" s="56"/>
      <c r="FB696" s="56"/>
      <c r="FC696" s="56"/>
      <c r="FD696" s="56"/>
      <c r="FE696" s="56"/>
      <c r="FF696" s="56"/>
      <c r="FG696" s="56"/>
      <c r="FH696" s="56"/>
      <c r="FI696" s="56"/>
      <c r="FJ696" s="56"/>
      <c r="FK696" s="56"/>
      <c r="FL696" s="56"/>
      <c r="FM696" s="56"/>
      <c r="FN696" s="56"/>
      <c r="FO696" s="56"/>
      <c r="FP696" s="56"/>
      <c r="FQ696" s="56"/>
      <c r="FR696" s="56"/>
      <c r="FS696" s="56"/>
      <c r="FT696" s="56"/>
      <c r="FU696" s="56"/>
      <c r="FV696" s="56"/>
      <c r="FW696" s="56"/>
      <c r="FX696" s="56"/>
      <c r="FY696" s="56"/>
      <c r="FZ696" s="56"/>
      <c r="GA696" s="56"/>
      <c r="GB696" s="56"/>
      <c r="GC696" s="56"/>
      <c r="GD696" s="56"/>
      <c r="GE696" s="56"/>
      <c r="GF696" s="56"/>
      <c r="GG696" s="56"/>
      <c r="GH696" s="56"/>
      <c r="GI696" s="56"/>
      <c r="GJ696" s="56"/>
      <c r="GK696" s="56"/>
      <c r="GL696" s="56"/>
      <c r="GM696" s="56"/>
      <c r="GN696" s="56"/>
      <c r="GO696" s="56"/>
      <c r="GP696" s="56"/>
      <c r="GQ696" s="56"/>
      <c r="GR696" s="56"/>
      <c r="GS696" s="56"/>
      <c r="GT696" s="56"/>
      <c r="GU696" s="56"/>
      <c r="GV696" s="56"/>
      <c r="GW696" s="56"/>
      <c r="GX696" s="56"/>
      <c r="GY696" s="56"/>
      <c r="GZ696" s="56"/>
      <c r="HA696" s="56"/>
      <c r="HB696" s="56"/>
      <c r="HC696" s="56"/>
      <c r="HD696" s="56"/>
      <c r="HE696" s="56"/>
      <c r="HF696" s="56"/>
      <c r="HG696" s="56"/>
      <c r="HH696" s="56"/>
      <c r="HI696" s="56"/>
      <c r="HJ696" s="56"/>
      <c r="HK696" s="56"/>
      <c r="HL696" s="56"/>
      <c r="HM696" s="56"/>
      <c r="HN696" s="56"/>
      <c r="HO696" s="56"/>
      <c r="HP696" s="56"/>
      <c r="HQ696" s="56"/>
      <c r="HR696" s="56"/>
      <c r="HS696" s="56"/>
      <c r="HT696" s="56"/>
      <c r="HU696" s="56"/>
      <c r="HV696" s="56"/>
      <c r="HW696" s="56"/>
      <c r="HX696" s="56"/>
      <c r="HY696" s="56"/>
      <c r="HZ696" s="56"/>
      <c r="IA696" s="56"/>
      <c r="IB696" s="56"/>
      <c r="IC696" s="56"/>
      <c r="ID696" s="56"/>
      <c r="IE696" s="56"/>
      <c r="IF696" s="56"/>
      <c r="IG696" s="56"/>
      <c r="IH696" s="56"/>
      <c r="II696" s="56"/>
      <c r="IJ696" s="56"/>
      <c r="IK696" s="56"/>
      <c r="IL696" s="56"/>
      <c r="IM696" s="56"/>
      <c r="IN696" s="56"/>
      <c r="IO696" s="56"/>
      <c r="IP696" s="56"/>
      <c r="IQ696" s="56"/>
      <c r="IR696" s="56"/>
      <c r="IS696" s="56"/>
      <c r="IT696" s="56"/>
      <c r="IU696" s="56"/>
      <c r="IV696" s="56"/>
      <c r="IW696" s="56"/>
      <c r="IX696" s="56"/>
    </row>
    <row r="697" spans="2:258">
      <c r="B697" s="56"/>
      <c r="C697" s="56"/>
      <c r="D697" s="56"/>
      <c r="E697" s="56"/>
      <c r="F697" s="56"/>
      <c r="G697" s="56"/>
      <c r="H697" s="56"/>
      <c r="I697" s="56"/>
      <c r="J697" s="56"/>
      <c r="K697" s="56"/>
      <c r="L697" s="56"/>
      <c r="M697" s="56"/>
      <c r="CK697" s="56"/>
      <c r="CL697" s="56"/>
      <c r="CM697" s="56"/>
      <c r="CN697" s="56"/>
      <c r="CO697" s="56"/>
      <c r="CP697" s="56"/>
      <c r="CQ697" s="56"/>
      <c r="CR697" s="56"/>
      <c r="CS697" s="56"/>
      <c r="CT697" s="56"/>
      <c r="CU697" s="56"/>
      <c r="CV697" s="56"/>
      <c r="CW697" s="56"/>
      <c r="CX697" s="56"/>
      <c r="CY697" s="56"/>
      <c r="CZ697" s="56"/>
      <c r="DA697" s="56"/>
      <c r="DB697" s="56"/>
      <c r="DC697" s="56"/>
      <c r="DD697" s="56"/>
      <c r="DE697" s="56"/>
      <c r="DF697" s="56"/>
      <c r="DG697" s="56"/>
      <c r="DH697" s="56"/>
      <c r="DI697" s="56"/>
      <c r="DJ697" s="56"/>
      <c r="DK697" s="56"/>
      <c r="DL697" s="56"/>
      <c r="DM697" s="56"/>
      <c r="DN697" s="56"/>
      <c r="DO697" s="56"/>
      <c r="DP697" s="56"/>
      <c r="DQ697" s="56"/>
      <c r="DR697" s="56"/>
      <c r="DS697" s="56"/>
      <c r="DT697" s="56"/>
      <c r="DU697" s="56"/>
      <c r="DV697" s="56"/>
      <c r="DW697" s="56"/>
      <c r="DX697" s="56"/>
      <c r="DY697" s="56"/>
      <c r="DZ697" s="56"/>
      <c r="EA697" s="56"/>
      <c r="EB697" s="56"/>
      <c r="EC697" s="56"/>
      <c r="ED697" s="56"/>
      <c r="EE697" s="56"/>
      <c r="EF697" s="56"/>
      <c r="EG697" s="56"/>
      <c r="EH697" s="56"/>
      <c r="EI697" s="56"/>
      <c r="EJ697" s="56"/>
      <c r="EK697" s="56"/>
      <c r="EL697" s="56"/>
      <c r="EM697" s="56"/>
      <c r="EN697" s="56"/>
      <c r="EO697" s="56"/>
      <c r="EP697" s="56"/>
      <c r="EQ697" s="56"/>
      <c r="ER697" s="56"/>
      <c r="ES697" s="56"/>
      <c r="ET697" s="56"/>
      <c r="EU697" s="56"/>
      <c r="EV697" s="56"/>
      <c r="EW697" s="56"/>
      <c r="EX697" s="56"/>
      <c r="EY697" s="56"/>
      <c r="EZ697" s="56"/>
      <c r="FA697" s="56"/>
      <c r="FB697" s="56"/>
      <c r="FC697" s="56"/>
      <c r="FD697" s="56"/>
      <c r="FE697" s="56"/>
      <c r="FF697" s="56"/>
      <c r="FG697" s="56"/>
      <c r="FH697" s="56"/>
      <c r="FI697" s="56"/>
      <c r="FJ697" s="56"/>
      <c r="FK697" s="56"/>
      <c r="FL697" s="56"/>
      <c r="FM697" s="56"/>
      <c r="FN697" s="56"/>
      <c r="FO697" s="56"/>
      <c r="FP697" s="56"/>
      <c r="FQ697" s="56"/>
      <c r="FR697" s="56"/>
      <c r="FS697" s="56"/>
      <c r="FT697" s="56"/>
      <c r="FU697" s="56"/>
      <c r="FV697" s="56"/>
      <c r="FW697" s="56"/>
      <c r="FX697" s="56"/>
      <c r="FY697" s="56"/>
      <c r="FZ697" s="56"/>
      <c r="GA697" s="56"/>
      <c r="GB697" s="56"/>
      <c r="GC697" s="56"/>
      <c r="GD697" s="56"/>
      <c r="GE697" s="56"/>
      <c r="GF697" s="56"/>
      <c r="GG697" s="56"/>
      <c r="GH697" s="56"/>
      <c r="GI697" s="56"/>
      <c r="GJ697" s="56"/>
      <c r="GK697" s="56"/>
      <c r="GL697" s="56"/>
      <c r="GM697" s="56"/>
      <c r="GN697" s="56"/>
      <c r="GO697" s="56"/>
      <c r="GP697" s="56"/>
      <c r="GQ697" s="56"/>
      <c r="GR697" s="56"/>
      <c r="GS697" s="56"/>
      <c r="GT697" s="56"/>
      <c r="GU697" s="56"/>
      <c r="GV697" s="56"/>
      <c r="GW697" s="56"/>
      <c r="GX697" s="56"/>
      <c r="GY697" s="56"/>
      <c r="GZ697" s="56"/>
      <c r="HA697" s="56"/>
      <c r="HB697" s="56"/>
      <c r="HC697" s="56"/>
      <c r="HD697" s="56"/>
      <c r="HE697" s="56"/>
      <c r="HF697" s="56"/>
      <c r="HG697" s="56"/>
      <c r="HH697" s="56"/>
      <c r="HI697" s="56"/>
      <c r="HJ697" s="56"/>
      <c r="HK697" s="56"/>
      <c r="HL697" s="56"/>
      <c r="HM697" s="56"/>
      <c r="HN697" s="56"/>
      <c r="HO697" s="56"/>
      <c r="HP697" s="56"/>
      <c r="HQ697" s="56"/>
      <c r="HR697" s="56"/>
      <c r="HS697" s="56"/>
      <c r="HT697" s="56"/>
      <c r="HU697" s="56"/>
      <c r="HV697" s="56"/>
      <c r="HW697" s="56"/>
      <c r="HX697" s="56"/>
      <c r="HY697" s="56"/>
      <c r="HZ697" s="56"/>
      <c r="IA697" s="56"/>
      <c r="IB697" s="56"/>
      <c r="IC697" s="56"/>
      <c r="ID697" s="56"/>
      <c r="IE697" s="56"/>
      <c r="IF697" s="56"/>
      <c r="IG697" s="56"/>
      <c r="IH697" s="56"/>
      <c r="II697" s="56"/>
      <c r="IJ697" s="56"/>
      <c r="IK697" s="56"/>
      <c r="IL697" s="56"/>
      <c r="IM697" s="56"/>
      <c r="IN697" s="56"/>
      <c r="IO697" s="56"/>
      <c r="IP697" s="56"/>
      <c r="IQ697" s="56"/>
      <c r="IR697" s="56"/>
      <c r="IS697" s="56"/>
      <c r="IT697" s="56"/>
      <c r="IU697" s="56"/>
      <c r="IV697" s="56"/>
      <c r="IW697" s="56"/>
      <c r="IX697" s="56"/>
    </row>
    <row r="698" spans="2:258">
      <c r="B698" s="56"/>
      <c r="C698" s="56"/>
      <c r="D698" s="56"/>
      <c r="E698" s="56"/>
      <c r="F698" s="56"/>
      <c r="G698" s="56"/>
      <c r="H698" s="56"/>
      <c r="I698" s="56"/>
      <c r="J698" s="56"/>
      <c r="K698" s="56"/>
      <c r="L698" s="56"/>
      <c r="M698" s="56"/>
      <c r="CK698" s="56"/>
      <c r="CL698" s="56"/>
      <c r="CM698" s="56"/>
      <c r="CN698" s="56"/>
      <c r="CO698" s="56"/>
      <c r="CP698" s="56"/>
      <c r="CQ698" s="56"/>
      <c r="CR698" s="56"/>
      <c r="CS698" s="56"/>
      <c r="CT698" s="56"/>
      <c r="CU698" s="56"/>
      <c r="CV698" s="56"/>
      <c r="CW698" s="56"/>
      <c r="CX698" s="56"/>
      <c r="CY698" s="56"/>
      <c r="CZ698" s="56"/>
      <c r="DA698" s="56"/>
      <c r="DB698" s="56"/>
      <c r="DC698" s="56"/>
      <c r="DD698" s="56"/>
      <c r="DE698" s="56"/>
      <c r="DF698" s="56"/>
      <c r="DG698" s="56"/>
      <c r="DH698" s="56"/>
      <c r="DI698" s="56"/>
      <c r="DJ698" s="56"/>
      <c r="DK698" s="56"/>
      <c r="DL698" s="56"/>
      <c r="DM698" s="56"/>
      <c r="DN698" s="56"/>
      <c r="DO698" s="56"/>
      <c r="DP698" s="56"/>
      <c r="DQ698" s="56"/>
      <c r="DR698" s="56"/>
      <c r="DS698" s="56"/>
      <c r="DT698" s="56"/>
      <c r="DU698" s="56"/>
      <c r="DV698" s="56"/>
      <c r="DW698" s="56"/>
      <c r="DX698" s="56"/>
      <c r="DY698" s="56"/>
      <c r="DZ698" s="56"/>
      <c r="EA698" s="56"/>
      <c r="EB698" s="56"/>
      <c r="EC698" s="56"/>
      <c r="ED698" s="56"/>
      <c r="EE698" s="56"/>
      <c r="EF698" s="56"/>
      <c r="EG698" s="56"/>
      <c r="EH698" s="56"/>
      <c r="EI698" s="56"/>
      <c r="EJ698" s="56"/>
      <c r="EK698" s="56"/>
      <c r="EL698" s="56"/>
      <c r="EM698" s="56"/>
      <c r="EN698" s="56"/>
      <c r="EO698" s="56"/>
      <c r="EP698" s="56"/>
      <c r="EQ698" s="56"/>
      <c r="ER698" s="56"/>
      <c r="ES698" s="56"/>
      <c r="ET698" s="56"/>
      <c r="EU698" s="56"/>
      <c r="EV698" s="56"/>
      <c r="EW698" s="56"/>
      <c r="EX698" s="56"/>
      <c r="EY698" s="56"/>
      <c r="EZ698" s="56"/>
      <c r="FA698" s="56"/>
      <c r="FB698" s="56"/>
      <c r="FC698" s="56"/>
      <c r="FD698" s="56"/>
      <c r="FE698" s="56"/>
      <c r="FF698" s="56"/>
      <c r="FG698" s="56"/>
      <c r="FH698" s="56"/>
      <c r="FI698" s="56"/>
      <c r="FJ698" s="56"/>
      <c r="FK698" s="56"/>
      <c r="FL698" s="56"/>
      <c r="FM698" s="56"/>
      <c r="FN698" s="56"/>
      <c r="FO698" s="56"/>
      <c r="FP698" s="56"/>
      <c r="FQ698" s="56"/>
      <c r="FR698" s="56"/>
      <c r="FS698" s="56"/>
      <c r="FT698" s="56"/>
      <c r="FU698" s="56"/>
      <c r="FV698" s="56"/>
      <c r="FW698" s="56"/>
      <c r="FX698" s="56"/>
      <c r="FY698" s="56"/>
      <c r="FZ698" s="56"/>
      <c r="GA698" s="56"/>
      <c r="GB698" s="56"/>
      <c r="GC698" s="56"/>
      <c r="GD698" s="56"/>
      <c r="GE698" s="56"/>
      <c r="GF698" s="56"/>
      <c r="GG698" s="56"/>
      <c r="GH698" s="56"/>
      <c r="GI698" s="56"/>
      <c r="GJ698" s="56"/>
      <c r="GK698" s="56"/>
      <c r="GL698" s="56"/>
      <c r="GM698" s="56"/>
      <c r="GN698" s="56"/>
      <c r="GO698" s="56"/>
      <c r="GP698" s="56"/>
      <c r="GQ698" s="56"/>
      <c r="GR698" s="56"/>
      <c r="GS698" s="56"/>
      <c r="GT698" s="56"/>
      <c r="GU698" s="56"/>
      <c r="GV698" s="56"/>
      <c r="GW698" s="56"/>
      <c r="GX698" s="56"/>
      <c r="GY698" s="56"/>
      <c r="GZ698" s="56"/>
      <c r="HA698" s="56"/>
      <c r="HB698" s="56"/>
      <c r="HC698" s="56"/>
      <c r="HD698" s="56"/>
      <c r="HE698" s="56"/>
      <c r="HF698" s="56"/>
      <c r="HG698" s="56"/>
      <c r="HH698" s="56"/>
      <c r="HI698" s="56"/>
      <c r="HJ698" s="56"/>
      <c r="HK698" s="56"/>
      <c r="HL698" s="56"/>
      <c r="HM698" s="56"/>
      <c r="HN698" s="56"/>
      <c r="HO698" s="56"/>
      <c r="HP698" s="56"/>
      <c r="HQ698" s="56"/>
      <c r="HR698" s="56"/>
      <c r="HS698" s="56"/>
      <c r="HT698" s="56"/>
      <c r="HU698" s="56"/>
      <c r="HV698" s="56"/>
      <c r="HW698" s="56"/>
      <c r="HX698" s="56"/>
      <c r="HY698" s="56"/>
      <c r="HZ698" s="56"/>
      <c r="IA698" s="56"/>
      <c r="IB698" s="56"/>
      <c r="IC698" s="56"/>
      <c r="ID698" s="56"/>
      <c r="IE698" s="56"/>
      <c r="IF698" s="56"/>
      <c r="IG698" s="56"/>
      <c r="IH698" s="56"/>
      <c r="II698" s="56"/>
      <c r="IJ698" s="56"/>
      <c r="IK698" s="56"/>
      <c r="IL698" s="56"/>
      <c r="IM698" s="56"/>
      <c r="IN698" s="56"/>
      <c r="IO698" s="56"/>
      <c r="IP698" s="56"/>
      <c r="IQ698" s="56"/>
      <c r="IR698" s="56"/>
      <c r="IS698" s="56"/>
      <c r="IT698" s="56"/>
      <c r="IU698" s="56"/>
      <c r="IV698" s="56"/>
      <c r="IW698" s="56"/>
      <c r="IX698" s="56"/>
    </row>
    <row r="699" spans="2:258">
      <c r="B699" s="56"/>
      <c r="C699" s="56"/>
      <c r="D699" s="56"/>
      <c r="E699" s="56"/>
      <c r="F699" s="56"/>
      <c r="G699" s="56"/>
      <c r="H699" s="56"/>
      <c r="I699" s="56"/>
      <c r="J699" s="56"/>
      <c r="K699" s="56"/>
      <c r="L699" s="56"/>
      <c r="M699" s="56"/>
      <c r="CK699" s="56"/>
      <c r="CL699" s="56"/>
      <c r="CM699" s="56"/>
      <c r="CN699" s="56"/>
      <c r="CO699" s="56"/>
      <c r="CP699" s="56"/>
      <c r="CQ699" s="56"/>
      <c r="CR699" s="56"/>
      <c r="CS699" s="56"/>
      <c r="CT699" s="56"/>
      <c r="CU699" s="56"/>
      <c r="CV699" s="56"/>
      <c r="CW699" s="56"/>
      <c r="CX699" s="56"/>
      <c r="CY699" s="56"/>
      <c r="CZ699" s="56"/>
      <c r="DA699" s="56"/>
      <c r="DB699" s="56"/>
      <c r="DC699" s="56"/>
      <c r="DD699" s="56"/>
      <c r="DE699" s="56"/>
      <c r="DF699" s="56"/>
      <c r="DG699" s="56"/>
      <c r="DH699" s="56"/>
      <c r="DI699" s="56"/>
      <c r="DJ699" s="56"/>
      <c r="DK699" s="56"/>
      <c r="DL699" s="56"/>
      <c r="DM699" s="56"/>
      <c r="DN699" s="56"/>
      <c r="DO699" s="56"/>
      <c r="DP699" s="56"/>
      <c r="DQ699" s="56"/>
      <c r="DR699" s="56"/>
      <c r="DS699" s="56"/>
      <c r="DT699" s="56"/>
      <c r="DU699" s="56"/>
      <c r="DV699" s="56"/>
      <c r="DW699" s="56"/>
      <c r="DX699" s="56"/>
      <c r="DY699" s="56"/>
      <c r="DZ699" s="56"/>
      <c r="EA699" s="56"/>
      <c r="EB699" s="56"/>
      <c r="EC699" s="56"/>
      <c r="ED699" s="56"/>
      <c r="EE699" s="56"/>
      <c r="EF699" s="56"/>
      <c r="EG699" s="56"/>
      <c r="EH699" s="56"/>
      <c r="EI699" s="56"/>
      <c r="EJ699" s="56"/>
      <c r="EK699" s="56"/>
      <c r="EL699" s="56"/>
      <c r="EM699" s="56"/>
      <c r="EN699" s="56"/>
      <c r="EO699" s="56"/>
      <c r="EP699" s="56"/>
      <c r="EQ699" s="56"/>
      <c r="ER699" s="56"/>
      <c r="ES699" s="56"/>
      <c r="ET699" s="56"/>
      <c r="EU699" s="56"/>
      <c r="EV699" s="56"/>
      <c r="EW699" s="56"/>
      <c r="EX699" s="56"/>
      <c r="EY699" s="56"/>
      <c r="EZ699" s="56"/>
      <c r="FA699" s="56"/>
      <c r="FB699" s="56"/>
      <c r="FC699" s="56"/>
      <c r="FD699" s="56"/>
      <c r="FE699" s="56"/>
      <c r="FF699" s="56"/>
      <c r="FG699" s="56"/>
      <c r="FH699" s="56"/>
      <c r="FI699" s="56"/>
      <c r="FJ699" s="56"/>
      <c r="FK699" s="56"/>
      <c r="FL699" s="56"/>
      <c r="FM699" s="56"/>
      <c r="FN699" s="56"/>
      <c r="FO699" s="56"/>
      <c r="FP699" s="56"/>
      <c r="FQ699" s="56"/>
      <c r="FR699" s="56"/>
      <c r="FS699" s="56"/>
      <c r="FT699" s="56"/>
      <c r="FU699" s="56"/>
      <c r="FV699" s="56"/>
      <c r="FW699" s="56"/>
      <c r="FX699" s="56"/>
      <c r="FY699" s="56"/>
      <c r="FZ699" s="56"/>
      <c r="GA699" s="56"/>
      <c r="GB699" s="56"/>
      <c r="GC699" s="56"/>
      <c r="GD699" s="56"/>
      <c r="GE699" s="56"/>
      <c r="GF699" s="56"/>
      <c r="GG699" s="56"/>
      <c r="GH699" s="56"/>
      <c r="GI699" s="56"/>
      <c r="GJ699" s="56"/>
      <c r="GK699" s="56"/>
      <c r="GL699" s="56"/>
      <c r="GM699" s="56"/>
      <c r="GN699" s="56"/>
      <c r="GO699" s="56"/>
      <c r="GP699" s="56"/>
      <c r="GQ699" s="56"/>
      <c r="GR699" s="56"/>
      <c r="GS699" s="56"/>
      <c r="GT699" s="56"/>
      <c r="GU699" s="56"/>
      <c r="GV699" s="56"/>
      <c r="GW699" s="56"/>
      <c r="GX699" s="56"/>
      <c r="GY699" s="56"/>
      <c r="GZ699" s="56"/>
      <c r="HA699" s="56"/>
      <c r="HB699" s="56"/>
      <c r="HC699" s="56"/>
      <c r="HD699" s="56"/>
      <c r="HE699" s="56"/>
      <c r="HF699" s="56"/>
      <c r="HG699" s="56"/>
      <c r="HH699" s="56"/>
      <c r="HI699" s="56"/>
      <c r="HJ699" s="56"/>
      <c r="HK699" s="56"/>
      <c r="HL699" s="56"/>
      <c r="HM699" s="56"/>
      <c r="HN699" s="56"/>
      <c r="HO699" s="56"/>
      <c r="HP699" s="56"/>
      <c r="HQ699" s="56"/>
      <c r="HR699" s="56"/>
      <c r="HS699" s="56"/>
      <c r="HT699" s="56"/>
      <c r="HU699" s="56"/>
      <c r="HV699" s="56"/>
      <c r="HW699" s="56"/>
      <c r="HX699" s="56"/>
      <c r="HY699" s="56"/>
      <c r="HZ699" s="56"/>
      <c r="IA699" s="56"/>
      <c r="IB699" s="56"/>
      <c r="IC699" s="56"/>
      <c r="ID699" s="56"/>
      <c r="IE699" s="56"/>
      <c r="IF699" s="56"/>
      <c r="IG699" s="56"/>
      <c r="IH699" s="56"/>
      <c r="II699" s="56"/>
      <c r="IJ699" s="56"/>
      <c r="IK699" s="56"/>
      <c r="IL699" s="56"/>
      <c r="IM699" s="56"/>
      <c r="IN699" s="56"/>
      <c r="IO699" s="56"/>
      <c r="IP699" s="56"/>
      <c r="IQ699" s="56"/>
      <c r="IR699" s="56"/>
      <c r="IS699" s="56"/>
      <c r="IT699" s="56"/>
      <c r="IU699" s="56"/>
      <c r="IV699" s="56"/>
      <c r="IW699" s="56"/>
      <c r="IX699" s="56"/>
    </row>
    <row r="700" spans="2:258">
      <c r="B700" s="56"/>
      <c r="C700" s="56"/>
      <c r="D700" s="56"/>
      <c r="E700" s="56"/>
      <c r="F700" s="56"/>
      <c r="G700" s="56"/>
      <c r="H700" s="56"/>
      <c r="I700" s="56"/>
      <c r="J700" s="56"/>
      <c r="K700" s="56"/>
      <c r="L700" s="56"/>
      <c r="M700" s="56"/>
      <c r="CK700" s="56"/>
      <c r="CL700" s="56"/>
      <c r="CM700" s="56"/>
      <c r="CN700" s="56"/>
      <c r="CO700" s="56"/>
      <c r="CP700" s="56"/>
      <c r="CQ700" s="56"/>
      <c r="CR700" s="56"/>
      <c r="CS700" s="56"/>
      <c r="CT700" s="56"/>
      <c r="CU700" s="56"/>
      <c r="CV700" s="56"/>
      <c r="CW700" s="56"/>
      <c r="CX700" s="56"/>
      <c r="CY700" s="56"/>
      <c r="CZ700" s="56"/>
      <c r="DA700" s="56"/>
      <c r="DB700" s="56"/>
      <c r="DC700" s="56"/>
      <c r="DD700" s="56"/>
      <c r="DE700" s="56"/>
      <c r="DF700" s="56"/>
      <c r="DG700" s="56"/>
      <c r="DH700" s="56"/>
      <c r="DI700" s="56"/>
      <c r="DJ700" s="56"/>
      <c r="DK700" s="56"/>
      <c r="DL700" s="56"/>
      <c r="DM700" s="56"/>
      <c r="DN700" s="56"/>
      <c r="DO700" s="56"/>
      <c r="DP700" s="56"/>
      <c r="DQ700" s="56"/>
      <c r="DR700" s="56"/>
      <c r="DS700" s="56"/>
      <c r="DT700" s="56"/>
      <c r="DU700" s="56"/>
      <c r="DV700" s="56"/>
      <c r="DW700" s="56"/>
      <c r="DX700" s="56"/>
      <c r="DY700" s="56"/>
      <c r="DZ700" s="56"/>
      <c r="EA700" s="56"/>
      <c r="EB700" s="56"/>
      <c r="EC700" s="56"/>
      <c r="ED700" s="56"/>
      <c r="EE700" s="56"/>
      <c r="EF700" s="56"/>
      <c r="EG700" s="56"/>
      <c r="EH700" s="56"/>
      <c r="EI700" s="56"/>
      <c r="EJ700" s="56"/>
      <c r="EK700" s="56"/>
      <c r="EL700" s="56"/>
      <c r="EM700" s="56"/>
      <c r="EN700" s="56"/>
      <c r="EO700" s="56"/>
      <c r="EP700" s="56"/>
      <c r="EQ700" s="56"/>
      <c r="ER700" s="56"/>
      <c r="ES700" s="56"/>
      <c r="ET700" s="56"/>
      <c r="EU700" s="56"/>
      <c r="EV700" s="56"/>
      <c r="EW700" s="56"/>
      <c r="EX700" s="56"/>
      <c r="EY700" s="56"/>
      <c r="EZ700" s="56"/>
      <c r="FA700" s="56"/>
      <c r="FB700" s="56"/>
      <c r="FC700" s="56"/>
      <c r="FD700" s="56"/>
      <c r="FE700" s="56"/>
      <c r="FF700" s="56"/>
      <c r="FG700" s="56"/>
      <c r="FH700" s="56"/>
      <c r="FI700" s="56"/>
      <c r="FJ700" s="56"/>
      <c r="FK700" s="56"/>
      <c r="FL700" s="56"/>
      <c r="FM700" s="56"/>
      <c r="FN700" s="56"/>
      <c r="FO700" s="56"/>
      <c r="FP700" s="56"/>
      <c r="FQ700" s="56"/>
      <c r="FR700" s="56"/>
      <c r="FS700" s="56"/>
      <c r="FT700" s="56"/>
      <c r="FU700" s="56"/>
      <c r="FV700" s="56"/>
      <c r="FW700" s="56"/>
      <c r="FX700" s="56"/>
      <c r="FY700" s="56"/>
      <c r="FZ700" s="56"/>
      <c r="GA700" s="56"/>
      <c r="GB700" s="56"/>
      <c r="GC700" s="56"/>
      <c r="GD700" s="56"/>
      <c r="GE700" s="56"/>
      <c r="GF700" s="56"/>
      <c r="GG700" s="56"/>
      <c r="GH700" s="56"/>
      <c r="GI700" s="56"/>
      <c r="GJ700" s="56"/>
      <c r="GK700" s="56"/>
      <c r="GL700" s="56"/>
      <c r="GM700" s="56"/>
      <c r="GN700" s="56"/>
      <c r="GO700" s="56"/>
      <c r="GP700" s="56"/>
      <c r="GQ700" s="56"/>
      <c r="GR700" s="56"/>
      <c r="GS700" s="56"/>
      <c r="GT700" s="56"/>
      <c r="GU700" s="56"/>
      <c r="GV700" s="56"/>
      <c r="GW700" s="56"/>
      <c r="GX700" s="56"/>
      <c r="GY700" s="56"/>
      <c r="GZ700" s="56"/>
      <c r="HA700" s="56"/>
      <c r="HB700" s="56"/>
      <c r="HC700" s="56"/>
      <c r="HD700" s="56"/>
      <c r="HE700" s="56"/>
      <c r="HF700" s="56"/>
      <c r="HG700" s="56"/>
      <c r="HH700" s="56"/>
      <c r="HI700" s="56"/>
      <c r="HJ700" s="56"/>
      <c r="HK700" s="56"/>
      <c r="HL700" s="56"/>
      <c r="HM700" s="56"/>
      <c r="HN700" s="56"/>
      <c r="HO700" s="56"/>
      <c r="HP700" s="56"/>
      <c r="HQ700" s="56"/>
      <c r="HR700" s="56"/>
      <c r="HS700" s="56"/>
      <c r="HT700" s="56"/>
      <c r="HU700" s="56"/>
      <c r="HV700" s="56"/>
      <c r="HW700" s="56"/>
      <c r="HX700" s="56"/>
      <c r="HY700" s="56"/>
      <c r="HZ700" s="56"/>
      <c r="IA700" s="56"/>
      <c r="IB700" s="56"/>
      <c r="IC700" s="56"/>
      <c r="ID700" s="56"/>
      <c r="IE700" s="56"/>
      <c r="IF700" s="56"/>
      <c r="IG700" s="56"/>
      <c r="IH700" s="56"/>
      <c r="II700" s="56"/>
      <c r="IJ700" s="56"/>
      <c r="IK700" s="56"/>
      <c r="IL700" s="56"/>
      <c r="IM700" s="56"/>
      <c r="IN700" s="56"/>
      <c r="IO700" s="56"/>
      <c r="IP700" s="56"/>
      <c r="IQ700" s="56"/>
      <c r="IR700" s="56"/>
      <c r="IS700" s="56"/>
      <c r="IT700" s="56"/>
      <c r="IU700" s="56"/>
      <c r="IV700" s="56"/>
      <c r="IW700" s="56"/>
      <c r="IX700" s="56"/>
    </row>
    <row r="701" spans="2:258">
      <c r="B701" s="56"/>
      <c r="C701" s="56"/>
      <c r="D701" s="56"/>
      <c r="E701" s="56"/>
      <c r="F701" s="56"/>
      <c r="G701" s="56"/>
      <c r="H701" s="56"/>
      <c r="I701" s="56"/>
      <c r="J701" s="56"/>
      <c r="K701" s="56"/>
      <c r="L701" s="56"/>
      <c r="M701" s="56"/>
      <c r="CK701" s="56"/>
      <c r="CL701" s="56"/>
      <c r="CM701" s="56"/>
      <c r="CN701" s="56"/>
      <c r="CO701" s="56"/>
      <c r="CP701" s="56"/>
      <c r="CQ701" s="56"/>
      <c r="CR701" s="56"/>
      <c r="CS701" s="56"/>
      <c r="CT701" s="56"/>
      <c r="CU701" s="56"/>
      <c r="CV701" s="56"/>
      <c r="CW701" s="56"/>
      <c r="CX701" s="56"/>
      <c r="CY701" s="56"/>
      <c r="CZ701" s="56"/>
      <c r="DA701" s="56"/>
      <c r="DB701" s="56"/>
      <c r="DC701" s="56"/>
      <c r="DD701" s="56"/>
      <c r="DE701" s="56"/>
      <c r="DF701" s="56"/>
      <c r="DG701" s="56"/>
      <c r="DH701" s="56"/>
      <c r="DI701" s="56"/>
      <c r="DJ701" s="56"/>
      <c r="DK701" s="56"/>
      <c r="DL701" s="56"/>
      <c r="DM701" s="56"/>
      <c r="DN701" s="56"/>
      <c r="DO701" s="56"/>
      <c r="DP701" s="56"/>
      <c r="DQ701" s="56"/>
      <c r="DR701" s="56"/>
      <c r="DS701" s="56"/>
      <c r="DT701" s="56"/>
      <c r="DU701" s="56"/>
      <c r="DV701" s="56"/>
      <c r="DW701" s="56"/>
      <c r="DX701" s="56"/>
      <c r="DY701" s="56"/>
      <c r="DZ701" s="56"/>
      <c r="EA701" s="56"/>
      <c r="EB701" s="56"/>
      <c r="EC701" s="56"/>
      <c r="ED701" s="56"/>
      <c r="EE701" s="56"/>
      <c r="EF701" s="56"/>
      <c r="EG701" s="56"/>
      <c r="EH701" s="56"/>
      <c r="EI701" s="56"/>
      <c r="EJ701" s="56"/>
      <c r="EK701" s="56"/>
      <c r="EL701" s="56"/>
      <c r="EM701" s="56"/>
      <c r="EN701" s="56"/>
      <c r="EO701" s="56"/>
      <c r="EP701" s="56"/>
      <c r="EQ701" s="56"/>
      <c r="ER701" s="56"/>
      <c r="ES701" s="56"/>
      <c r="ET701" s="56"/>
      <c r="EU701" s="56"/>
      <c r="EV701" s="56"/>
      <c r="EW701" s="56"/>
      <c r="EX701" s="56"/>
      <c r="EY701" s="56"/>
      <c r="EZ701" s="56"/>
      <c r="FA701" s="56"/>
      <c r="FB701" s="56"/>
      <c r="FC701" s="56"/>
      <c r="FD701" s="56"/>
      <c r="FE701" s="56"/>
      <c r="FF701" s="56"/>
      <c r="FG701" s="56"/>
      <c r="FH701" s="56"/>
      <c r="FI701" s="56"/>
      <c r="FJ701" s="56"/>
      <c r="FK701" s="56"/>
      <c r="FL701" s="56"/>
      <c r="FM701" s="56"/>
      <c r="FN701" s="56"/>
      <c r="FO701" s="56"/>
      <c r="FP701" s="56"/>
      <c r="FQ701" s="56"/>
      <c r="FR701" s="56"/>
      <c r="FS701" s="56"/>
      <c r="FT701" s="56"/>
      <c r="FU701" s="56"/>
      <c r="FV701" s="56"/>
      <c r="FW701" s="56"/>
      <c r="FX701" s="56"/>
      <c r="FY701" s="56"/>
      <c r="FZ701" s="56"/>
      <c r="GA701" s="56"/>
      <c r="GB701" s="56"/>
      <c r="GC701" s="56"/>
      <c r="GD701" s="56"/>
      <c r="GE701" s="56"/>
      <c r="GF701" s="56"/>
      <c r="GG701" s="56"/>
      <c r="GH701" s="56"/>
      <c r="GI701" s="56"/>
      <c r="GJ701" s="56"/>
      <c r="GK701" s="56"/>
      <c r="GL701" s="56"/>
      <c r="GM701" s="56"/>
      <c r="GN701" s="56"/>
      <c r="GO701" s="56"/>
      <c r="GP701" s="56"/>
      <c r="GQ701" s="56"/>
      <c r="GR701" s="56"/>
      <c r="GS701" s="56"/>
      <c r="GT701" s="56"/>
      <c r="GU701" s="56"/>
      <c r="GV701" s="56"/>
      <c r="GW701" s="56"/>
      <c r="GX701" s="56"/>
      <c r="GY701" s="56"/>
      <c r="GZ701" s="56"/>
      <c r="HA701" s="56"/>
      <c r="HB701" s="56"/>
      <c r="HC701" s="56"/>
      <c r="HD701" s="56"/>
      <c r="HE701" s="56"/>
      <c r="HF701" s="56"/>
      <c r="HG701" s="56"/>
      <c r="HH701" s="56"/>
      <c r="HI701" s="56"/>
      <c r="HJ701" s="56"/>
      <c r="HK701" s="56"/>
      <c r="HL701" s="56"/>
      <c r="HM701" s="56"/>
      <c r="HN701" s="56"/>
      <c r="HO701" s="56"/>
      <c r="HP701" s="56"/>
      <c r="HQ701" s="56"/>
      <c r="HR701" s="56"/>
      <c r="HS701" s="56"/>
      <c r="HT701" s="56"/>
      <c r="HU701" s="56"/>
      <c r="HV701" s="56"/>
      <c r="HW701" s="56"/>
      <c r="HX701" s="56"/>
      <c r="HY701" s="56"/>
      <c r="HZ701" s="56"/>
      <c r="IA701" s="56"/>
      <c r="IB701" s="56"/>
      <c r="IC701" s="56"/>
      <c r="ID701" s="56"/>
      <c r="IE701" s="56"/>
      <c r="IF701" s="56"/>
      <c r="IG701" s="56"/>
      <c r="IH701" s="56"/>
      <c r="II701" s="56"/>
      <c r="IJ701" s="56"/>
      <c r="IK701" s="56"/>
      <c r="IL701" s="56"/>
      <c r="IM701" s="56"/>
      <c r="IN701" s="56"/>
      <c r="IO701" s="56"/>
      <c r="IP701" s="56"/>
      <c r="IQ701" s="56"/>
      <c r="IR701" s="56"/>
      <c r="IS701" s="56"/>
      <c r="IT701" s="56"/>
      <c r="IU701" s="56"/>
      <c r="IV701" s="56"/>
      <c r="IW701" s="56"/>
      <c r="IX701" s="56"/>
    </row>
    <row r="702" spans="2:258">
      <c r="B702" s="56"/>
      <c r="C702" s="56"/>
      <c r="D702" s="56"/>
      <c r="E702" s="56"/>
      <c r="F702" s="56"/>
      <c r="G702" s="56"/>
      <c r="H702" s="56"/>
      <c r="I702" s="56"/>
      <c r="J702" s="56"/>
      <c r="K702" s="56"/>
      <c r="L702" s="56"/>
      <c r="M702" s="56"/>
      <c r="CK702" s="56"/>
      <c r="CL702" s="56"/>
      <c r="CM702" s="56"/>
      <c r="CN702" s="56"/>
      <c r="CO702" s="56"/>
      <c r="CP702" s="56"/>
      <c r="CQ702" s="56"/>
      <c r="CR702" s="56"/>
      <c r="CS702" s="56"/>
      <c r="CT702" s="56"/>
      <c r="CU702" s="56"/>
      <c r="CV702" s="56"/>
      <c r="CW702" s="56"/>
      <c r="CX702" s="56"/>
      <c r="CY702" s="56"/>
      <c r="CZ702" s="56"/>
      <c r="DA702" s="56"/>
      <c r="DB702" s="56"/>
      <c r="DC702" s="56"/>
      <c r="DD702" s="56"/>
      <c r="DE702" s="56"/>
      <c r="DF702" s="56"/>
      <c r="DG702" s="56"/>
      <c r="DH702" s="56"/>
      <c r="DI702" s="56"/>
      <c r="DJ702" s="56"/>
      <c r="DK702" s="56"/>
      <c r="DL702" s="56"/>
      <c r="DM702" s="56"/>
      <c r="DN702" s="56"/>
      <c r="DO702" s="56"/>
      <c r="DP702" s="56"/>
      <c r="DQ702" s="56"/>
      <c r="DR702" s="56"/>
      <c r="DS702" s="56"/>
      <c r="DT702" s="56"/>
      <c r="DU702" s="56"/>
      <c r="DV702" s="56"/>
      <c r="DW702" s="56"/>
      <c r="DX702" s="56"/>
      <c r="DY702" s="56"/>
      <c r="DZ702" s="56"/>
      <c r="EA702" s="56"/>
      <c r="EB702" s="56"/>
      <c r="EC702" s="56"/>
      <c r="ED702" s="56"/>
      <c r="EE702" s="56"/>
      <c r="EF702" s="56"/>
      <c r="EG702" s="56"/>
      <c r="EH702" s="56"/>
      <c r="EI702" s="56"/>
      <c r="EJ702" s="56"/>
      <c r="EK702" s="56"/>
      <c r="EL702" s="56"/>
      <c r="EM702" s="56"/>
      <c r="EN702" s="56"/>
      <c r="EO702" s="56"/>
      <c r="EP702" s="56"/>
      <c r="EQ702" s="56"/>
      <c r="ER702" s="56"/>
      <c r="ES702" s="56"/>
      <c r="ET702" s="56"/>
      <c r="EU702" s="56"/>
      <c r="EV702" s="56"/>
      <c r="EW702" s="56"/>
      <c r="EX702" s="56"/>
      <c r="EY702" s="56"/>
      <c r="EZ702" s="56"/>
      <c r="FA702" s="56"/>
      <c r="FB702" s="56"/>
      <c r="FC702" s="56"/>
      <c r="FD702" s="56"/>
      <c r="FE702" s="56"/>
      <c r="FF702" s="56"/>
      <c r="FG702" s="56"/>
      <c r="FH702" s="56"/>
      <c r="FI702" s="56"/>
      <c r="FJ702" s="56"/>
      <c r="FK702" s="56"/>
      <c r="FL702" s="56"/>
      <c r="FM702" s="56"/>
      <c r="FN702" s="56"/>
      <c r="FO702" s="56"/>
      <c r="FP702" s="56"/>
      <c r="FQ702" s="56"/>
      <c r="FR702" s="56"/>
      <c r="FS702" s="56"/>
      <c r="FT702" s="56"/>
      <c r="FU702" s="56"/>
      <c r="FV702" s="56"/>
      <c r="FW702" s="56"/>
      <c r="FX702" s="56"/>
      <c r="FY702" s="56"/>
      <c r="FZ702" s="56"/>
      <c r="GA702" s="56"/>
      <c r="GB702" s="56"/>
      <c r="GC702" s="56"/>
      <c r="GD702" s="56"/>
      <c r="GE702" s="56"/>
      <c r="GF702" s="56"/>
      <c r="GG702" s="56"/>
      <c r="GH702" s="56"/>
      <c r="GI702" s="56"/>
      <c r="GJ702" s="56"/>
      <c r="GK702" s="56"/>
      <c r="GL702" s="56"/>
      <c r="GM702" s="56"/>
      <c r="GN702" s="56"/>
      <c r="GO702" s="56"/>
      <c r="GP702" s="56"/>
      <c r="GQ702" s="56"/>
      <c r="GR702" s="56"/>
      <c r="GS702" s="56"/>
      <c r="GT702" s="56"/>
      <c r="GU702" s="56"/>
      <c r="GV702" s="56"/>
      <c r="GW702" s="56"/>
      <c r="GX702" s="56"/>
      <c r="GY702" s="56"/>
      <c r="GZ702" s="56"/>
      <c r="HA702" s="56"/>
      <c r="HB702" s="56"/>
      <c r="HC702" s="56"/>
      <c r="HD702" s="56"/>
      <c r="HE702" s="56"/>
      <c r="HF702" s="56"/>
      <c r="HG702" s="56"/>
      <c r="HH702" s="56"/>
      <c r="HI702" s="56"/>
      <c r="HJ702" s="56"/>
      <c r="HK702" s="56"/>
      <c r="HL702" s="56"/>
      <c r="HM702" s="56"/>
      <c r="HN702" s="56"/>
      <c r="HO702" s="56"/>
      <c r="HP702" s="56"/>
      <c r="HQ702" s="56"/>
      <c r="HR702" s="56"/>
      <c r="HS702" s="56"/>
      <c r="HT702" s="56"/>
      <c r="HU702" s="56"/>
      <c r="HV702" s="56"/>
      <c r="HW702" s="56"/>
      <c r="HX702" s="56"/>
      <c r="HY702" s="56"/>
      <c r="HZ702" s="56"/>
      <c r="IA702" s="56"/>
      <c r="IB702" s="56"/>
      <c r="IC702" s="56"/>
      <c r="ID702" s="56"/>
      <c r="IE702" s="56"/>
      <c r="IF702" s="56"/>
      <c r="IG702" s="56"/>
      <c r="IH702" s="56"/>
      <c r="II702" s="56"/>
      <c r="IJ702" s="56"/>
      <c r="IK702" s="56"/>
      <c r="IL702" s="56"/>
      <c r="IM702" s="56"/>
      <c r="IN702" s="56"/>
      <c r="IO702" s="56"/>
      <c r="IP702" s="56"/>
      <c r="IQ702" s="56"/>
      <c r="IR702" s="56"/>
      <c r="IS702" s="56"/>
      <c r="IT702" s="56"/>
      <c r="IU702" s="56"/>
      <c r="IV702" s="56"/>
      <c r="IW702" s="56"/>
      <c r="IX702" s="56"/>
    </row>
    <row r="703" spans="2:258">
      <c r="B703" s="56"/>
      <c r="C703" s="56"/>
      <c r="D703" s="56"/>
      <c r="E703" s="56"/>
      <c r="F703" s="56"/>
      <c r="G703" s="56"/>
      <c r="H703" s="56"/>
      <c r="I703" s="56"/>
      <c r="J703" s="56"/>
      <c r="K703" s="56"/>
      <c r="L703" s="56"/>
      <c r="M703" s="56"/>
      <c r="CK703" s="56"/>
      <c r="CL703" s="56"/>
      <c r="CM703" s="56"/>
      <c r="CN703" s="56"/>
      <c r="CO703" s="56"/>
      <c r="CP703" s="56"/>
      <c r="CQ703" s="56"/>
      <c r="CR703" s="56"/>
      <c r="CS703" s="56"/>
      <c r="CT703" s="56"/>
      <c r="CU703" s="56"/>
      <c r="CV703" s="56"/>
      <c r="CW703" s="56"/>
      <c r="CX703" s="56"/>
      <c r="CY703" s="56"/>
      <c r="CZ703" s="56"/>
      <c r="DA703" s="56"/>
      <c r="DB703" s="56"/>
      <c r="DC703" s="56"/>
      <c r="DD703" s="56"/>
      <c r="DE703" s="56"/>
      <c r="DF703" s="56"/>
      <c r="DG703" s="56"/>
      <c r="DH703" s="56"/>
      <c r="DI703" s="56"/>
      <c r="DJ703" s="56"/>
      <c r="DK703" s="56"/>
      <c r="DL703" s="56"/>
      <c r="DM703" s="56"/>
      <c r="DN703" s="56"/>
      <c r="DO703" s="56"/>
      <c r="DP703" s="56"/>
      <c r="DQ703" s="56"/>
      <c r="DR703" s="56"/>
      <c r="DS703" s="56"/>
      <c r="DT703" s="56"/>
      <c r="DU703" s="56"/>
      <c r="DV703" s="56"/>
      <c r="DW703" s="56"/>
      <c r="DX703" s="56"/>
      <c r="DY703" s="56"/>
      <c r="DZ703" s="56"/>
      <c r="EA703" s="56"/>
      <c r="EB703" s="56"/>
      <c r="EC703" s="56"/>
      <c r="ED703" s="56"/>
      <c r="EE703" s="56"/>
      <c r="EF703" s="56"/>
      <c r="EG703" s="56"/>
      <c r="EH703" s="56"/>
      <c r="EI703" s="56"/>
      <c r="EJ703" s="56"/>
      <c r="EK703" s="56"/>
      <c r="EL703" s="56"/>
      <c r="EM703" s="56"/>
      <c r="EN703" s="56"/>
      <c r="EO703" s="56"/>
      <c r="EP703" s="56"/>
      <c r="EQ703" s="56"/>
      <c r="ER703" s="56"/>
      <c r="ES703" s="56"/>
      <c r="ET703" s="56"/>
      <c r="EU703" s="56"/>
      <c r="EV703" s="56"/>
      <c r="EW703" s="56"/>
      <c r="EX703" s="56"/>
      <c r="EY703" s="56"/>
      <c r="EZ703" s="56"/>
      <c r="FA703" s="56"/>
      <c r="FB703" s="56"/>
      <c r="FC703" s="56"/>
      <c r="FD703" s="56"/>
      <c r="FE703" s="56"/>
      <c r="FF703" s="56"/>
      <c r="FG703" s="56"/>
      <c r="FH703" s="56"/>
      <c r="FI703" s="56"/>
      <c r="FJ703" s="56"/>
      <c r="FK703" s="56"/>
      <c r="FL703" s="56"/>
      <c r="FM703" s="56"/>
      <c r="FN703" s="56"/>
      <c r="FO703" s="56"/>
      <c r="FP703" s="56"/>
      <c r="FQ703" s="56"/>
      <c r="FR703" s="56"/>
      <c r="FS703" s="56"/>
      <c r="FT703" s="56"/>
      <c r="FU703" s="56"/>
      <c r="FV703" s="56"/>
      <c r="FW703" s="56"/>
      <c r="FX703" s="56"/>
      <c r="FY703" s="56"/>
      <c r="FZ703" s="56"/>
      <c r="GA703" s="56"/>
      <c r="GB703" s="56"/>
      <c r="GC703" s="56"/>
      <c r="GD703" s="56"/>
      <c r="GE703" s="56"/>
      <c r="GF703" s="56"/>
      <c r="GG703" s="56"/>
      <c r="GH703" s="56"/>
      <c r="GI703" s="56"/>
      <c r="GJ703" s="56"/>
      <c r="GK703" s="56"/>
      <c r="GL703" s="56"/>
      <c r="GM703" s="56"/>
      <c r="GN703" s="56"/>
      <c r="GO703" s="56"/>
      <c r="GP703" s="56"/>
      <c r="GQ703" s="56"/>
      <c r="GR703" s="56"/>
      <c r="GS703" s="56"/>
      <c r="GT703" s="56"/>
      <c r="GU703" s="56"/>
      <c r="GV703" s="56"/>
      <c r="GW703" s="56"/>
      <c r="GX703" s="56"/>
      <c r="GY703" s="56"/>
      <c r="GZ703" s="56"/>
      <c r="HA703" s="56"/>
      <c r="HB703" s="56"/>
      <c r="HC703" s="56"/>
      <c r="HD703" s="56"/>
      <c r="HE703" s="56"/>
      <c r="HF703" s="56"/>
      <c r="HG703" s="56"/>
      <c r="HH703" s="56"/>
      <c r="HI703" s="56"/>
      <c r="HJ703" s="56"/>
      <c r="HK703" s="56"/>
      <c r="HL703" s="56"/>
      <c r="HM703" s="56"/>
      <c r="HN703" s="56"/>
      <c r="HO703" s="56"/>
      <c r="HP703" s="56"/>
      <c r="HQ703" s="56"/>
      <c r="HR703" s="56"/>
      <c r="HS703" s="56"/>
      <c r="HT703" s="56"/>
      <c r="HU703" s="56"/>
      <c r="HV703" s="56"/>
      <c r="HW703" s="56"/>
      <c r="HX703" s="56"/>
      <c r="HY703" s="56"/>
      <c r="HZ703" s="56"/>
      <c r="IA703" s="56"/>
      <c r="IB703" s="56"/>
      <c r="IC703" s="56"/>
      <c r="ID703" s="56"/>
      <c r="IE703" s="56"/>
      <c r="IF703" s="56"/>
      <c r="IG703" s="56"/>
      <c r="IH703" s="56"/>
      <c r="II703" s="56"/>
      <c r="IJ703" s="56"/>
      <c r="IK703" s="56"/>
      <c r="IL703" s="56"/>
      <c r="IM703" s="56"/>
      <c r="IN703" s="56"/>
      <c r="IO703" s="56"/>
      <c r="IP703" s="56"/>
      <c r="IQ703" s="56"/>
      <c r="IR703" s="56"/>
      <c r="IS703" s="56"/>
      <c r="IT703" s="56"/>
      <c r="IU703" s="56"/>
      <c r="IV703" s="56"/>
      <c r="IW703" s="56"/>
      <c r="IX703" s="56"/>
    </row>
    <row r="704" spans="2:258">
      <c r="B704" s="56"/>
      <c r="C704" s="56"/>
      <c r="D704" s="56"/>
      <c r="E704" s="56"/>
      <c r="F704" s="56"/>
      <c r="G704" s="56"/>
      <c r="H704" s="56"/>
      <c r="I704" s="56"/>
      <c r="J704" s="56"/>
      <c r="K704" s="56"/>
      <c r="L704" s="56"/>
      <c r="M704" s="56"/>
      <c r="CK704" s="56"/>
      <c r="CL704" s="56"/>
      <c r="CM704" s="56"/>
      <c r="CN704" s="56"/>
      <c r="CO704" s="56"/>
      <c r="CP704" s="56"/>
      <c r="CQ704" s="56"/>
      <c r="CR704" s="56"/>
      <c r="CS704" s="56"/>
      <c r="CT704" s="56"/>
      <c r="CU704" s="56"/>
      <c r="CV704" s="56"/>
      <c r="CW704" s="56"/>
      <c r="CX704" s="56"/>
      <c r="CY704" s="56"/>
      <c r="CZ704" s="56"/>
      <c r="DA704" s="56"/>
      <c r="DB704" s="56"/>
      <c r="DC704" s="56"/>
      <c r="DD704" s="56"/>
      <c r="DE704" s="56"/>
      <c r="DF704" s="56"/>
      <c r="DG704" s="56"/>
      <c r="DH704" s="56"/>
      <c r="DI704" s="56"/>
      <c r="DJ704" s="56"/>
      <c r="DK704" s="56"/>
      <c r="DL704" s="56"/>
      <c r="DM704" s="56"/>
      <c r="DN704" s="56"/>
      <c r="DO704" s="56"/>
      <c r="DP704" s="56"/>
      <c r="DQ704" s="56"/>
      <c r="DR704" s="56"/>
      <c r="DS704" s="56"/>
      <c r="DT704" s="56"/>
      <c r="DU704" s="56"/>
      <c r="DV704" s="56"/>
      <c r="DW704" s="56"/>
      <c r="DX704" s="56"/>
      <c r="DY704" s="56"/>
      <c r="DZ704" s="56"/>
      <c r="EA704" s="56"/>
      <c r="EB704" s="56"/>
      <c r="EC704" s="56"/>
      <c r="ED704" s="56"/>
      <c r="EE704" s="56"/>
      <c r="EF704" s="56"/>
      <c r="EG704" s="56"/>
      <c r="EH704" s="56"/>
      <c r="EI704" s="56"/>
      <c r="EJ704" s="56"/>
      <c r="EK704" s="56"/>
      <c r="EL704" s="56"/>
      <c r="EM704" s="56"/>
      <c r="EN704" s="56"/>
      <c r="EO704" s="56"/>
      <c r="EP704" s="56"/>
      <c r="EQ704" s="56"/>
      <c r="ER704" s="56"/>
      <c r="ES704" s="56"/>
      <c r="ET704" s="56"/>
      <c r="EU704" s="56"/>
      <c r="EV704" s="56"/>
      <c r="EW704" s="56"/>
      <c r="EX704" s="56"/>
      <c r="EY704" s="56"/>
      <c r="EZ704" s="56"/>
      <c r="FA704" s="56"/>
      <c r="FB704" s="56"/>
      <c r="FC704" s="56"/>
      <c r="FD704" s="56"/>
      <c r="FE704" s="56"/>
      <c r="FF704" s="56"/>
      <c r="FG704" s="56"/>
      <c r="FH704" s="56"/>
      <c r="FI704" s="56"/>
      <c r="FJ704" s="56"/>
      <c r="FK704" s="56"/>
      <c r="FL704" s="56"/>
      <c r="FM704" s="56"/>
      <c r="FN704" s="56"/>
      <c r="FO704" s="56"/>
      <c r="FP704" s="56"/>
      <c r="FQ704" s="56"/>
      <c r="FR704" s="56"/>
      <c r="FS704" s="56"/>
      <c r="FT704" s="56"/>
      <c r="FU704" s="56"/>
      <c r="FV704" s="56"/>
      <c r="FW704" s="56"/>
      <c r="FX704" s="56"/>
      <c r="FY704" s="56"/>
      <c r="FZ704" s="56"/>
      <c r="GA704" s="56"/>
      <c r="GB704" s="56"/>
      <c r="GC704" s="56"/>
      <c r="GD704" s="56"/>
      <c r="GE704" s="56"/>
      <c r="GF704" s="56"/>
      <c r="GG704" s="56"/>
      <c r="GH704" s="56"/>
      <c r="GI704" s="56"/>
      <c r="GJ704" s="56"/>
      <c r="GK704" s="56"/>
      <c r="GL704" s="56"/>
      <c r="GM704" s="56"/>
      <c r="GN704" s="56"/>
      <c r="GO704" s="56"/>
      <c r="GP704" s="56"/>
      <c r="GQ704" s="56"/>
      <c r="GR704" s="56"/>
      <c r="GS704" s="56"/>
      <c r="GT704" s="56"/>
      <c r="GU704" s="56"/>
      <c r="GV704" s="56"/>
      <c r="GW704" s="56"/>
      <c r="GX704" s="56"/>
      <c r="GY704" s="56"/>
      <c r="GZ704" s="56"/>
      <c r="HA704" s="56"/>
      <c r="HB704" s="56"/>
      <c r="HC704" s="56"/>
      <c r="HD704" s="56"/>
      <c r="HE704" s="56"/>
      <c r="HF704" s="56"/>
      <c r="HG704" s="56"/>
      <c r="HH704" s="56"/>
      <c r="HI704" s="56"/>
      <c r="HJ704" s="56"/>
      <c r="HK704" s="56"/>
      <c r="HL704" s="56"/>
      <c r="HM704" s="56"/>
      <c r="HN704" s="56"/>
      <c r="HO704" s="56"/>
      <c r="HP704" s="56"/>
      <c r="HQ704" s="56"/>
      <c r="HR704" s="56"/>
      <c r="HS704" s="56"/>
      <c r="HT704" s="56"/>
      <c r="HU704" s="56"/>
      <c r="HV704" s="56"/>
      <c r="HW704" s="56"/>
      <c r="HX704" s="56"/>
      <c r="HY704" s="56"/>
      <c r="HZ704" s="56"/>
      <c r="IA704" s="56"/>
      <c r="IB704" s="56"/>
      <c r="IC704" s="56"/>
      <c r="ID704" s="56"/>
      <c r="IE704" s="56"/>
      <c r="IF704" s="56"/>
      <c r="IG704" s="56"/>
      <c r="IH704" s="56"/>
      <c r="II704" s="56"/>
      <c r="IJ704" s="56"/>
      <c r="IK704" s="56"/>
      <c r="IL704" s="56"/>
      <c r="IM704" s="56"/>
      <c r="IN704" s="56"/>
      <c r="IO704" s="56"/>
      <c r="IP704" s="56"/>
      <c r="IQ704" s="56"/>
      <c r="IR704" s="56"/>
      <c r="IS704" s="56"/>
      <c r="IT704" s="56"/>
      <c r="IU704" s="56"/>
      <c r="IV704" s="56"/>
      <c r="IW704" s="56"/>
      <c r="IX704" s="56"/>
    </row>
    <row r="705" spans="2:258">
      <c r="B705" s="56"/>
      <c r="C705" s="56"/>
      <c r="D705" s="56"/>
      <c r="E705" s="56"/>
      <c r="F705" s="56"/>
      <c r="G705" s="56"/>
      <c r="H705" s="56"/>
      <c r="I705" s="56"/>
      <c r="J705" s="56"/>
      <c r="K705" s="56"/>
      <c r="L705" s="56"/>
      <c r="M705" s="56"/>
      <c r="CK705" s="56"/>
      <c r="CL705" s="56"/>
      <c r="CM705" s="56"/>
      <c r="CN705" s="56"/>
      <c r="CO705" s="56"/>
      <c r="CP705" s="56"/>
      <c r="CQ705" s="56"/>
      <c r="CR705" s="56"/>
      <c r="CS705" s="56"/>
      <c r="CT705" s="56"/>
      <c r="CU705" s="56"/>
      <c r="CV705" s="56"/>
      <c r="CW705" s="56"/>
      <c r="CX705" s="56"/>
      <c r="CY705" s="56"/>
      <c r="CZ705" s="56"/>
      <c r="DA705" s="56"/>
      <c r="DB705" s="56"/>
      <c r="DC705" s="56"/>
      <c r="DD705" s="56"/>
      <c r="DE705" s="56"/>
      <c r="DF705" s="56"/>
      <c r="DG705" s="56"/>
      <c r="DH705" s="56"/>
      <c r="DI705" s="56"/>
      <c r="DJ705" s="56"/>
      <c r="DK705" s="56"/>
      <c r="DL705" s="56"/>
      <c r="DM705" s="56"/>
      <c r="DN705" s="56"/>
      <c r="DO705" s="56"/>
      <c r="DP705" s="56"/>
      <c r="DQ705" s="56"/>
      <c r="DR705" s="56"/>
      <c r="DS705" s="56"/>
      <c r="DT705" s="56"/>
      <c r="DU705" s="56"/>
      <c r="DV705" s="56"/>
      <c r="DW705" s="56"/>
      <c r="DX705" s="56"/>
      <c r="DY705" s="56"/>
      <c r="DZ705" s="56"/>
      <c r="EA705" s="56"/>
      <c r="EB705" s="56"/>
      <c r="EC705" s="56"/>
      <c r="ED705" s="56"/>
      <c r="EE705" s="56"/>
      <c r="EF705" s="56"/>
      <c r="EG705" s="56"/>
      <c r="EH705" s="56"/>
      <c r="EI705" s="56"/>
      <c r="EJ705" s="56"/>
      <c r="EK705" s="56"/>
      <c r="EL705" s="56"/>
      <c r="EM705" s="56"/>
      <c r="EN705" s="56"/>
      <c r="EO705" s="56"/>
      <c r="EP705" s="56"/>
      <c r="EQ705" s="56"/>
      <c r="ER705" s="56"/>
      <c r="ES705" s="56"/>
      <c r="ET705" s="56"/>
      <c r="EU705" s="56"/>
      <c r="EV705" s="56"/>
      <c r="EW705" s="56"/>
      <c r="EX705" s="56"/>
      <c r="EY705" s="56"/>
      <c r="EZ705" s="56"/>
      <c r="FA705" s="56"/>
      <c r="FB705" s="56"/>
      <c r="FC705" s="56"/>
      <c r="FD705" s="56"/>
      <c r="FE705" s="56"/>
      <c r="FF705" s="56"/>
      <c r="FG705" s="56"/>
      <c r="FH705" s="56"/>
      <c r="FI705" s="56"/>
      <c r="FJ705" s="56"/>
      <c r="FK705" s="56"/>
      <c r="FL705" s="56"/>
      <c r="FM705" s="56"/>
      <c r="FN705" s="56"/>
      <c r="FO705" s="56"/>
      <c r="FP705" s="56"/>
      <c r="FQ705" s="56"/>
      <c r="FR705" s="56"/>
      <c r="FS705" s="56"/>
      <c r="FT705" s="56"/>
      <c r="FU705" s="56"/>
      <c r="FV705" s="56"/>
      <c r="FW705" s="56"/>
      <c r="FX705" s="56"/>
      <c r="FY705" s="56"/>
      <c r="FZ705" s="56"/>
      <c r="GA705" s="56"/>
      <c r="GB705" s="56"/>
      <c r="GC705" s="56"/>
      <c r="GD705" s="56"/>
      <c r="GE705" s="56"/>
      <c r="GF705" s="56"/>
      <c r="GG705" s="56"/>
      <c r="GH705" s="56"/>
      <c r="GI705" s="56"/>
      <c r="GJ705" s="56"/>
      <c r="GK705" s="56"/>
      <c r="GL705" s="56"/>
      <c r="GM705" s="56"/>
      <c r="GN705" s="56"/>
      <c r="GO705" s="56"/>
      <c r="GP705" s="56"/>
      <c r="GQ705" s="56"/>
      <c r="GR705" s="56"/>
      <c r="GS705" s="56"/>
      <c r="GT705" s="56"/>
      <c r="GU705" s="56"/>
      <c r="GV705" s="56"/>
      <c r="GW705" s="56"/>
      <c r="GX705" s="56"/>
      <c r="GY705" s="56"/>
      <c r="GZ705" s="56"/>
      <c r="HA705" s="56"/>
      <c r="HB705" s="56"/>
      <c r="HC705" s="56"/>
      <c r="HD705" s="56"/>
      <c r="HE705" s="56"/>
      <c r="HF705" s="56"/>
      <c r="HG705" s="56"/>
      <c r="HH705" s="56"/>
      <c r="HI705" s="56"/>
      <c r="HJ705" s="56"/>
      <c r="HK705" s="56"/>
      <c r="HL705" s="56"/>
      <c r="HM705" s="56"/>
      <c r="HN705" s="56"/>
      <c r="HO705" s="56"/>
      <c r="HP705" s="56"/>
      <c r="HQ705" s="56"/>
      <c r="HR705" s="56"/>
      <c r="HS705" s="56"/>
      <c r="HT705" s="56"/>
      <c r="HU705" s="56"/>
      <c r="HV705" s="56"/>
      <c r="HW705" s="56"/>
      <c r="HX705" s="56"/>
      <c r="HY705" s="56"/>
      <c r="HZ705" s="56"/>
      <c r="IA705" s="56"/>
      <c r="IB705" s="56"/>
      <c r="IC705" s="56"/>
      <c r="ID705" s="56"/>
      <c r="IE705" s="56"/>
      <c r="IF705" s="56"/>
      <c r="IG705" s="56"/>
      <c r="IH705" s="56"/>
      <c r="II705" s="56"/>
      <c r="IJ705" s="56"/>
      <c r="IK705" s="56"/>
      <c r="IL705" s="56"/>
      <c r="IM705" s="56"/>
      <c r="IN705" s="56"/>
      <c r="IO705" s="56"/>
      <c r="IP705" s="56"/>
      <c r="IQ705" s="56"/>
      <c r="IR705" s="56"/>
      <c r="IS705" s="56"/>
      <c r="IT705" s="56"/>
      <c r="IU705" s="56"/>
      <c r="IV705" s="56"/>
      <c r="IW705" s="56"/>
      <c r="IX705" s="56"/>
    </row>
    <row r="706" spans="2:258">
      <c r="B706" s="56"/>
      <c r="C706" s="56"/>
      <c r="D706" s="56"/>
      <c r="E706" s="56"/>
      <c r="F706" s="56"/>
      <c r="G706" s="56"/>
      <c r="H706" s="56"/>
      <c r="I706" s="56"/>
      <c r="J706" s="56"/>
      <c r="K706" s="56"/>
      <c r="L706" s="56"/>
      <c r="M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56"/>
      <c r="DN706" s="56"/>
      <c r="DO706" s="56"/>
      <c r="DP706" s="56"/>
      <c r="DQ706" s="56"/>
      <c r="DR706" s="56"/>
      <c r="DS706" s="56"/>
      <c r="DT706" s="56"/>
      <c r="DU706" s="56"/>
      <c r="DV706" s="56"/>
      <c r="DW706" s="56"/>
      <c r="DX706" s="56"/>
      <c r="DY706" s="56"/>
      <c r="DZ706" s="56"/>
      <c r="EA706" s="56"/>
      <c r="EB706" s="56"/>
      <c r="EC706" s="56"/>
      <c r="ED706" s="56"/>
      <c r="EE706" s="56"/>
      <c r="EF706" s="56"/>
      <c r="EG706" s="56"/>
      <c r="EH706" s="56"/>
      <c r="EI706" s="56"/>
      <c r="EJ706" s="56"/>
      <c r="EK706" s="56"/>
      <c r="EL706" s="56"/>
      <c r="EM706" s="56"/>
      <c r="EN706" s="56"/>
      <c r="EO706" s="56"/>
      <c r="EP706" s="56"/>
      <c r="EQ706" s="56"/>
      <c r="ER706" s="56"/>
      <c r="ES706" s="56"/>
      <c r="ET706" s="56"/>
      <c r="EU706" s="56"/>
      <c r="EV706" s="56"/>
      <c r="EW706" s="56"/>
      <c r="EX706" s="56"/>
      <c r="EY706" s="56"/>
      <c r="EZ706" s="56"/>
      <c r="FA706" s="56"/>
      <c r="FB706" s="56"/>
      <c r="FC706" s="56"/>
      <c r="FD706" s="56"/>
      <c r="FE706" s="56"/>
      <c r="FF706" s="56"/>
      <c r="FG706" s="56"/>
      <c r="FH706" s="56"/>
      <c r="FI706" s="56"/>
      <c r="FJ706" s="56"/>
      <c r="FK706" s="56"/>
      <c r="FL706" s="56"/>
      <c r="FM706" s="56"/>
      <c r="FN706" s="56"/>
      <c r="FO706" s="56"/>
      <c r="FP706" s="56"/>
      <c r="FQ706" s="56"/>
      <c r="FR706" s="56"/>
      <c r="FS706" s="56"/>
      <c r="FT706" s="56"/>
      <c r="FU706" s="56"/>
      <c r="FV706" s="56"/>
      <c r="FW706" s="56"/>
      <c r="FX706" s="56"/>
      <c r="FY706" s="56"/>
      <c r="FZ706" s="56"/>
      <c r="GA706" s="56"/>
      <c r="GB706" s="56"/>
      <c r="GC706" s="56"/>
      <c r="GD706" s="56"/>
      <c r="GE706" s="56"/>
      <c r="GF706" s="56"/>
      <c r="GG706" s="56"/>
      <c r="GH706" s="56"/>
      <c r="GI706" s="56"/>
      <c r="GJ706" s="56"/>
      <c r="GK706" s="56"/>
      <c r="GL706" s="56"/>
      <c r="GM706" s="56"/>
      <c r="GN706" s="56"/>
      <c r="GO706" s="56"/>
      <c r="GP706" s="56"/>
      <c r="GQ706" s="56"/>
      <c r="GR706" s="56"/>
      <c r="GS706" s="56"/>
      <c r="GT706" s="56"/>
      <c r="GU706" s="56"/>
      <c r="GV706" s="56"/>
      <c r="GW706" s="56"/>
      <c r="GX706" s="56"/>
      <c r="GY706" s="56"/>
      <c r="GZ706" s="56"/>
      <c r="HA706" s="56"/>
      <c r="HB706" s="56"/>
      <c r="HC706" s="56"/>
      <c r="HD706" s="56"/>
      <c r="HE706" s="56"/>
      <c r="HF706" s="56"/>
      <c r="HG706" s="56"/>
      <c r="HH706" s="56"/>
      <c r="HI706" s="56"/>
      <c r="HJ706" s="56"/>
      <c r="HK706" s="56"/>
      <c r="HL706" s="56"/>
      <c r="HM706" s="56"/>
      <c r="HN706" s="56"/>
      <c r="HO706" s="56"/>
      <c r="HP706" s="56"/>
      <c r="HQ706" s="56"/>
      <c r="HR706" s="56"/>
      <c r="HS706" s="56"/>
      <c r="HT706" s="56"/>
      <c r="HU706" s="56"/>
      <c r="HV706" s="56"/>
      <c r="HW706" s="56"/>
      <c r="HX706" s="56"/>
      <c r="HY706" s="56"/>
      <c r="HZ706" s="56"/>
      <c r="IA706" s="56"/>
      <c r="IB706" s="56"/>
      <c r="IC706" s="56"/>
      <c r="ID706" s="56"/>
      <c r="IE706" s="56"/>
      <c r="IF706" s="56"/>
      <c r="IG706" s="56"/>
      <c r="IH706" s="56"/>
      <c r="II706" s="56"/>
      <c r="IJ706" s="56"/>
      <c r="IK706" s="56"/>
      <c r="IL706" s="56"/>
      <c r="IM706" s="56"/>
      <c r="IN706" s="56"/>
      <c r="IO706" s="56"/>
      <c r="IP706" s="56"/>
      <c r="IQ706" s="56"/>
      <c r="IR706" s="56"/>
      <c r="IS706" s="56"/>
      <c r="IT706" s="56"/>
      <c r="IU706" s="56"/>
      <c r="IV706" s="56"/>
      <c r="IW706" s="56"/>
      <c r="IX706" s="56"/>
    </row>
    <row r="707" spans="2:258">
      <c r="B707" s="56"/>
      <c r="C707" s="56"/>
      <c r="D707" s="56"/>
      <c r="E707" s="56"/>
      <c r="F707" s="56"/>
      <c r="G707" s="56"/>
      <c r="H707" s="56"/>
      <c r="I707" s="56"/>
      <c r="J707" s="56"/>
      <c r="K707" s="56"/>
      <c r="L707" s="56"/>
      <c r="M707" s="56"/>
      <c r="CK707" s="56"/>
      <c r="CL707" s="56"/>
      <c r="CM707" s="56"/>
      <c r="CN707" s="56"/>
      <c r="CO707" s="56"/>
      <c r="CP707" s="56"/>
      <c r="CQ707" s="56"/>
      <c r="CR707" s="56"/>
      <c r="CS707" s="56"/>
      <c r="CT707" s="56"/>
      <c r="CU707" s="56"/>
      <c r="CV707" s="56"/>
      <c r="CW707" s="56"/>
      <c r="CX707" s="56"/>
      <c r="CY707" s="56"/>
      <c r="CZ707" s="56"/>
      <c r="DA707" s="56"/>
      <c r="DB707" s="56"/>
      <c r="DC707" s="56"/>
      <c r="DD707" s="56"/>
      <c r="DE707" s="56"/>
      <c r="DF707" s="56"/>
      <c r="DG707" s="56"/>
      <c r="DH707" s="56"/>
      <c r="DI707" s="56"/>
      <c r="DJ707" s="56"/>
      <c r="DK707" s="56"/>
      <c r="DL707" s="56"/>
      <c r="DM707" s="56"/>
      <c r="DN707" s="56"/>
      <c r="DO707" s="56"/>
      <c r="DP707" s="56"/>
      <c r="DQ707" s="56"/>
      <c r="DR707" s="56"/>
      <c r="DS707" s="56"/>
      <c r="DT707" s="56"/>
      <c r="DU707" s="56"/>
      <c r="DV707" s="56"/>
      <c r="DW707" s="56"/>
      <c r="DX707" s="56"/>
      <c r="DY707" s="56"/>
      <c r="DZ707" s="56"/>
      <c r="EA707" s="56"/>
      <c r="EB707" s="56"/>
      <c r="EC707" s="56"/>
      <c r="ED707" s="56"/>
      <c r="EE707" s="56"/>
      <c r="EF707" s="56"/>
      <c r="EG707" s="56"/>
      <c r="EH707" s="56"/>
      <c r="EI707" s="56"/>
      <c r="EJ707" s="56"/>
      <c r="EK707" s="56"/>
      <c r="EL707" s="56"/>
      <c r="EM707" s="56"/>
      <c r="EN707" s="56"/>
      <c r="EO707" s="56"/>
      <c r="EP707" s="56"/>
      <c r="EQ707" s="56"/>
      <c r="ER707" s="56"/>
      <c r="ES707" s="56"/>
      <c r="ET707" s="56"/>
      <c r="EU707" s="56"/>
      <c r="EV707" s="56"/>
      <c r="EW707" s="56"/>
      <c r="EX707" s="56"/>
      <c r="EY707" s="56"/>
      <c r="EZ707" s="56"/>
      <c r="FA707" s="56"/>
      <c r="FB707" s="56"/>
      <c r="FC707" s="56"/>
      <c r="FD707" s="56"/>
      <c r="FE707" s="56"/>
      <c r="FF707" s="56"/>
      <c r="FG707" s="56"/>
      <c r="FH707" s="56"/>
      <c r="FI707" s="56"/>
      <c r="FJ707" s="56"/>
      <c r="FK707" s="56"/>
      <c r="FL707" s="56"/>
      <c r="FM707" s="56"/>
      <c r="FN707" s="56"/>
      <c r="FO707" s="56"/>
      <c r="FP707" s="56"/>
      <c r="FQ707" s="56"/>
      <c r="FR707" s="56"/>
      <c r="FS707" s="56"/>
      <c r="FT707" s="56"/>
      <c r="FU707" s="56"/>
      <c r="FV707" s="56"/>
      <c r="FW707" s="56"/>
      <c r="FX707" s="56"/>
      <c r="FY707" s="56"/>
      <c r="FZ707" s="56"/>
      <c r="GA707" s="56"/>
      <c r="GB707" s="56"/>
      <c r="GC707" s="56"/>
      <c r="GD707" s="56"/>
      <c r="GE707" s="56"/>
      <c r="GF707" s="56"/>
      <c r="GG707" s="56"/>
      <c r="GH707" s="56"/>
      <c r="GI707" s="56"/>
      <c r="GJ707" s="56"/>
      <c r="GK707" s="56"/>
      <c r="GL707" s="56"/>
      <c r="GM707" s="56"/>
      <c r="GN707" s="56"/>
      <c r="GO707" s="56"/>
      <c r="GP707" s="56"/>
      <c r="GQ707" s="56"/>
      <c r="GR707" s="56"/>
      <c r="GS707" s="56"/>
      <c r="GT707" s="56"/>
      <c r="GU707" s="56"/>
      <c r="GV707" s="56"/>
      <c r="GW707" s="56"/>
      <c r="GX707" s="56"/>
      <c r="GY707" s="56"/>
      <c r="GZ707" s="56"/>
      <c r="HA707" s="56"/>
      <c r="HB707" s="56"/>
      <c r="HC707" s="56"/>
      <c r="HD707" s="56"/>
      <c r="HE707" s="56"/>
      <c r="HF707" s="56"/>
      <c r="HG707" s="56"/>
      <c r="HH707" s="56"/>
      <c r="HI707" s="56"/>
      <c r="HJ707" s="56"/>
      <c r="HK707" s="56"/>
      <c r="HL707" s="56"/>
      <c r="HM707" s="56"/>
      <c r="HN707" s="56"/>
      <c r="HO707" s="56"/>
      <c r="HP707" s="56"/>
      <c r="HQ707" s="56"/>
      <c r="HR707" s="56"/>
      <c r="HS707" s="56"/>
      <c r="HT707" s="56"/>
      <c r="HU707" s="56"/>
      <c r="HV707" s="56"/>
      <c r="HW707" s="56"/>
      <c r="HX707" s="56"/>
      <c r="HY707" s="56"/>
      <c r="HZ707" s="56"/>
      <c r="IA707" s="56"/>
      <c r="IB707" s="56"/>
      <c r="IC707" s="56"/>
      <c r="ID707" s="56"/>
      <c r="IE707" s="56"/>
      <c r="IF707" s="56"/>
      <c r="IG707" s="56"/>
      <c r="IH707" s="56"/>
      <c r="II707" s="56"/>
      <c r="IJ707" s="56"/>
      <c r="IK707" s="56"/>
      <c r="IL707" s="56"/>
      <c r="IM707" s="56"/>
      <c r="IN707" s="56"/>
      <c r="IO707" s="56"/>
      <c r="IP707" s="56"/>
      <c r="IQ707" s="56"/>
      <c r="IR707" s="56"/>
      <c r="IS707" s="56"/>
      <c r="IT707" s="56"/>
      <c r="IU707" s="56"/>
      <c r="IV707" s="56"/>
      <c r="IW707" s="56"/>
      <c r="IX707" s="56"/>
    </row>
    <row r="708" spans="2:258">
      <c r="B708" s="56"/>
      <c r="C708" s="56"/>
      <c r="D708" s="56"/>
      <c r="E708" s="56"/>
      <c r="F708" s="56"/>
      <c r="G708" s="56"/>
      <c r="H708" s="56"/>
      <c r="I708" s="56"/>
      <c r="J708" s="56"/>
      <c r="K708" s="56"/>
      <c r="L708" s="56"/>
      <c r="M708" s="56"/>
      <c r="CK708" s="56"/>
      <c r="CL708" s="56"/>
      <c r="CM708" s="56"/>
      <c r="CN708" s="56"/>
      <c r="CO708" s="56"/>
      <c r="CP708" s="56"/>
      <c r="CQ708" s="56"/>
      <c r="CR708" s="56"/>
      <c r="CS708" s="56"/>
      <c r="CT708" s="56"/>
      <c r="CU708" s="56"/>
      <c r="CV708" s="56"/>
      <c r="CW708" s="56"/>
      <c r="CX708" s="56"/>
      <c r="CY708" s="56"/>
      <c r="CZ708" s="56"/>
      <c r="DA708" s="56"/>
      <c r="DB708" s="56"/>
      <c r="DC708" s="56"/>
      <c r="DD708" s="56"/>
      <c r="DE708" s="56"/>
      <c r="DF708" s="56"/>
      <c r="DG708" s="56"/>
      <c r="DH708" s="56"/>
      <c r="DI708" s="56"/>
      <c r="DJ708" s="56"/>
      <c r="DK708" s="56"/>
      <c r="DL708" s="56"/>
      <c r="DM708" s="56"/>
      <c r="DN708" s="56"/>
      <c r="DO708" s="56"/>
      <c r="DP708" s="56"/>
      <c r="DQ708" s="56"/>
      <c r="DR708" s="56"/>
      <c r="DS708" s="56"/>
      <c r="DT708" s="56"/>
      <c r="DU708" s="56"/>
      <c r="DV708" s="56"/>
      <c r="DW708" s="56"/>
      <c r="DX708" s="56"/>
      <c r="DY708" s="56"/>
      <c r="DZ708" s="56"/>
      <c r="EA708" s="56"/>
      <c r="EB708" s="56"/>
      <c r="EC708" s="56"/>
      <c r="ED708" s="56"/>
      <c r="EE708" s="56"/>
      <c r="EF708" s="56"/>
      <c r="EG708" s="56"/>
      <c r="EH708" s="56"/>
      <c r="EI708" s="56"/>
      <c r="EJ708" s="56"/>
      <c r="EK708" s="56"/>
      <c r="EL708" s="56"/>
      <c r="EM708" s="56"/>
      <c r="EN708" s="56"/>
      <c r="EO708" s="56"/>
      <c r="EP708" s="56"/>
      <c r="EQ708" s="56"/>
      <c r="ER708" s="56"/>
      <c r="ES708" s="56"/>
      <c r="ET708" s="56"/>
      <c r="EU708" s="56"/>
      <c r="EV708" s="56"/>
      <c r="EW708" s="56"/>
      <c r="EX708" s="56"/>
      <c r="EY708" s="56"/>
      <c r="EZ708" s="56"/>
      <c r="FA708" s="56"/>
      <c r="FB708" s="56"/>
      <c r="FC708" s="56"/>
      <c r="FD708" s="56"/>
      <c r="FE708" s="56"/>
      <c r="FF708" s="56"/>
      <c r="FG708" s="56"/>
      <c r="FH708" s="56"/>
      <c r="FI708" s="56"/>
      <c r="FJ708" s="56"/>
      <c r="FK708" s="56"/>
      <c r="FL708" s="56"/>
      <c r="FM708" s="56"/>
      <c r="FN708" s="56"/>
      <c r="FO708" s="56"/>
      <c r="FP708" s="56"/>
      <c r="FQ708" s="56"/>
      <c r="FR708" s="56"/>
      <c r="FS708" s="56"/>
      <c r="FT708" s="56"/>
      <c r="FU708" s="56"/>
      <c r="FV708" s="56"/>
      <c r="FW708" s="56"/>
      <c r="FX708" s="56"/>
      <c r="FY708" s="56"/>
      <c r="FZ708" s="56"/>
      <c r="GA708" s="56"/>
      <c r="GB708" s="56"/>
      <c r="GC708" s="56"/>
      <c r="GD708" s="56"/>
      <c r="GE708" s="56"/>
      <c r="GF708" s="56"/>
      <c r="GG708" s="56"/>
      <c r="GH708" s="56"/>
      <c r="GI708" s="56"/>
      <c r="GJ708" s="56"/>
      <c r="GK708" s="56"/>
      <c r="GL708" s="56"/>
      <c r="GM708" s="56"/>
      <c r="GN708" s="56"/>
      <c r="GO708" s="56"/>
      <c r="GP708" s="56"/>
      <c r="GQ708" s="56"/>
      <c r="GR708" s="56"/>
      <c r="GS708" s="56"/>
      <c r="GT708" s="56"/>
      <c r="GU708" s="56"/>
      <c r="GV708" s="56"/>
      <c r="GW708" s="56"/>
      <c r="GX708" s="56"/>
      <c r="GY708" s="56"/>
      <c r="GZ708" s="56"/>
      <c r="HA708" s="56"/>
      <c r="HB708" s="56"/>
      <c r="HC708" s="56"/>
      <c r="HD708" s="56"/>
      <c r="HE708" s="56"/>
      <c r="HF708" s="56"/>
      <c r="HG708" s="56"/>
      <c r="HH708" s="56"/>
      <c r="HI708" s="56"/>
      <c r="HJ708" s="56"/>
      <c r="HK708" s="56"/>
      <c r="HL708" s="56"/>
      <c r="HM708" s="56"/>
      <c r="HN708" s="56"/>
      <c r="HO708" s="56"/>
      <c r="HP708" s="56"/>
      <c r="HQ708" s="56"/>
      <c r="HR708" s="56"/>
      <c r="HS708" s="56"/>
      <c r="HT708" s="56"/>
      <c r="HU708" s="56"/>
      <c r="HV708" s="56"/>
      <c r="HW708" s="56"/>
      <c r="HX708" s="56"/>
      <c r="HY708" s="56"/>
      <c r="HZ708" s="56"/>
      <c r="IA708" s="56"/>
      <c r="IB708" s="56"/>
      <c r="IC708" s="56"/>
      <c r="ID708" s="56"/>
      <c r="IE708" s="56"/>
      <c r="IF708" s="56"/>
      <c r="IG708" s="56"/>
      <c r="IH708" s="56"/>
      <c r="II708" s="56"/>
      <c r="IJ708" s="56"/>
      <c r="IK708" s="56"/>
      <c r="IL708" s="56"/>
      <c r="IM708" s="56"/>
      <c r="IN708" s="56"/>
      <c r="IO708" s="56"/>
      <c r="IP708" s="56"/>
      <c r="IQ708" s="56"/>
      <c r="IR708" s="56"/>
      <c r="IS708" s="56"/>
      <c r="IT708" s="56"/>
      <c r="IU708" s="56"/>
      <c r="IV708" s="56"/>
      <c r="IW708" s="56"/>
      <c r="IX708" s="56"/>
    </row>
    <row r="709" spans="2:258">
      <c r="B709" s="56"/>
      <c r="C709" s="56"/>
      <c r="D709" s="56"/>
      <c r="E709" s="56"/>
      <c r="F709" s="56"/>
      <c r="G709" s="56"/>
      <c r="H709" s="56"/>
      <c r="I709" s="56"/>
      <c r="J709" s="56"/>
      <c r="K709" s="56"/>
      <c r="L709" s="56"/>
      <c r="M709" s="56"/>
      <c r="CK709" s="56"/>
      <c r="CL709" s="56"/>
      <c r="CM709" s="56"/>
      <c r="CN709" s="56"/>
      <c r="CO709" s="56"/>
      <c r="CP709" s="56"/>
      <c r="CQ709" s="56"/>
      <c r="CR709" s="56"/>
      <c r="CS709" s="56"/>
      <c r="CT709" s="56"/>
      <c r="CU709" s="56"/>
      <c r="CV709" s="56"/>
      <c r="CW709" s="56"/>
      <c r="CX709" s="56"/>
      <c r="CY709" s="56"/>
      <c r="CZ709" s="56"/>
      <c r="DA709" s="56"/>
      <c r="DB709" s="56"/>
      <c r="DC709" s="56"/>
      <c r="DD709" s="56"/>
      <c r="DE709" s="56"/>
      <c r="DF709" s="56"/>
      <c r="DG709" s="56"/>
      <c r="DH709" s="56"/>
      <c r="DI709" s="56"/>
      <c r="DJ709" s="56"/>
      <c r="DK709" s="56"/>
      <c r="DL709" s="56"/>
      <c r="DM709" s="56"/>
      <c r="DN709" s="56"/>
      <c r="DO709" s="56"/>
      <c r="DP709" s="56"/>
      <c r="DQ709" s="56"/>
      <c r="DR709" s="56"/>
      <c r="DS709" s="56"/>
      <c r="DT709" s="56"/>
      <c r="DU709" s="56"/>
      <c r="DV709" s="56"/>
      <c r="DW709" s="56"/>
      <c r="DX709" s="56"/>
      <c r="DY709" s="56"/>
      <c r="DZ709" s="56"/>
      <c r="EA709" s="56"/>
      <c r="EB709" s="56"/>
      <c r="EC709" s="56"/>
      <c r="ED709" s="56"/>
      <c r="EE709" s="56"/>
      <c r="EF709" s="56"/>
      <c r="EG709" s="56"/>
      <c r="EH709" s="56"/>
      <c r="EI709" s="56"/>
      <c r="EJ709" s="56"/>
      <c r="EK709" s="56"/>
      <c r="EL709" s="56"/>
      <c r="EM709" s="56"/>
      <c r="EN709" s="56"/>
      <c r="EO709" s="56"/>
      <c r="EP709" s="56"/>
      <c r="EQ709" s="56"/>
      <c r="ER709" s="56"/>
      <c r="ES709" s="56"/>
      <c r="ET709" s="56"/>
      <c r="EU709" s="56"/>
      <c r="EV709" s="56"/>
      <c r="EW709" s="56"/>
      <c r="EX709" s="56"/>
      <c r="EY709" s="56"/>
      <c r="EZ709" s="56"/>
      <c r="FA709" s="56"/>
      <c r="FB709" s="56"/>
      <c r="FC709" s="56"/>
      <c r="FD709" s="56"/>
      <c r="FE709" s="56"/>
      <c r="FF709" s="56"/>
      <c r="FG709" s="56"/>
      <c r="FH709" s="56"/>
      <c r="FI709" s="56"/>
      <c r="FJ709" s="56"/>
      <c r="FK709" s="56"/>
      <c r="FL709" s="56"/>
      <c r="FM709" s="56"/>
      <c r="FN709" s="56"/>
      <c r="FO709" s="56"/>
      <c r="FP709" s="56"/>
      <c r="FQ709" s="56"/>
      <c r="FR709" s="56"/>
      <c r="FS709" s="56"/>
      <c r="FT709" s="56"/>
      <c r="FU709" s="56"/>
      <c r="FV709" s="56"/>
      <c r="FW709" s="56"/>
      <c r="FX709" s="56"/>
      <c r="FY709" s="56"/>
      <c r="FZ709" s="56"/>
      <c r="GA709" s="56"/>
      <c r="GB709" s="56"/>
      <c r="GC709" s="56"/>
      <c r="GD709" s="56"/>
      <c r="GE709" s="56"/>
      <c r="GF709" s="56"/>
      <c r="GG709" s="56"/>
      <c r="GH709" s="56"/>
      <c r="GI709" s="56"/>
      <c r="GJ709" s="56"/>
      <c r="GK709" s="56"/>
      <c r="GL709" s="56"/>
      <c r="GM709" s="56"/>
      <c r="GN709" s="56"/>
      <c r="GO709" s="56"/>
      <c r="GP709" s="56"/>
      <c r="GQ709" s="56"/>
      <c r="GR709" s="56"/>
      <c r="GS709" s="56"/>
      <c r="GT709" s="56"/>
      <c r="GU709" s="56"/>
      <c r="GV709" s="56"/>
      <c r="GW709" s="56"/>
      <c r="GX709" s="56"/>
      <c r="GY709" s="56"/>
      <c r="GZ709" s="56"/>
      <c r="HA709" s="56"/>
      <c r="HB709" s="56"/>
      <c r="HC709" s="56"/>
      <c r="HD709" s="56"/>
      <c r="HE709" s="56"/>
      <c r="HF709" s="56"/>
      <c r="HG709" s="56"/>
      <c r="HH709" s="56"/>
      <c r="HI709" s="56"/>
      <c r="HJ709" s="56"/>
      <c r="HK709" s="56"/>
      <c r="HL709" s="56"/>
      <c r="HM709" s="56"/>
      <c r="HN709" s="56"/>
      <c r="HO709" s="56"/>
      <c r="HP709" s="56"/>
      <c r="HQ709" s="56"/>
      <c r="HR709" s="56"/>
      <c r="HS709" s="56"/>
      <c r="HT709" s="56"/>
      <c r="HU709" s="56"/>
      <c r="HV709" s="56"/>
      <c r="HW709" s="56"/>
      <c r="HX709" s="56"/>
      <c r="HY709" s="56"/>
      <c r="HZ709" s="56"/>
      <c r="IA709" s="56"/>
      <c r="IB709" s="56"/>
      <c r="IC709" s="56"/>
      <c r="ID709" s="56"/>
      <c r="IE709" s="56"/>
      <c r="IF709" s="56"/>
      <c r="IG709" s="56"/>
      <c r="IH709" s="56"/>
      <c r="II709" s="56"/>
      <c r="IJ709" s="56"/>
      <c r="IK709" s="56"/>
      <c r="IL709" s="56"/>
      <c r="IM709" s="56"/>
      <c r="IN709" s="56"/>
      <c r="IO709" s="56"/>
      <c r="IP709" s="56"/>
      <c r="IQ709" s="56"/>
      <c r="IR709" s="56"/>
      <c r="IS709" s="56"/>
      <c r="IT709" s="56"/>
      <c r="IU709" s="56"/>
      <c r="IV709" s="56"/>
      <c r="IW709" s="56"/>
      <c r="IX709" s="56"/>
    </row>
    <row r="710" spans="2:258">
      <c r="B710" s="56"/>
      <c r="C710" s="56"/>
      <c r="D710" s="56"/>
      <c r="E710" s="56"/>
      <c r="F710" s="56"/>
      <c r="G710" s="56"/>
      <c r="H710" s="56"/>
      <c r="I710" s="56"/>
      <c r="J710" s="56"/>
      <c r="K710" s="56"/>
      <c r="L710" s="56"/>
      <c r="M710" s="56"/>
      <c r="CK710" s="56"/>
      <c r="CL710" s="56"/>
      <c r="CM710" s="56"/>
      <c r="CN710" s="56"/>
      <c r="CO710" s="56"/>
      <c r="CP710" s="56"/>
      <c r="CQ710" s="56"/>
      <c r="CR710" s="56"/>
      <c r="CS710" s="56"/>
      <c r="CT710" s="56"/>
      <c r="CU710" s="56"/>
      <c r="CV710" s="56"/>
      <c r="CW710" s="56"/>
      <c r="CX710" s="56"/>
      <c r="CY710" s="56"/>
      <c r="CZ710" s="56"/>
      <c r="DA710" s="56"/>
      <c r="DB710" s="56"/>
      <c r="DC710" s="56"/>
      <c r="DD710" s="56"/>
      <c r="DE710" s="56"/>
      <c r="DF710" s="56"/>
      <c r="DG710" s="56"/>
      <c r="DH710" s="56"/>
      <c r="DI710" s="56"/>
      <c r="DJ710" s="56"/>
      <c r="DK710" s="56"/>
      <c r="DL710" s="56"/>
      <c r="DM710" s="56"/>
      <c r="DN710" s="56"/>
      <c r="DO710" s="56"/>
      <c r="DP710" s="56"/>
      <c r="DQ710" s="56"/>
      <c r="DR710" s="56"/>
      <c r="DS710" s="56"/>
      <c r="DT710" s="56"/>
      <c r="DU710" s="56"/>
      <c r="DV710" s="56"/>
      <c r="DW710" s="56"/>
      <c r="DX710" s="56"/>
      <c r="DY710" s="56"/>
      <c r="DZ710" s="56"/>
      <c r="EA710" s="56"/>
      <c r="EB710" s="56"/>
      <c r="EC710" s="56"/>
      <c r="ED710" s="56"/>
      <c r="EE710" s="56"/>
      <c r="EF710" s="56"/>
      <c r="EG710" s="56"/>
      <c r="EH710" s="56"/>
      <c r="EI710" s="56"/>
      <c r="EJ710" s="56"/>
      <c r="EK710" s="56"/>
      <c r="EL710" s="56"/>
      <c r="EM710" s="56"/>
      <c r="EN710" s="56"/>
      <c r="EO710" s="56"/>
      <c r="EP710" s="56"/>
      <c r="EQ710" s="56"/>
      <c r="ER710" s="56"/>
      <c r="ES710" s="56"/>
      <c r="ET710" s="56"/>
      <c r="EU710" s="56"/>
      <c r="EV710" s="56"/>
      <c r="EW710" s="56"/>
      <c r="EX710" s="56"/>
      <c r="EY710" s="56"/>
      <c r="EZ710" s="56"/>
      <c r="FA710" s="56"/>
      <c r="FB710" s="56"/>
      <c r="FC710" s="56"/>
      <c r="FD710" s="56"/>
      <c r="FE710" s="56"/>
      <c r="FF710" s="56"/>
      <c r="FG710" s="56"/>
      <c r="FH710" s="56"/>
      <c r="FI710" s="56"/>
      <c r="FJ710" s="56"/>
      <c r="FK710" s="56"/>
      <c r="FL710" s="56"/>
      <c r="FM710" s="56"/>
      <c r="FN710" s="56"/>
      <c r="FO710" s="56"/>
      <c r="FP710" s="56"/>
      <c r="FQ710" s="56"/>
      <c r="FR710" s="56"/>
      <c r="FS710" s="56"/>
      <c r="FT710" s="56"/>
      <c r="FU710" s="56"/>
      <c r="FV710" s="56"/>
      <c r="FW710" s="56"/>
      <c r="FX710" s="56"/>
      <c r="FY710" s="56"/>
      <c r="FZ710" s="56"/>
      <c r="GA710" s="56"/>
      <c r="GB710" s="56"/>
      <c r="GC710" s="56"/>
      <c r="GD710" s="56"/>
      <c r="GE710" s="56"/>
      <c r="GF710" s="56"/>
      <c r="GG710" s="56"/>
      <c r="GH710" s="56"/>
      <c r="GI710" s="56"/>
      <c r="GJ710" s="56"/>
      <c r="GK710" s="56"/>
      <c r="GL710" s="56"/>
      <c r="GM710" s="56"/>
      <c r="GN710" s="56"/>
      <c r="GO710" s="56"/>
      <c r="GP710" s="56"/>
      <c r="GQ710" s="56"/>
      <c r="GR710" s="56"/>
      <c r="GS710" s="56"/>
      <c r="GT710" s="56"/>
      <c r="GU710" s="56"/>
      <c r="GV710" s="56"/>
      <c r="GW710" s="56"/>
      <c r="GX710" s="56"/>
      <c r="GY710" s="56"/>
      <c r="GZ710" s="56"/>
      <c r="HA710" s="56"/>
      <c r="HB710" s="56"/>
      <c r="HC710" s="56"/>
      <c r="HD710" s="56"/>
      <c r="HE710" s="56"/>
      <c r="HF710" s="56"/>
      <c r="HG710" s="56"/>
      <c r="HH710" s="56"/>
      <c r="HI710" s="56"/>
      <c r="HJ710" s="56"/>
      <c r="HK710" s="56"/>
      <c r="HL710" s="56"/>
      <c r="HM710" s="56"/>
      <c r="HN710" s="56"/>
      <c r="HO710" s="56"/>
      <c r="HP710" s="56"/>
      <c r="HQ710" s="56"/>
      <c r="HR710" s="56"/>
      <c r="HS710" s="56"/>
      <c r="HT710" s="56"/>
      <c r="HU710" s="56"/>
      <c r="HV710" s="56"/>
      <c r="HW710" s="56"/>
      <c r="HX710" s="56"/>
      <c r="HY710" s="56"/>
      <c r="HZ710" s="56"/>
      <c r="IA710" s="56"/>
      <c r="IB710" s="56"/>
      <c r="IC710" s="56"/>
      <c r="ID710" s="56"/>
      <c r="IE710" s="56"/>
      <c r="IF710" s="56"/>
      <c r="IG710" s="56"/>
      <c r="IH710" s="56"/>
      <c r="II710" s="56"/>
      <c r="IJ710" s="56"/>
      <c r="IK710" s="56"/>
      <c r="IL710" s="56"/>
      <c r="IM710" s="56"/>
      <c r="IN710" s="56"/>
      <c r="IO710" s="56"/>
      <c r="IP710" s="56"/>
      <c r="IQ710" s="56"/>
      <c r="IR710" s="56"/>
      <c r="IS710" s="56"/>
      <c r="IT710" s="56"/>
      <c r="IU710" s="56"/>
      <c r="IV710" s="56"/>
      <c r="IW710" s="56"/>
      <c r="IX710" s="56"/>
    </row>
    <row r="711" spans="2:258">
      <c r="B711" s="56"/>
      <c r="C711" s="56"/>
      <c r="D711" s="56"/>
      <c r="E711" s="56"/>
      <c r="F711" s="56"/>
      <c r="G711" s="56"/>
      <c r="H711" s="56"/>
      <c r="I711" s="56"/>
      <c r="J711" s="56"/>
      <c r="K711" s="56"/>
      <c r="L711" s="56"/>
      <c r="M711" s="56"/>
      <c r="CK711" s="56"/>
      <c r="CL711" s="56"/>
      <c r="CM711" s="56"/>
      <c r="CN711" s="56"/>
      <c r="CO711" s="56"/>
      <c r="CP711" s="56"/>
      <c r="CQ711" s="56"/>
      <c r="CR711" s="56"/>
      <c r="CS711" s="56"/>
      <c r="CT711" s="56"/>
      <c r="CU711" s="56"/>
      <c r="CV711" s="56"/>
      <c r="CW711" s="56"/>
      <c r="CX711" s="56"/>
      <c r="CY711" s="56"/>
      <c r="CZ711" s="56"/>
      <c r="DA711" s="56"/>
      <c r="DB711" s="56"/>
      <c r="DC711" s="56"/>
      <c r="DD711" s="56"/>
      <c r="DE711" s="56"/>
      <c r="DF711" s="56"/>
      <c r="DG711" s="56"/>
      <c r="DH711" s="56"/>
      <c r="DI711" s="56"/>
      <c r="DJ711" s="56"/>
      <c r="DK711" s="56"/>
      <c r="DL711" s="56"/>
      <c r="DM711" s="56"/>
      <c r="DN711" s="56"/>
      <c r="DO711" s="56"/>
      <c r="DP711" s="56"/>
      <c r="DQ711" s="56"/>
      <c r="DR711" s="56"/>
      <c r="DS711" s="56"/>
      <c r="DT711" s="56"/>
      <c r="DU711" s="56"/>
      <c r="DV711" s="56"/>
      <c r="DW711" s="56"/>
      <c r="DX711" s="56"/>
      <c r="DY711" s="56"/>
      <c r="DZ711" s="56"/>
      <c r="EA711" s="56"/>
      <c r="EB711" s="56"/>
      <c r="EC711" s="56"/>
      <c r="ED711" s="56"/>
      <c r="EE711" s="56"/>
      <c r="EF711" s="56"/>
      <c r="EG711" s="56"/>
      <c r="EH711" s="56"/>
      <c r="EI711" s="56"/>
      <c r="EJ711" s="56"/>
      <c r="EK711" s="56"/>
      <c r="EL711" s="56"/>
      <c r="EM711" s="56"/>
      <c r="EN711" s="56"/>
      <c r="EO711" s="56"/>
      <c r="EP711" s="56"/>
      <c r="EQ711" s="56"/>
      <c r="ER711" s="56"/>
      <c r="ES711" s="56"/>
      <c r="ET711" s="56"/>
      <c r="EU711" s="56"/>
      <c r="EV711" s="56"/>
      <c r="EW711" s="56"/>
      <c r="EX711" s="56"/>
      <c r="EY711" s="56"/>
      <c r="EZ711" s="56"/>
      <c r="FA711" s="56"/>
      <c r="FB711" s="56"/>
      <c r="FC711" s="56"/>
      <c r="FD711" s="56"/>
      <c r="FE711" s="56"/>
      <c r="FF711" s="56"/>
      <c r="FG711" s="56"/>
      <c r="FH711" s="56"/>
      <c r="FI711" s="56"/>
      <c r="FJ711" s="56"/>
      <c r="FK711" s="56"/>
      <c r="FL711" s="56"/>
      <c r="FM711" s="56"/>
      <c r="FN711" s="56"/>
      <c r="FO711" s="56"/>
      <c r="FP711" s="56"/>
      <c r="FQ711" s="56"/>
      <c r="FR711" s="56"/>
      <c r="FS711" s="56"/>
      <c r="FT711" s="56"/>
      <c r="FU711" s="56"/>
      <c r="FV711" s="56"/>
      <c r="FW711" s="56"/>
      <c r="FX711" s="56"/>
      <c r="FY711" s="56"/>
      <c r="FZ711" s="56"/>
      <c r="GA711" s="56"/>
      <c r="GB711" s="56"/>
      <c r="GC711" s="56"/>
      <c r="GD711" s="56"/>
      <c r="GE711" s="56"/>
      <c r="GF711" s="56"/>
      <c r="GG711" s="56"/>
      <c r="GH711" s="56"/>
      <c r="GI711" s="56"/>
      <c r="GJ711" s="56"/>
      <c r="GK711" s="56"/>
      <c r="GL711" s="56"/>
      <c r="GM711" s="56"/>
      <c r="GN711" s="56"/>
      <c r="GO711" s="56"/>
      <c r="GP711" s="56"/>
      <c r="GQ711" s="56"/>
      <c r="GR711" s="56"/>
      <c r="GS711" s="56"/>
      <c r="GT711" s="56"/>
      <c r="GU711" s="56"/>
      <c r="GV711" s="56"/>
      <c r="GW711" s="56"/>
      <c r="GX711" s="56"/>
      <c r="GY711" s="56"/>
      <c r="GZ711" s="56"/>
      <c r="HA711" s="56"/>
      <c r="HB711" s="56"/>
      <c r="HC711" s="56"/>
      <c r="HD711" s="56"/>
      <c r="HE711" s="56"/>
      <c r="HF711" s="56"/>
      <c r="HG711" s="56"/>
      <c r="HH711" s="56"/>
      <c r="HI711" s="56"/>
      <c r="HJ711" s="56"/>
      <c r="HK711" s="56"/>
      <c r="HL711" s="56"/>
      <c r="HM711" s="56"/>
      <c r="HN711" s="56"/>
      <c r="HO711" s="56"/>
      <c r="HP711" s="56"/>
      <c r="HQ711" s="56"/>
      <c r="HR711" s="56"/>
      <c r="HS711" s="56"/>
      <c r="HT711" s="56"/>
      <c r="HU711" s="56"/>
      <c r="HV711" s="56"/>
      <c r="HW711" s="56"/>
      <c r="HX711" s="56"/>
      <c r="HY711" s="56"/>
      <c r="HZ711" s="56"/>
      <c r="IA711" s="56"/>
      <c r="IB711" s="56"/>
      <c r="IC711" s="56"/>
      <c r="ID711" s="56"/>
      <c r="IE711" s="56"/>
      <c r="IF711" s="56"/>
      <c r="IG711" s="56"/>
      <c r="IH711" s="56"/>
      <c r="II711" s="56"/>
      <c r="IJ711" s="56"/>
      <c r="IK711" s="56"/>
      <c r="IL711" s="56"/>
      <c r="IM711" s="56"/>
      <c r="IN711" s="56"/>
      <c r="IO711" s="56"/>
      <c r="IP711" s="56"/>
      <c r="IQ711" s="56"/>
      <c r="IR711" s="56"/>
      <c r="IS711" s="56"/>
      <c r="IT711" s="56"/>
      <c r="IU711" s="56"/>
      <c r="IV711" s="56"/>
      <c r="IW711" s="56"/>
      <c r="IX711" s="56"/>
    </row>
    <row r="712" spans="2:258">
      <c r="B712" s="56"/>
      <c r="C712" s="56"/>
      <c r="D712" s="56"/>
      <c r="E712" s="56"/>
      <c r="F712" s="56"/>
      <c r="G712" s="56"/>
      <c r="H712" s="56"/>
      <c r="I712" s="56"/>
      <c r="J712" s="56"/>
      <c r="K712" s="56"/>
      <c r="L712" s="56"/>
      <c r="M712" s="56"/>
      <c r="CK712" s="56"/>
      <c r="CL712" s="56"/>
      <c r="CM712" s="56"/>
      <c r="CN712" s="56"/>
      <c r="CO712" s="56"/>
      <c r="CP712" s="56"/>
      <c r="CQ712" s="56"/>
      <c r="CR712" s="56"/>
      <c r="CS712" s="56"/>
      <c r="CT712" s="56"/>
      <c r="CU712" s="56"/>
      <c r="CV712" s="56"/>
      <c r="CW712" s="56"/>
      <c r="CX712" s="56"/>
      <c r="CY712" s="56"/>
      <c r="CZ712" s="56"/>
      <c r="DA712" s="56"/>
      <c r="DB712" s="56"/>
      <c r="DC712" s="56"/>
      <c r="DD712" s="56"/>
      <c r="DE712" s="56"/>
      <c r="DF712" s="56"/>
      <c r="DG712" s="56"/>
      <c r="DH712" s="56"/>
      <c r="DI712" s="56"/>
      <c r="DJ712" s="56"/>
      <c r="DK712" s="56"/>
      <c r="DL712" s="56"/>
      <c r="DM712" s="56"/>
      <c r="DN712" s="56"/>
      <c r="DO712" s="56"/>
      <c r="DP712" s="56"/>
      <c r="DQ712" s="56"/>
      <c r="DR712" s="56"/>
      <c r="DS712" s="56"/>
      <c r="DT712" s="56"/>
      <c r="DU712" s="56"/>
      <c r="DV712" s="56"/>
      <c r="DW712" s="56"/>
      <c r="DX712" s="56"/>
      <c r="DY712" s="56"/>
      <c r="DZ712" s="56"/>
      <c r="EA712" s="56"/>
      <c r="EB712" s="56"/>
      <c r="EC712" s="56"/>
      <c r="ED712" s="56"/>
      <c r="EE712" s="56"/>
      <c r="EF712" s="56"/>
      <c r="EG712" s="56"/>
      <c r="EH712" s="56"/>
      <c r="EI712" s="56"/>
      <c r="EJ712" s="56"/>
      <c r="EK712" s="56"/>
      <c r="EL712" s="56"/>
      <c r="EM712" s="56"/>
      <c r="EN712" s="56"/>
      <c r="EO712" s="56"/>
      <c r="EP712" s="56"/>
      <c r="EQ712" s="56"/>
      <c r="ER712" s="56"/>
      <c r="ES712" s="56"/>
      <c r="ET712" s="56"/>
      <c r="EU712" s="56"/>
      <c r="EV712" s="56"/>
      <c r="EW712" s="56"/>
      <c r="EX712" s="56"/>
      <c r="EY712" s="56"/>
      <c r="EZ712" s="56"/>
      <c r="FA712" s="56"/>
      <c r="FB712" s="56"/>
      <c r="FC712" s="56"/>
      <c r="FD712" s="56"/>
      <c r="FE712" s="56"/>
      <c r="FF712" s="56"/>
      <c r="FG712" s="56"/>
      <c r="FH712" s="56"/>
      <c r="FI712" s="56"/>
      <c r="FJ712" s="56"/>
      <c r="FK712" s="56"/>
      <c r="FL712" s="56"/>
      <c r="FM712" s="56"/>
      <c r="FN712" s="56"/>
      <c r="FO712" s="56"/>
      <c r="FP712" s="56"/>
      <c r="FQ712" s="56"/>
      <c r="FR712" s="56"/>
      <c r="FS712" s="56"/>
      <c r="FT712" s="56"/>
      <c r="FU712" s="56"/>
      <c r="FV712" s="56"/>
      <c r="FW712" s="56"/>
      <c r="FX712" s="56"/>
      <c r="FY712" s="56"/>
      <c r="FZ712" s="56"/>
      <c r="GA712" s="56"/>
      <c r="GB712" s="56"/>
      <c r="GC712" s="56"/>
      <c r="GD712" s="56"/>
      <c r="GE712" s="56"/>
      <c r="GF712" s="56"/>
      <c r="GG712" s="56"/>
      <c r="GH712" s="56"/>
      <c r="GI712" s="56"/>
      <c r="GJ712" s="56"/>
      <c r="GK712" s="56"/>
      <c r="GL712" s="56"/>
      <c r="GM712" s="56"/>
      <c r="GN712" s="56"/>
      <c r="GO712" s="56"/>
      <c r="GP712" s="56"/>
      <c r="GQ712" s="56"/>
      <c r="GR712" s="56"/>
      <c r="GS712" s="56"/>
      <c r="GT712" s="56"/>
      <c r="GU712" s="56"/>
      <c r="GV712" s="56"/>
      <c r="GW712" s="56"/>
      <c r="GX712" s="56"/>
      <c r="GY712" s="56"/>
      <c r="GZ712" s="56"/>
      <c r="HA712" s="56"/>
      <c r="HB712" s="56"/>
      <c r="HC712" s="56"/>
      <c r="HD712" s="56"/>
      <c r="HE712" s="56"/>
      <c r="HF712" s="56"/>
      <c r="HG712" s="56"/>
      <c r="HH712" s="56"/>
      <c r="HI712" s="56"/>
      <c r="HJ712" s="56"/>
      <c r="HK712" s="56"/>
      <c r="HL712" s="56"/>
      <c r="HM712" s="56"/>
      <c r="HN712" s="56"/>
      <c r="HO712" s="56"/>
      <c r="HP712" s="56"/>
      <c r="HQ712" s="56"/>
      <c r="HR712" s="56"/>
      <c r="HS712" s="56"/>
      <c r="HT712" s="56"/>
      <c r="HU712" s="56"/>
      <c r="HV712" s="56"/>
      <c r="HW712" s="56"/>
      <c r="HX712" s="56"/>
      <c r="HY712" s="56"/>
      <c r="HZ712" s="56"/>
      <c r="IA712" s="56"/>
      <c r="IB712" s="56"/>
      <c r="IC712" s="56"/>
      <c r="ID712" s="56"/>
      <c r="IE712" s="56"/>
      <c r="IF712" s="56"/>
      <c r="IG712" s="56"/>
      <c r="IH712" s="56"/>
      <c r="II712" s="56"/>
      <c r="IJ712" s="56"/>
      <c r="IK712" s="56"/>
      <c r="IL712" s="56"/>
      <c r="IM712" s="56"/>
      <c r="IN712" s="56"/>
      <c r="IO712" s="56"/>
      <c r="IP712" s="56"/>
      <c r="IQ712" s="56"/>
      <c r="IR712" s="56"/>
      <c r="IS712" s="56"/>
      <c r="IT712" s="56"/>
      <c r="IU712" s="56"/>
      <c r="IV712" s="56"/>
      <c r="IW712" s="56"/>
      <c r="IX712" s="56"/>
    </row>
    <row r="713" spans="2:258">
      <c r="B713" s="56"/>
      <c r="C713" s="56"/>
      <c r="D713" s="56"/>
      <c r="E713" s="56"/>
      <c r="F713" s="56"/>
      <c r="G713" s="56"/>
      <c r="H713" s="56"/>
      <c r="I713" s="56"/>
      <c r="J713" s="56"/>
      <c r="K713" s="56"/>
      <c r="L713" s="56"/>
      <c r="M713" s="56"/>
      <c r="CK713" s="56"/>
      <c r="CL713" s="56"/>
      <c r="CM713" s="56"/>
      <c r="CN713" s="56"/>
      <c r="CO713" s="56"/>
      <c r="CP713" s="56"/>
      <c r="CQ713" s="56"/>
      <c r="CR713" s="56"/>
      <c r="CS713" s="56"/>
      <c r="CT713" s="56"/>
      <c r="CU713" s="56"/>
      <c r="CV713" s="56"/>
      <c r="CW713" s="56"/>
      <c r="CX713" s="56"/>
      <c r="CY713" s="56"/>
      <c r="CZ713" s="56"/>
      <c r="DA713" s="56"/>
      <c r="DB713" s="56"/>
      <c r="DC713" s="56"/>
      <c r="DD713" s="56"/>
      <c r="DE713" s="56"/>
      <c r="DF713" s="56"/>
      <c r="DG713" s="56"/>
      <c r="DH713" s="56"/>
      <c r="DI713" s="56"/>
      <c r="DJ713" s="56"/>
      <c r="DK713" s="56"/>
      <c r="DL713" s="56"/>
      <c r="DM713" s="56"/>
      <c r="DN713" s="56"/>
      <c r="DO713" s="56"/>
      <c r="DP713" s="56"/>
      <c r="DQ713" s="56"/>
      <c r="DR713" s="56"/>
      <c r="DS713" s="56"/>
      <c r="DT713" s="56"/>
      <c r="DU713" s="56"/>
      <c r="DV713" s="56"/>
      <c r="DW713" s="56"/>
      <c r="DX713" s="56"/>
      <c r="DY713" s="56"/>
      <c r="DZ713" s="56"/>
      <c r="EA713" s="56"/>
      <c r="EB713" s="56"/>
      <c r="EC713" s="56"/>
      <c r="ED713" s="56"/>
      <c r="EE713" s="56"/>
      <c r="EF713" s="56"/>
      <c r="EG713" s="56"/>
      <c r="EH713" s="56"/>
      <c r="EI713" s="56"/>
      <c r="EJ713" s="56"/>
      <c r="EK713" s="56"/>
      <c r="EL713" s="56"/>
      <c r="EM713" s="56"/>
      <c r="EN713" s="56"/>
      <c r="EO713" s="56"/>
      <c r="EP713" s="56"/>
      <c r="EQ713" s="56"/>
      <c r="ER713" s="56"/>
      <c r="ES713" s="56"/>
      <c r="ET713" s="56"/>
      <c r="EU713" s="56"/>
      <c r="EV713" s="56"/>
      <c r="EW713" s="56"/>
      <c r="EX713" s="56"/>
      <c r="EY713" s="56"/>
      <c r="EZ713" s="56"/>
      <c r="FA713" s="56"/>
      <c r="FB713" s="56"/>
      <c r="FC713" s="56"/>
      <c r="FD713" s="56"/>
      <c r="FE713" s="56"/>
      <c r="FF713" s="56"/>
      <c r="FG713" s="56"/>
      <c r="FH713" s="56"/>
      <c r="FI713" s="56"/>
      <c r="FJ713" s="56"/>
      <c r="FK713" s="56"/>
      <c r="FL713" s="56"/>
      <c r="FM713" s="56"/>
      <c r="FN713" s="56"/>
      <c r="FO713" s="56"/>
      <c r="FP713" s="56"/>
      <c r="FQ713" s="56"/>
      <c r="FR713" s="56"/>
      <c r="FS713" s="56"/>
      <c r="FT713" s="56"/>
      <c r="FU713" s="56"/>
      <c r="FV713" s="56"/>
      <c r="FW713" s="56"/>
      <c r="FX713" s="56"/>
      <c r="FY713" s="56"/>
      <c r="FZ713" s="56"/>
      <c r="GA713" s="56"/>
      <c r="GB713" s="56"/>
      <c r="GC713" s="56"/>
      <c r="GD713" s="56"/>
      <c r="GE713" s="56"/>
      <c r="GF713" s="56"/>
      <c r="GG713" s="56"/>
      <c r="GH713" s="56"/>
      <c r="GI713" s="56"/>
      <c r="GJ713" s="56"/>
      <c r="GK713" s="56"/>
      <c r="GL713" s="56"/>
      <c r="GM713" s="56"/>
      <c r="GN713" s="56"/>
      <c r="GO713" s="56"/>
      <c r="GP713" s="56"/>
      <c r="GQ713" s="56"/>
      <c r="GR713" s="56"/>
      <c r="GS713" s="56"/>
      <c r="GT713" s="56"/>
      <c r="GU713" s="56"/>
      <c r="GV713" s="56"/>
      <c r="GW713" s="56"/>
      <c r="GX713" s="56"/>
      <c r="GY713" s="56"/>
      <c r="GZ713" s="56"/>
      <c r="HA713" s="56"/>
      <c r="HB713" s="56"/>
      <c r="HC713" s="56"/>
      <c r="HD713" s="56"/>
      <c r="HE713" s="56"/>
      <c r="HF713" s="56"/>
      <c r="HG713" s="56"/>
      <c r="HH713" s="56"/>
      <c r="HI713" s="56"/>
      <c r="HJ713" s="56"/>
      <c r="HK713" s="56"/>
      <c r="HL713" s="56"/>
      <c r="HM713" s="56"/>
      <c r="HN713" s="56"/>
      <c r="HO713" s="56"/>
      <c r="HP713" s="56"/>
      <c r="HQ713" s="56"/>
      <c r="HR713" s="56"/>
      <c r="HS713" s="56"/>
      <c r="HT713" s="56"/>
      <c r="HU713" s="56"/>
      <c r="HV713" s="56"/>
      <c r="HW713" s="56"/>
      <c r="HX713" s="56"/>
      <c r="HY713" s="56"/>
      <c r="HZ713" s="56"/>
      <c r="IA713" s="56"/>
      <c r="IB713" s="56"/>
      <c r="IC713" s="56"/>
      <c r="ID713" s="56"/>
      <c r="IE713" s="56"/>
      <c r="IF713" s="56"/>
      <c r="IG713" s="56"/>
      <c r="IH713" s="56"/>
      <c r="II713" s="56"/>
      <c r="IJ713" s="56"/>
      <c r="IK713" s="56"/>
      <c r="IL713" s="56"/>
      <c r="IM713" s="56"/>
      <c r="IN713" s="56"/>
      <c r="IO713" s="56"/>
      <c r="IP713" s="56"/>
      <c r="IQ713" s="56"/>
      <c r="IR713" s="56"/>
      <c r="IS713" s="56"/>
      <c r="IT713" s="56"/>
      <c r="IU713" s="56"/>
      <c r="IV713" s="56"/>
      <c r="IW713" s="56"/>
      <c r="IX713" s="56"/>
    </row>
    <row r="714" spans="2:258">
      <c r="B714" s="56"/>
      <c r="C714" s="56"/>
      <c r="D714" s="56"/>
      <c r="E714" s="56"/>
      <c r="F714" s="56"/>
      <c r="G714" s="56"/>
      <c r="H714" s="56"/>
      <c r="I714" s="56"/>
      <c r="J714" s="56"/>
      <c r="K714" s="56"/>
      <c r="L714" s="56"/>
      <c r="M714" s="56"/>
      <c r="CK714" s="56"/>
      <c r="CL714" s="56"/>
      <c r="CM714" s="56"/>
      <c r="CN714" s="56"/>
      <c r="CO714" s="56"/>
      <c r="CP714" s="56"/>
      <c r="CQ714" s="56"/>
      <c r="CR714" s="56"/>
      <c r="CS714" s="56"/>
      <c r="CT714" s="56"/>
      <c r="CU714" s="56"/>
      <c r="CV714" s="56"/>
      <c r="CW714" s="56"/>
      <c r="CX714" s="56"/>
      <c r="CY714" s="56"/>
      <c r="CZ714" s="56"/>
      <c r="DA714" s="56"/>
      <c r="DB714" s="56"/>
      <c r="DC714" s="56"/>
      <c r="DD714" s="56"/>
      <c r="DE714" s="56"/>
      <c r="DF714" s="56"/>
      <c r="DG714" s="56"/>
      <c r="DH714" s="56"/>
      <c r="DI714" s="56"/>
      <c r="DJ714" s="56"/>
      <c r="DK714" s="56"/>
      <c r="DL714" s="56"/>
      <c r="DM714" s="56"/>
      <c r="DN714" s="56"/>
      <c r="DO714" s="56"/>
      <c r="DP714" s="56"/>
      <c r="DQ714" s="56"/>
      <c r="DR714" s="56"/>
      <c r="DS714" s="56"/>
      <c r="DT714" s="56"/>
      <c r="DU714" s="56"/>
      <c r="DV714" s="56"/>
      <c r="DW714" s="56"/>
      <c r="DX714" s="56"/>
      <c r="DY714" s="56"/>
      <c r="DZ714" s="56"/>
      <c r="EA714" s="56"/>
      <c r="EB714" s="56"/>
      <c r="EC714" s="56"/>
      <c r="ED714" s="56"/>
      <c r="EE714" s="56"/>
      <c r="EF714" s="56"/>
      <c r="EG714" s="56"/>
      <c r="EH714" s="56"/>
      <c r="EI714" s="56"/>
      <c r="EJ714" s="56"/>
      <c r="EK714" s="56"/>
      <c r="EL714" s="56"/>
      <c r="EM714" s="56"/>
      <c r="EN714" s="56"/>
      <c r="EO714" s="56"/>
      <c r="EP714" s="56"/>
      <c r="EQ714" s="56"/>
      <c r="ER714" s="56"/>
      <c r="ES714" s="56"/>
      <c r="ET714" s="56"/>
      <c r="EU714" s="56"/>
      <c r="EV714" s="56"/>
      <c r="EW714" s="56"/>
      <c r="EX714" s="56"/>
      <c r="EY714" s="56"/>
      <c r="EZ714" s="56"/>
      <c r="FA714" s="56"/>
      <c r="FB714" s="56"/>
      <c r="FC714" s="56"/>
      <c r="FD714" s="56"/>
      <c r="FE714" s="56"/>
      <c r="FF714" s="56"/>
      <c r="FG714" s="56"/>
      <c r="FH714" s="56"/>
      <c r="FI714" s="56"/>
      <c r="FJ714" s="56"/>
      <c r="FK714" s="56"/>
      <c r="FL714" s="56"/>
      <c r="FM714" s="56"/>
      <c r="FN714" s="56"/>
      <c r="FO714" s="56"/>
      <c r="FP714" s="56"/>
      <c r="FQ714" s="56"/>
      <c r="FR714" s="56"/>
      <c r="FS714" s="56"/>
      <c r="FT714" s="56"/>
      <c r="FU714" s="56"/>
      <c r="FV714" s="56"/>
      <c r="FW714" s="56"/>
      <c r="FX714" s="56"/>
      <c r="FY714" s="56"/>
      <c r="FZ714" s="56"/>
      <c r="GA714" s="56"/>
      <c r="GB714" s="56"/>
      <c r="GC714" s="56"/>
      <c r="GD714" s="56"/>
      <c r="GE714" s="56"/>
      <c r="GF714" s="56"/>
      <c r="GG714" s="56"/>
      <c r="GH714" s="56"/>
      <c r="GI714" s="56"/>
      <c r="GJ714" s="56"/>
      <c r="GK714" s="56"/>
      <c r="GL714" s="56"/>
      <c r="GM714" s="56"/>
      <c r="GN714" s="56"/>
      <c r="GO714" s="56"/>
      <c r="GP714" s="56"/>
      <c r="GQ714" s="56"/>
      <c r="GR714" s="56"/>
      <c r="GS714" s="56"/>
      <c r="GT714" s="56"/>
      <c r="GU714" s="56"/>
      <c r="GV714" s="56"/>
      <c r="GW714" s="56"/>
      <c r="GX714" s="56"/>
      <c r="GY714" s="56"/>
      <c r="GZ714" s="56"/>
      <c r="HA714" s="56"/>
      <c r="HB714" s="56"/>
      <c r="HC714" s="56"/>
      <c r="HD714" s="56"/>
      <c r="HE714" s="56"/>
      <c r="HF714" s="56"/>
      <c r="HG714" s="56"/>
      <c r="HH714" s="56"/>
      <c r="HI714" s="56"/>
      <c r="HJ714" s="56"/>
      <c r="HK714" s="56"/>
      <c r="HL714" s="56"/>
      <c r="HM714" s="56"/>
      <c r="HN714" s="56"/>
      <c r="HO714" s="56"/>
      <c r="HP714" s="56"/>
      <c r="HQ714" s="56"/>
      <c r="HR714" s="56"/>
      <c r="HS714" s="56"/>
      <c r="HT714" s="56"/>
      <c r="HU714" s="56"/>
      <c r="HV714" s="56"/>
      <c r="HW714" s="56"/>
      <c r="HX714" s="56"/>
      <c r="HY714" s="56"/>
      <c r="HZ714" s="56"/>
      <c r="IA714" s="56"/>
      <c r="IB714" s="56"/>
      <c r="IC714" s="56"/>
      <c r="ID714" s="56"/>
      <c r="IE714" s="56"/>
      <c r="IF714" s="56"/>
      <c r="IG714" s="56"/>
      <c r="IH714" s="56"/>
      <c r="II714" s="56"/>
      <c r="IJ714" s="56"/>
      <c r="IK714" s="56"/>
      <c r="IL714" s="56"/>
      <c r="IM714" s="56"/>
      <c r="IN714" s="56"/>
      <c r="IO714" s="56"/>
      <c r="IP714" s="56"/>
      <c r="IQ714" s="56"/>
      <c r="IR714" s="56"/>
      <c r="IS714" s="56"/>
      <c r="IT714" s="56"/>
      <c r="IU714" s="56"/>
      <c r="IV714" s="56"/>
      <c r="IW714" s="56"/>
      <c r="IX714" s="56"/>
    </row>
    <row r="715" spans="2:258">
      <c r="B715" s="56"/>
      <c r="C715" s="56"/>
      <c r="D715" s="56"/>
      <c r="E715" s="56"/>
      <c r="F715" s="56"/>
      <c r="G715" s="56"/>
      <c r="H715" s="56"/>
      <c r="I715" s="56"/>
      <c r="J715" s="56"/>
      <c r="K715" s="56"/>
      <c r="L715" s="56"/>
      <c r="M715" s="56"/>
      <c r="CK715" s="56"/>
      <c r="CL715" s="56"/>
      <c r="CM715" s="56"/>
      <c r="CN715" s="56"/>
      <c r="CO715" s="56"/>
      <c r="CP715" s="56"/>
      <c r="CQ715" s="56"/>
      <c r="CR715" s="56"/>
      <c r="CS715" s="56"/>
      <c r="CT715" s="56"/>
      <c r="CU715" s="56"/>
      <c r="CV715" s="56"/>
      <c r="CW715" s="56"/>
      <c r="CX715" s="56"/>
      <c r="CY715" s="56"/>
      <c r="CZ715" s="56"/>
      <c r="DA715" s="56"/>
      <c r="DB715" s="56"/>
      <c r="DC715" s="56"/>
      <c r="DD715" s="56"/>
      <c r="DE715" s="56"/>
      <c r="DF715" s="56"/>
      <c r="DG715" s="56"/>
      <c r="DH715" s="56"/>
      <c r="DI715" s="56"/>
      <c r="DJ715" s="56"/>
      <c r="DK715" s="56"/>
      <c r="DL715" s="56"/>
      <c r="DM715" s="56"/>
      <c r="DN715" s="56"/>
      <c r="DO715" s="56"/>
      <c r="DP715" s="56"/>
      <c r="DQ715" s="56"/>
      <c r="DR715" s="56"/>
      <c r="DS715" s="56"/>
      <c r="DT715" s="56"/>
      <c r="DU715" s="56"/>
      <c r="DV715" s="56"/>
      <c r="DW715" s="56"/>
      <c r="DX715" s="56"/>
      <c r="DY715" s="56"/>
      <c r="DZ715" s="56"/>
      <c r="EA715" s="56"/>
      <c r="EB715" s="56"/>
      <c r="EC715" s="56"/>
      <c r="ED715" s="56"/>
      <c r="EE715" s="56"/>
      <c r="EF715" s="56"/>
      <c r="EG715" s="56"/>
      <c r="EH715" s="56"/>
      <c r="EI715" s="56"/>
      <c r="EJ715" s="56"/>
      <c r="EK715" s="56"/>
      <c r="EL715" s="56"/>
      <c r="EM715" s="56"/>
      <c r="EN715" s="56"/>
      <c r="EO715" s="56"/>
      <c r="EP715" s="56"/>
      <c r="EQ715" s="56"/>
      <c r="ER715" s="56"/>
      <c r="ES715" s="56"/>
      <c r="ET715" s="56"/>
      <c r="EU715" s="56"/>
      <c r="EV715" s="56"/>
      <c r="EW715" s="56"/>
      <c r="EX715" s="56"/>
      <c r="EY715" s="56"/>
      <c r="EZ715" s="56"/>
      <c r="FA715" s="56"/>
      <c r="FB715" s="56"/>
      <c r="FC715" s="56"/>
      <c r="FD715" s="56"/>
      <c r="FE715" s="56"/>
      <c r="FF715" s="56"/>
      <c r="FG715" s="56"/>
      <c r="FH715" s="56"/>
      <c r="FI715" s="56"/>
      <c r="FJ715" s="56"/>
      <c r="FK715" s="56"/>
      <c r="FL715" s="56"/>
      <c r="FM715" s="56"/>
      <c r="FN715" s="56"/>
      <c r="FO715" s="56"/>
      <c r="FP715" s="56"/>
      <c r="FQ715" s="56"/>
      <c r="FR715" s="56"/>
      <c r="FS715" s="56"/>
      <c r="FT715" s="56"/>
      <c r="FU715" s="56"/>
      <c r="FV715" s="56"/>
      <c r="FW715" s="56"/>
      <c r="FX715" s="56"/>
      <c r="FY715" s="56"/>
      <c r="FZ715" s="56"/>
      <c r="GA715" s="56"/>
      <c r="GB715" s="56"/>
      <c r="GC715" s="56"/>
      <c r="GD715" s="56"/>
      <c r="GE715" s="56"/>
      <c r="GF715" s="56"/>
      <c r="GG715" s="56"/>
      <c r="GH715" s="56"/>
      <c r="GI715" s="56"/>
      <c r="GJ715" s="56"/>
      <c r="GK715" s="56"/>
      <c r="GL715" s="56"/>
      <c r="GM715" s="56"/>
      <c r="GN715" s="56"/>
      <c r="GO715" s="56"/>
      <c r="GP715" s="56"/>
      <c r="GQ715" s="56"/>
      <c r="GR715" s="56"/>
      <c r="GS715" s="56"/>
      <c r="GT715" s="56"/>
      <c r="GU715" s="56"/>
      <c r="GV715" s="56"/>
      <c r="GW715" s="56"/>
      <c r="GX715" s="56"/>
      <c r="GY715" s="56"/>
      <c r="GZ715" s="56"/>
      <c r="HA715" s="56"/>
      <c r="HB715" s="56"/>
      <c r="HC715" s="56"/>
      <c r="HD715" s="56"/>
      <c r="HE715" s="56"/>
      <c r="HF715" s="56"/>
      <c r="HG715" s="56"/>
      <c r="HH715" s="56"/>
      <c r="HI715" s="56"/>
      <c r="HJ715" s="56"/>
      <c r="HK715" s="56"/>
      <c r="HL715" s="56"/>
      <c r="HM715" s="56"/>
      <c r="HN715" s="56"/>
      <c r="HO715" s="56"/>
      <c r="HP715" s="56"/>
      <c r="HQ715" s="56"/>
      <c r="HR715" s="56"/>
      <c r="HS715" s="56"/>
      <c r="HT715" s="56"/>
      <c r="HU715" s="56"/>
      <c r="HV715" s="56"/>
      <c r="HW715" s="56"/>
      <c r="HX715" s="56"/>
      <c r="HY715" s="56"/>
      <c r="HZ715" s="56"/>
      <c r="IA715" s="56"/>
      <c r="IB715" s="56"/>
      <c r="IC715" s="56"/>
      <c r="ID715" s="56"/>
      <c r="IE715" s="56"/>
      <c r="IF715" s="56"/>
      <c r="IG715" s="56"/>
      <c r="IH715" s="56"/>
      <c r="II715" s="56"/>
      <c r="IJ715" s="56"/>
      <c r="IK715" s="56"/>
      <c r="IL715" s="56"/>
      <c r="IM715" s="56"/>
      <c r="IN715" s="56"/>
      <c r="IO715" s="56"/>
      <c r="IP715" s="56"/>
      <c r="IQ715" s="56"/>
      <c r="IR715" s="56"/>
      <c r="IS715" s="56"/>
      <c r="IT715" s="56"/>
      <c r="IU715" s="56"/>
      <c r="IV715" s="56"/>
      <c r="IW715" s="56"/>
      <c r="IX715" s="56"/>
    </row>
    <row r="716" spans="2:258">
      <c r="B716" s="56"/>
      <c r="C716" s="56"/>
      <c r="D716" s="56"/>
      <c r="E716" s="56"/>
      <c r="F716" s="56"/>
      <c r="G716" s="56"/>
      <c r="H716" s="56"/>
      <c r="I716" s="56"/>
      <c r="J716" s="56"/>
      <c r="K716" s="56"/>
      <c r="L716" s="56"/>
      <c r="M716" s="56"/>
      <c r="CK716" s="56"/>
      <c r="CL716" s="56"/>
      <c r="CM716" s="56"/>
      <c r="CN716" s="56"/>
      <c r="CO716" s="56"/>
      <c r="CP716" s="56"/>
      <c r="CQ716" s="56"/>
      <c r="CR716" s="56"/>
      <c r="CS716" s="56"/>
      <c r="CT716" s="56"/>
      <c r="CU716" s="56"/>
      <c r="CV716" s="56"/>
      <c r="CW716" s="56"/>
      <c r="CX716" s="56"/>
      <c r="CY716" s="56"/>
      <c r="CZ716" s="56"/>
      <c r="DA716" s="56"/>
      <c r="DB716" s="56"/>
      <c r="DC716" s="56"/>
      <c r="DD716" s="56"/>
      <c r="DE716" s="56"/>
      <c r="DF716" s="56"/>
      <c r="DG716" s="56"/>
      <c r="DH716" s="56"/>
      <c r="DI716" s="56"/>
      <c r="DJ716" s="56"/>
      <c r="DK716" s="56"/>
      <c r="DL716" s="56"/>
      <c r="DM716" s="56"/>
      <c r="DN716" s="56"/>
      <c r="DO716" s="56"/>
      <c r="DP716" s="56"/>
      <c r="DQ716" s="56"/>
      <c r="DR716" s="56"/>
      <c r="DS716" s="56"/>
      <c r="DT716" s="56"/>
      <c r="DU716" s="56"/>
      <c r="DV716" s="56"/>
      <c r="DW716" s="56"/>
      <c r="DX716" s="56"/>
      <c r="DY716" s="56"/>
      <c r="DZ716" s="56"/>
      <c r="EA716" s="56"/>
      <c r="EB716" s="56"/>
      <c r="EC716" s="56"/>
      <c r="ED716" s="56"/>
      <c r="EE716" s="56"/>
      <c r="EF716" s="56"/>
      <c r="EG716" s="56"/>
      <c r="EH716" s="56"/>
      <c r="EI716" s="56"/>
      <c r="EJ716" s="56"/>
      <c r="EK716" s="56"/>
      <c r="EL716" s="56"/>
      <c r="EM716" s="56"/>
      <c r="EN716" s="56"/>
      <c r="EO716" s="56"/>
      <c r="EP716" s="56"/>
      <c r="EQ716" s="56"/>
      <c r="ER716" s="56"/>
      <c r="ES716" s="56"/>
      <c r="ET716" s="56"/>
      <c r="EU716" s="56"/>
      <c r="EV716" s="56"/>
      <c r="EW716" s="56"/>
      <c r="EX716" s="56"/>
      <c r="EY716" s="56"/>
      <c r="EZ716" s="56"/>
      <c r="FA716" s="56"/>
      <c r="FB716" s="56"/>
      <c r="FC716" s="56"/>
      <c r="FD716" s="56"/>
      <c r="FE716" s="56"/>
      <c r="FF716" s="56"/>
      <c r="FG716" s="56"/>
      <c r="FH716" s="56"/>
      <c r="FI716" s="56"/>
      <c r="FJ716" s="56"/>
      <c r="FK716" s="56"/>
      <c r="FL716" s="56"/>
      <c r="FM716" s="56"/>
      <c r="FN716" s="56"/>
      <c r="FO716" s="56"/>
      <c r="FP716" s="56"/>
      <c r="FQ716" s="56"/>
      <c r="FR716" s="56"/>
      <c r="FS716" s="56"/>
      <c r="FT716" s="56"/>
      <c r="FU716" s="56"/>
      <c r="FV716" s="56"/>
      <c r="FW716" s="56"/>
      <c r="FX716" s="56"/>
      <c r="FY716" s="56"/>
      <c r="FZ716" s="56"/>
      <c r="GA716" s="56"/>
      <c r="GB716" s="56"/>
      <c r="GC716" s="56"/>
      <c r="GD716" s="56"/>
      <c r="GE716" s="56"/>
      <c r="GF716" s="56"/>
      <c r="GG716" s="56"/>
      <c r="GH716" s="56"/>
      <c r="GI716" s="56"/>
      <c r="GJ716" s="56"/>
      <c r="GK716" s="56"/>
      <c r="GL716" s="56"/>
      <c r="GM716" s="56"/>
      <c r="GN716" s="56"/>
      <c r="GO716" s="56"/>
      <c r="GP716" s="56"/>
      <c r="GQ716" s="56"/>
      <c r="GR716" s="56"/>
      <c r="GS716" s="56"/>
      <c r="GT716" s="56"/>
      <c r="GU716" s="56"/>
      <c r="GV716" s="56"/>
      <c r="GW716" s="56"/>
      <c r="GX716" s="56"/>
      <c r="GY716" s="56"/>
      <c r="GZ716" s="56"/>
      <c r="HA716" s="56"/>
      <c r="HB716" s="56"/>
      <c r="HC716" s="56"/>
      <c r="HD716" s="56"/>
      <c r="HE716" s="56"/>
      <c r="HF716" s="56"/>
      <c r="HG716" s="56"/>
      <c r="HH716" s="56"/>
      <c r="HI716" s="56"/>
      <c r="HJ716" s="56"/>
      <c r="HK716" s="56"/>
      <c r="HL716" s="56"/>
      <c r="HM716" s="56"/>
      <c r="HN716" s="56"/>
      <c r="HO716" s="56"/>
      <c r="HP716" s="56"/>
      <c r="HQ716" s="56"/>
      <c r="HR716" s="56"/>
      <c r="HS716" s="56"/>
      <c r="HT716" s="56"/>
      <c r="HU716" s="56"/>
      <c r="HV716" s="56"/>
      <c r="HW716" s="56"/>
      <c r="HX716" s="56"/>
      <c r="HY716" s="56"/>
      <c r="HZ716" s="56"/>
      <c r="IA716" s="56"/>
      <c r="IB716" s="56"/>
      <c r="IC716" s="56"/>
      <c r="ID716" s="56"/>
      <c r="IE716" s="56"/>
      <c r="IF716" s="56"/>
      <c r="IG716" s="56"/>
      <c r="IH716" s="56"/>
      <c r="II716" s="56"/>
      <c r="IJ716" s="56"/>
      <c r="IK716" s="56"/>
      <c r="IL716" s="56"/>
      <c r="IM716" s="56"/>
      <c r="IN716" s="56"/>
      <c r="IO716" s="56"/>
      <c r="IP716" s="56"/>
      <c r="IQ716" s="56"/>
      <c r="IR716" s="56"/>
      <c r="IS716" s="56"/>
      <c r="IT716" s="56"/>
      <c r="IU716" s="56"/>
      <c r="IV716" s="56"/>
      <c r="IW716" s="56"/>
      <c r="IX716" s="56"/>
    </row>
    <row r="717" spans="2:258">
      <c r="B717" s="56"/>
      <c r="C717" s="56"/>
      <c r="D717" s="56"/>
      <c r="E717" s="56"/>
      <c r="F717" s="56"/>
      <c r="G717" s="56"/>
      <c r="H717" s="56"/>
      <c r="I717" s="56"/>
      <c r="J717" s="56"/>
      <c r="K717" s="56"/>
      <c r="L717" s="56"/>
      <c r="M717" s="56"/>
      <c r="CK717" s="56"/>
      <c r="CL717" s="56"/>
      <c r="CM717" s="56"/>
      <c r="CN717" s="56"/>
      <c r="CO717" s="56"/>
      <c r="CP717" s="56"/>
      <c r="CQ717" s="56"/>
      <c r="CR717" s="56"/>
      <c r="CS717" s="56"/>
      <c r="CT717" s="56"/>
      <c r="CU717" s="56"/>
      <c r="CV717" s="56"/>
      <c r="CW717" s="56"/>
      <c r="CX717" s="56"/>
      <c r="CY717" s="56"/>
      <c r="CZ717" s="56"/>
      <c r="DA717" s="56"/>
      <c r="DB717" s="56"/>
      <c r="DC717" s="56"/>
      <c r="DD717" s="56"/>
      <c r="DE717" s="56"/>
      <c r="DF717" s="56"/>
      <c r="DG717" s="56"/>
      <c r="DH717" s="56"/>
      <c r="DI717" s="56"/>
      <c r="DJ717" s="56"/>
      <c r="DK717" s="56"/>
      <c r="DL717" s="56"/>
      <c r="DM717" s="56"/>
      <c r="DN717" s="56"/>
      <c r="DO717" s="56"/>
      <c r="DP717" s="56"/>
      <c r="DQ717" s="56"/>
      <c r="DR717" s="56"/>
      <c r="DS717" s="56"/>
      <c r="DT717" s="56"/>
      <c r="DU717" s="56"/>
      <c r="DV717" s="56"/>
      <c r="DW717" s="56"/>
      <c r="DX717" s="56"/>
      <c r="DY717" s="56"/>
      <c r="DZ717" s="56"/>
      <c r="EA717" s="56"/>
      <c r="EB717" s="56"/>
      <c r="EC717" s="56"/>
      <c r="ED717" s="56"/>
      <c r="EE717" s="56"/>
      <c r="EF717" s="56"/>
      <c r="EG717" s="56"/>
      <c r="EH717" s="56"/>
      <c r="EI717" s="56"/>
      <c r="EJ717" s="56"/>
      <c r="EK717" s="56"/>
      <c r="EL717" s="56"/>
      <c r="EM717" s="56"/>
      <c r="EN717" s="56"/>
      <c r="EO717" s="56"/>
      <c r="EP717" s="56"/>
      <c r="EQ717" s="56"/>
      <c r="ER717" s="56"/>
      <c r="ES717" s="56"/>
      <c r="ET717" s="56"/>
      <c r="EU717" s="56"/>
      <c r="EV717" s="56"/>
      <c r="EW717" s="56"/>
      <c r="EX717" s="56"/>
      <c r="EY717" s="56"/>
      <c r="EZ717" s="56"/>
      <c r="FA717" s="56"/>
      <c r="FB717" s="56"/>
      <c r="FC717" s="56"/>
      <c r="FD717" s="56"/>
      <c r="FE717" s="56"/>
      <c r="FF717" s="56"/>
      <c r="FG717" s="56"/>
      <c r="FH717" s="56"/>
      <c r="FI717" s="56"/>
      <c r="FJ717" s="56"/>
      <c r="FK717" s="56"/>
      <c r="FL717" s="56"/>
      <c r="FM717" s="56"/>
      <c r="FN717" s="56"/>
      <c r="FO717" s="56"/>
      <c r="FP717" s="56"/>
      <c r="FQ717" s="56"/>
      <c r="FR717" s="56"/>
      <c r="FS717" s="56"/>
      <c r="FT717" s="56"/>
      <c r="FU717" s="56"/>
      <c r="FV717" s="56"/>
      <c r="FW717" s="56"/>
      <c r="FX717" s="56"/>
      <c r="FY717" s="56"/>
      <c r="FZ717" s="56"/>
      <c r="GA717" s="56"/>
      <c r="GB717" s="56"/>
      <c r="GC717" s="56"/>
      <c r="GD717" s="56"/>
      <c r="GE717" s="56"/>
      <c r="GF717" s="56"/>
      <c r="GG717" s="56"/>
      <c r="GH717" s="56"/>
      <c r="GI717" s="56"/>
      <c r="GJ717" s="56"/>
      <c r="GK717" s="56"/>
      <c r="GL717" s="56"/>
      <c r="GM717" s="56"/>
      <c r="GN717" s="56"/>
      <c r="GO717" s="56"/>
      <c r="GP717" s="56"/>
      <c r="GQ717" s="56"/>
      <c r="GR717" s="56"/>
      <c r="GS717" s="56"/>
      <c r="GT717" s="56"/>
      <c r="GU717" s="56"/>
      <c r="GV717" s="56"/>
      <c r="GW717" s="56"/>
      <c r="GX717" s="56"/>
      <c r="GY717" s="56"/>
      <c r="GZ717" s="56"/>
      <c r="HA717" s="56"/>
      <c r="HB717" s="56"/>
      <c r="HC717" s="56"/>
      <c r="HD717" s="56"/>
      <c r="HE717" s="56"/>
      <c r="HF717" s="56"/>
      <c r="HG717" s="56"/>
      <c r="HH717" s="56"/>
      <c r="HI717" s="56"/>
      <c r="HJ717" s="56"/>
      <c r="HK717" s="56"/>
      <c r="HL717" s="56"/>
      <c r="HM717" s="56"/>
      <c r="HN717" s="56"/>
      <c r="HO717" s="56"/>
      <c r="HP717" s="56"/>
      <c r="HQ717" s="56"/>
      <c r="HR717" s="56"/>
      <c r="HS717" s="56"/>
      <c r="HT717" s="56"/>
      <c r="HU717" s="56"/>
      <c r="HV717" s="56"/>
      <c r="HW717" s="56"/>
      <c r="HX717" s="56"/>
      <c r="HY717" s="56"/>
      <c r="HZ717" s="56"/>
      <c r="IA717" s="56"/>
      <c r="IB717" s="56"/>
      <c r="IC717" s="56"/>
      <c r="ID717" s="56"/>
      <c r="IE717" s="56"/>
      <c r="IF717" s="56"/>
      <c r="IG717" s="56"/>
      <c r="IH717" s="56"/>
      <c r="II717" s="56"/>
      <c r="IJ717" s="56"/>
      <c r="IK717" s="56"/>
      <c r="IL717" s="56"/>
      <c r="IM717" s="56"/>
      <c r="IN717" s="56"/>
      <c r="IO717" s="56"/>
      <c r="IP717" s="56"/>
      <c r="IQ717" s="56"/>
      <c r="IR717" s="56"/>
      <c r="IS717" s="56"/>
      <c r="IT717" s="56"/>
      <c r="IU717" s="56"/>
      <c r="IV717" s="56"/>
      <c r="IW717" s="56"/>
      <c r="IX717" s="56"/>
    </row>
    <row r="718" spans="2:258">
      <c r="B718" s="56"/>
      <c r="C718" s="56"/>
      <c r="D718" s="56"/>
      <c r="E718" s="56"/>
      <c r="F718" s="56"/>
      <c r="G718" s="56"/>
      <c r="H718" s="56"/>
      <c r="I718" s="56"/>
      <c r="J718" s="56"/>
      <c r="K718" s="56"/>
      <c r="L718" s="56"/>
      <c r="M718" s="56"/>
      <c r="CK718" s="56"/>
      <c r="CL718" s="56"/>
      <c r="CM718" s="56"/>
      <c r="CN718" s="56"/>
      <c r="CO718" s="56"/>
      <c r="CP718" s="56"/>
      <c r="CQ718" s="56"/>
      <c r="CR718" s="56"/>
      <c r="CS718" s="56"/>
      <c r="CT718" s="56"/>
      <c r="CU718" s="56"/>
      <c r="CV718" s="56"/>
      <c r="CW718" s="56"/>
      <c r="CX718" s="56"/>
      <c r="CY718" s="56"/>
      <c r="CZ718" s="56"/>
      <c r="DA718" s="56"/>
      <c r="DB718" s="56"/>
      <c r="DC718" s="56"/>
      <c r="DD718" s="56"/>
      <c r="DE718" s="56"/>
      <c r="DF718" s="56"/>
      <c r="DG718" s="56"/>
      <c r="DH718" s="56"/>
      <c r="DI718" s="56"/>
      <c r="DJ718" s="56"/>
      <c r="DK718" s="56"/>
      <c r="DL718" s="56"/>
      <c r="DM718" s="56"/>
      <c r="DN718" s="56"/>
      <c r="DO718" s="56"/>
      <c r="DP718" s="56"/>
      <c r="DQ718" s="56"/>
      <c r="DR718" s="56"/>
      <c r="DS718" s="56"/>
      <c r="DT718" s="56"/>
      <c r="DU718" s="56"/>
      <c r="DV718" s="56"/>
      <c r="DW718" s="56"/>
      <c r="DX718" s="56"/>
      <c r="DY718" s="56"/>
      <c r="DZ718" s="56"/>
      <c r="EA718" s="56"/>
      <c r="EB718" s="56"/>
      <c r="EC718" s="56"/>
      <c r="ED718" s="56"/>
      <c r="EE718" s="56"/>
      <c r="EF718" s="56"/>
      <c r="EG718" s="56"/>
      <c r="EH718" s="56"/>
      <c r="EI718" s="56"/>
      <c r="EJ718" s="56"/>
      <c r="EK718" s="56"/>
      <c r="EL718" s="56"/>
      <c r="EM718" s="56"/>
      <c r="EN718" s="56"/>
      <c r="EO718" s="56"/>
      <c r="EP718" s="56"/>
      <c r="EQ718" s="56"/>
      <c r="ER718" s="56"/>
      <c r="ES718" s="56"/>
      <c r="ET718" s="56"/>
      <c r="EU718" s="56"/>
      <c r="EV718" s="56"/>
      <c r="EW718" s="56"/>
      <c r="EX718" s="56"/>
      <c r="EY718" s="56"/>
      <c r="EZ718" s="56"/>
      <c r="FA718" s="56"/>
      <c r="FB718" s="56"/>
      <c r="FC718" s="56"/>
      <c r="FD718" s="56"/>
      <c r="FE718" s="56"/>
      <c r="FF718" s="56"/>
      <c r="FG718" s="56"/>
      <c r="FH718" s="56"/>
      <c r="FI718" s="56"/>
      <c r="FJ718" s="56"/>
      <c r="FK718" s="56"/>
      <c r="FL718" s="56"/>
      <c r="FM718" s="56"/>
      <c r="FN718" s="56"/>
      <c r="FO718" s="56"/>
      <c r="FP718" s="56"/>
      <c r="FQ718" s="56"/>
      <c r="FR718" s="56"/>
      <c r="FS718" s="56"/>
      <c r="FT718" s="56"/>
      <c r="FU718" s="56"/>
      <c r="FV718" s="56"/>
      <c r="FW718" s="56"/>
      <c r="FX718" s="56"/>
      <c r="FY718" s="56"/>
      <c r="FZ718" s="56"/>
      <c r="GA718" s="56"/>
      <c r="GB718" s="56"/>
      <c r="GC718" s="56"/>
      <c r="GD718" s="56"/>
      <c r="GE718" s="56"/>
      <c r="GF718" s="56"/>
      <c r="GG718" s="56"/>
      <c r="GH718" s="56"/>
      <c r="GI718" s="56"/>
      <c r="GJ718" s="56"/>
      <c r="GK718" s="56"/>
      <c r="GL718" s="56"/>
      <c r="GM718" s="56"/>
      <c r="GN718" s="56"/>
      <c r="GO718" s="56"/>
      <c r="GP718" s="56"/>
      <c r="GQ718" s="56"/>
      <c r="GR718" s="56"/>
      <c r="GS718" s="56"/>
      <c r="GT718" s="56"/>
      <c r="GU718" s="56"/>
      <c r="GV718" s="56"/>
      <c r="GW718" s="56"/>
      <c r="GX718" s="56"/>
      <c r="GY718" s="56"/>
      <c r="GZ718" s="56"/>
      <c r="HA718" s="56"/>
      <c r="HB718" s="56"/>
      <c r="HC718" s="56"/>
      <c r="HD718" s="56"/>
      <c r="HE718" s="56"/>
      <c r="HF718" s="56"/>
      <c r="HG718" s="56"/>
      <c r="HH718" s="56"/>
      <c r="HI718" s="56"/>
      <c r="HJ718" s="56"/>
      <c r="HK718" s="56"/>
      <c r="HL718" s="56"/>
      <c r="HM718" s="56"/>
      <c r="HN718" s="56"/>
      <c r="HO718" s="56"/>
      <c r="HP718" s="56"/>
      <c r="HQ718" s="56"/>
      <c r="HR718" s="56"/>
      <c r="HS718" s="56"/>
      <c r="HT718" s="56"/>
      <c r="HU718" s="56"/>
      <c r="HV718" s="56"/>
      <c r="HW718" s="56"/>
      <c r="HX718" s="56"/>
      <c r="HY718" s="56"/>
      <c r="HZ718" s="56"/>
      <c r="IA718" s="56"/>
      <c r="IB718" s="56"/>
      <c r="IC718" s="56"/>
      <c r="ID718" s="56"/>
      <c r="IE718" s="56"/>
      <c r="IF718" s="56"/>
      <c r="IG718" s="56"/>
      <c r="IH718" s="56"/>
      <c r="II718" s="56"/>
      <c r="IJ718" s="56"/>
      <c r="IK718" s="56"/>
      <c r="IL718" s="56"/>
      <c r="IM718" s="56"/>
      <c r="IN718" s="56"/>
      <c r="IO718" s="56"/>
      <c r="IP718" s="56"/>
      <c r="IQ718" s="56"/>
      <c r="IR718" s="56"/>
      <c r="IS718" s="56"/>
      <c r="IT718" s="56"/>
      <c r="IU718" s="56"/>
      <c r="IV718" s="56"/>
      <c r="IW718" s="56"/>
      <c r="IX718" s="56"/>
    </row>
    <row r="719" spans="2:258">
      <c r="B719" s="56"/>
      <c r="C719" s="56"/>
      <c r="D719" s="56"/>
      <c r="E719" s="56"/>
      <c r="F719" s="56"/>
      <c r="G719" s="56"/>
      <c r="H719" s="56"/>
      <c r="I719" s="56"/>
      <c r="J719" s="56"/>
      <c r="K719" s="56"/>
      <c r="L719" s="56"/>
      <c r="M719" s="56"/>
      <c r="CK719" s="56"/>
      <c r="CL719" s="56"/>
      <c r="CM719" s="56"/>
      <c r="CN719" s="56"/>
      <c r="CO719" s="56"/>
      <c r="CP719" s="56"/>
      <c r="CQ719" s="56"/>
      <c r="CR719" s="56"/>
      <c r="CS719" s="56"/>
      <c r="CT719" s="56"/>
      <c r="CU719" s="56"/>
      <c r="CV719" s="56"/>
      <c r="CW719" s="56"/>
      <c r="CX719" s="56"/>
      <c r="CY719" s="56"/>
      <c r="CZ719" s="56"/>
      <c r="DA719" s="56"/>
      <c r="DB719" s="56"/>
      <c r="DC719" s="56"/>
      <c r="DD719" s="56"/>
      <c r="DE719" s="56"/>
      <c r="DF719" s="56"/>
      <c r="DG719" s="56"/>
      <c r="DH719" s="56"/>
      <c r="DI719" s="56"/>
      <c r="DJ719" s="56"/>
      <c r="DK719" s="56"/>
      <c r="DL719" s="56"/>
      <c r="DM719" s="56"/>
      <c r="DN719" s="56"/>
      <c r="DO719" s="56"/>
      <c r="DP719" s="56"/>
      <c r="DQ719" s="56"/>
      <c r="DR719" s="56"/>
      <c r="DS719" s="56"/>
      <c r="DT719" s="56"/>
      <c r="DU719" s="56"/>
      <c r="DV719" s="56"/>
      <c r="DW719" s="56"/>
      <c r="DX719" s="56"/>
      <c r="DY719" s="56"/>
      <c r="DZ719" s="56"/>
      <c r="EA719" s="56"/>
      <c r="EB719" s="56"/>
      <c r="EC719" s="56"/>
      <c r="ED719" s="56"/>
      <c r="EE719" s="56"/>
      <c r="EF719" s="56"/>
      <c r="EG719" s="56"/>
      <c r="EH719" s="56"/>
      <c r="EI719" s="56"/>
      <c r="EJ719" s="56"/>
      <c r="EK719" s="56"/>
      <c r="EL719" s="56"/>
      <c r="EM719" s="56"/>
      <c r="EN719" s="56"/>
      <c r="EO719" s="56"/>
      <c r="EP719" s="56"/>
      <c r="EQ719" s="56"/>
      <c r="ER719" s="56"/>
      <c r="ES719" s="56"/>
      <c r="ET719" s="56"/>
      <c r="EU719" s="56"/>
      <c r="EV719" s="56"/>
      <c r="EW719" s="56"/>
      <c r="EX719" s="56"/>
      <c r="EY719" s="56"/>
      <c r="EZ719" s="56"/>
      <c r="FA719" s="56"/>
      <c r="FB719" s="56"/>
      <c r="FC719" s="56"/>
      <c r="FD719" s="56"/>
      <c r="FE719" s="56"/>
      <c r="FF719" s="56"/>
      <c r="FG719" s="56"/>
      <c r="FH719" s="56"/>
      <c r="FI719" s="56"/>
      <c r="FJ719" s="56"/>
      <c r="FK719" s="56"/>
      <c r="FL719" s="56"/>
      <c r="FM719" s="56"/>
      <c r="FN719" s="56"/>
      <c r="FO719" s="56"/>
      <c r="FP719" s="56"/>
      <c r="FQ719" s="56"/>
      <c r="FR719" s="56"/>
      <c r="FS719" s="56"/>
      <c r="FT719" s="56"/>
      <c r="FU719" s="56"/>
      <c r="FV719" s="56"/>
      <c r="FW719" s="56"/>
      <c r="FX719" s="56"/>
      <c r="FY719" s="56"/>
      <c r="FZ719" s="56"/>
      <c r="GA719" s="56"/>
      <c r="GB719" s="56"/>
      <c r="GC719" s="56"/>
      <c r="GD719" s="56"/>
      <c r="GE719" s="56"/>
      <c r="GF719" s="56"/>
      <c r="GG719" s="56"/>
      <c r="GH719" s="56"/>
      <c r="GI719" s="56"/>
      <c r="GJ719" s="56"/>
      <c r="GK719" s="56"/>
      <c r="GL719" s="56"/>
      <c r="GM719" s="56"/>
      <c r="GN719" s="56"/>
      <c r="GO719" s="56"/>
      <c r="GP719" s="56"/>
      <c r="GQ719" s="56"/>
      <c r="GR719" s="56"/>
      <c r="GS719" s="56"/>
      <c r="GT719" s="56"/>
      <c r="GU719" s="56"/>
      <c r="GV719" s="56"/>
      <c r="GW719" s="56"/>
      <c r="GX719" s="56"/>
      <c r="GY719" s="56"/>
      <c r="GZ719" s="56"/>
      <c r="HA719" s="56"/>
      <c r="HB719" s="56"/>
      <c r="HC719" s="56"/>
      <c r="HD719" s="56"/>
      <c r="HE719" s="56"/>
      <c r="HF719" s="56"/>
      <c r="HG719" s="56"/>
      <c r="HH719" s="56"/>
      <c r="HI719" s="56"/>
      <c r="HJ719" s="56"/>
      <c r="HK719" s="56"/>
      <c r="HL719" s="56"/>
      <c r="HM719" s="56"/>
      <c r="HN719" s="56"/>
      <c r="HO719" s="56"/>
      <c r="HP719" s="56"/>
      <c r="HQ719" s="56"/>
      <c r="HR719" s="56"/>
      <c r="HS719" s="56"/>
      <c r="HT719" s="56"/>
      <c r="HU719" s="56"/>
      <c r="HV719" s="56"/>
      <c r="HW719" s="56"/>
      <c r="HX719" s="56"/>
      <c r="HY719" s="56"/>
      <c r="HZ719" s="56"/>
      <c r="IA719" s="56"/>
      <c r="IB719" s="56"/>
      <c r="IC719" s="56"/>
      <c r="ID719" s="56"/>
      <c r="IE719" s="56"/>
      <c r="IF719" s="56"/>
      <c r="IG719" s="56"/>
      <c r="IH719" s="56"/>
      <c r="II719" s="56"/>
      <c r="IJ719" s="56"/>
      <c r="IK719" s="56"/>
      <c r="IL719" s="56"/>
      <c r="IM719" s="56"/>
      <c r="IN719" s="56"/>
      <c r="IO719" s="56"/>
      <c r="IP719" s="56"/>
      <c r="IQ719" s="56"/>
      <c r="IR719" s="56"/>
      <c r="IS719" s="56"/>
      <c r="IT719" s="56"/>
      <c r="IU719" s="56"/>
      <c r="IV719" s="56"/>
      <c r="IW719" s="56"/>
      <c r="IX719" s="56"/>
    </row>
    <row r="720" spans="2:258">
      <c r="B720" s="56"/>
      <c r="C720" s="56"/>
      <c r="D720" s="56"/>
      <c r="E720" s="56"/>
      <c r="F720" s="56"/>
      <c r="G720" s="56"/>
      <c r="H720" s="56"/>
      <c r="I720" s="56"/>
      <c r="J720" s="56"/>
      <c r="K720" s="56"/>
      <c r="L720" s="56"/>
      <c r="M720" s="56"/>
      <c r="CK720" s="56"/>
      <c r="CL720" s="56"/>
      <c r="CM720" s="56"/>
      <c r="CN720" s="56"/>
      <c r="CO720" s="56"/>
      <c r="CP720" s="56"/>
      <c r="CQ720" s="56"/>
      <c r="CR720" s="56"/>
      <c r="CS720" s="56"/>
      <c r="CT720" s="56"/>
      <c r="CU720" s="56"/>
      <c r="CV720" s="56"/>
      <c r="CW720" s="56"/>
      <c r="CX720" s="56"/>
      <c r="CY720" s="56"/>
      <c r="CZ720" s="56"/>
      <c r="DA720" s="56"/>
      <c r="DB720" s="56"/>
      <c r="DC720" s="56"/>
      <c r="DD720" s="56"/>
      <c r="DE720" s="56"/>
      <c r="DF720" s="56"/>
      <c r="DG720" s="56"/>
      <c r="DH720" s="56"/>
      <c r="DI720" s="56"/>
      <c r="DJ720" s="56"/>
      <c r="DK720" s="56"/>
      <c r="DL720" s="56"/>
      <c r="DM720" s="56"/>
      <c r="DN720" s="56"/>
      <c r="DO720" s="56"/>
      <c r="DP720" s="56"/>
      <c r="DQ720" s="56"/>
      <c r="DR720" s="56"/>
      <c r="DS720" s="56"/>
      <c r="DT720" s="56"/>
      <c r="DU720" s="56"/>
      <c r="DV720" s="56"/>
      <c r="DW720" s="56"/>
      <c r="DX720" s="56"/>
      <c r="DY720" s="56"/>
      <c r="DZ720" s="56"/>
      <c r="EA720" s="56"/>
      <c r="EB720" s="56"/>
      <c r="EC720" s="56"/>
      <c r="ED720" s="56"/>
      <c r="EE720" s="56"/>
      <c r="EF720" s="56"/>
      <c r="EG720" s="56"/>
      <c r="EH720" s="56"/>
      <c r="EI720" s="56"/>
      <c r="EJ720" s="56"/>
      <c r="EK720" s="56"/>
      <c r="EL720" s="56"/>
      <c r="EM720" s="56"/>
      <c r="EN720" s="56"/>
      <c r="EO720" s="56"/>
      <c r="EP720" s="56"/>
      <c r="EQ720" s="56"/>
      <c r="ER720" s="56"/>
      <c r="ES720" s="56"/>
      <c r="ET720" s="56"/>
      <c r="EU720" s="56"/>
      <c r="EV720" s="56"/>
      <c r="EW720" s="56"/>
      <c r="EX720" s="56"/>
      <c r="EY720" s="56"/>
      <c r="EZ720" s="56"/>
      <c r="FA720" s="56"/>
      <c r="FB720" s="56"/>
      <c r="FC720" s="56"/>
      <c r="FD720" s="56"/>
      <c r="FE720" s="56"/>
      <c r="FF720" s="56"/>
      <c r="FG720" s="56"/>
      <c r="FH720" s="56"/>
      <c r="FI720" s="56"/>
      <c r="FJ720" s="56"/>
      <c r="FK720" s="56"/>
      <c r="FL720" s="56"/>
      <c r="FM720" s="56"/>
      <c r="FN720" s="56"/>
      <c r="FO720" s="56"/>
      <c r="FP720" s="56"/>
      <c r="FQ720" s="56"/>
      <c r="FR720" s="56"/>
      <c r="FS720" s="56"/>
      <c r="FT720" s="56"/>
      <c r="FU720" s="56"/>
      <c r="FV720" s="56"/>
      <c r="FW720" s="56"/>
      <c r="FX720" s="56"/>
      <c r="FY720" s="56"/>
      <c r="FZ720" s="56"/>
      <c r="GA720" s="56"/>
      <c r="GB720" s="56"/>
      <c r="GC720" s="56"/>
      <c r="GD720" s="56"/>
      <c r="GE720" s="56"/>
      <c r="GF720" s="56"/>
      <c r="GG720" s="56"/>
      <c r="GH720" s="56"/>
      <c r="GI720" s="56"/>
      <c r="GJ720" s="56"/>
      <c r="GK720" s="56"/>
      <c r="GL720" s="56"/>
      <c r="GM720" s="56"/>
      <c r="GN720" s="56"/>
      <c r="GO720" s="56"/>
      <c r="GP720" s="56"/>
      <c r="GQ720" s="56"/>
      <c r="GR720" s="56"/>
      <c r="GS720" s="56"/>
      <c r="GT720" s="56"/>
      <c r="GU720" s="56"/>
      <c r="GV720" s="56"/>
      <c r="GW720" s="56"/>
      <c r="GX720" s="56"/>
      <c r="GY720" s="56"/>
      <c r="GZ720" s="56"/>
      <c r="HA720" s="56"/>
      <c r="HB720" s="56"/>
      <c r="HC720" s="56"/>
      <c r="HD720" s="56"/>
      <c r="HE720" s="56"/>
      <c r="HF720" s="56"/>
      <c r="HG720" s="56"/>
      <c r="HH720" s="56"/>
      <c r="HI720" s="56"/>
      <c r="HJ720" s="56"/>
      <c r="HK720" s="56"/>
      <c r="HL720" s="56"/>
      <c r="HM720" s="56"/>
      <c r="HN720" s="56"/>
      <c r="HO720" s="56"/>
      <c r="HP720" s="56"/>
      <c r="HQ720" s="56"/>
      <c r="HR720" s="56"/>
      <c r="HS720" s="56"/>
      <c r="HT720" s="56"/>
      <c r="HU720" s="56"/>
      <c r="HV720" s="56"/>
      <c r="HW720" s="56"/>
      <c r="HX720" s="56"/>
      <c r="HY720" s="56"/>
      <c r="HZ720" s="56"/>
      <c r="IA720" s="56"/>
      <c r="IB720" s="56"/>
      <c r="IC720" s="56"/>
      <c r="ID720" s="56"/>
      <c r="IE720" s="56"/>
      <c r="IF720" s="56"/>
      <c r="IG720" s="56"/>
      <c r="IH720" s="56"/>
      <c r="II720" s="56"/>
      <c r="IJ720" s="56"/>
      <c r="IK720" s="56"/>
      <c r="IL720" s="56"/>
      <c r="IM720" s="56"/>
      <c r="IN720" s="56"/>
      <c r="IO720" s="56"/>
      <c r="IP720" s="56"/>
      <c r="IQ720" s="56"/>
      <c r="IR720" s="56"/>
      <c r="IS720" s="56"/>
      <c r="IT720" s="56"/>
      <c r="IU720" s="56"/>
      <c r="IV720" s="56"/>
      <c r="IW720" s="56"/>
      <c r="IX720" s="56"/>
    </row>
    <row r="721" spans="2:258">
      <c r="B721" s="56"/>
      <c r="C721" s="56"/>
      <c r="D721" s="56"/>
      <c r="E721" s="56"/>
      <c r="F721" s="56"/>
      <c r="G721" s="56"/>
      <c r="H721" s="56"/>
      <c r="I721" s="56"/>
      <c r="J721" s="56"/>
      <c r="K721" s="56"/>
      <c r="L721" s="56"/>
      <c r="M721" s="56"/>
      <c r="CK721" s="56"/>
      <c r="CL721" s="56"/>
      <c r="CM721" s="56"/>
      <c r="CN721" s="56"/>
      <c r="CO721" s="56"/>
      <c r="CP721" s="56"/>
      <c r="CQ721" s="56"/>
      <c r="CR721" s="56"/>
      <c r="CS721" s="56"/>
      <c r="CT721" s="56"/>
      <c r="CU721" s="56"/>
      <c r="CV721" s="56"/>
      <c r="CW721" s="56"/>
      <c r="CX721" s="56"/>
      <c r="CY721" s="56"/>
      <c r="CZ721" s="56"/>
      <c r="DA721" s="56"/>
      <c r="DB721" s="56"/>
      <c r="DC721" s="56"/>
      <c r="DD721" s="56"/>
      <c r="DE721" s="56"/>
      <c r="DF721" s="56"/>
      <c r="DG721" s="56"/>
      <c r="DH721" s="56"/>
      <c r="DI721" s="56"/>
      <c r="DJ721" s="56"/>
      <c r="DK721" s="56"/>
      <c r="DL721" s="56"/>
      <c r="DM721" s="56"/>
      <c r="DN721" s="56"/>
      <c r="DO721" s="56"/>
      <c r="DP721" s="56"/>
      <c r="DQ721" s="56"/>
      <c r="DR721" s="56"/>
      <c r="DS721" s="56"/>
      <c r="DT721" s="56"/>
      <c r="DU721" s="56"/>
      <c r="DV721" s="56"/>
      <c r="DW721" s="56"/>
      <c r="DX721" s="56"/>
      <c r="DY721" s="56"/>
      <c r="DZ721" s="56"/>
      <c r="EA721" s="56"/>
      <c r="EB721" s="56"/>
      <c r="EC721" s="56"/>
      <c r="ED721" s="56"/>
      <c r="EE721" s="56"/>
      <c r="EF721" s="56"/>
      <c r="EG721" s="56"/>
      <c r="EH721" s="56"/>
      <c r="EI721" s="56"/>
      <c r="EJ721" s="56"/>
      <c r="EK721" s="56"/>
      <c r="EL721" s="56"/>
      <c r="EM721" s="56"/>
      <c r="EN721" s="56"/>
      <c r="EO721" s="56"/>
      <c r="EP721" s="56"/>
      <c r="EQ721" s="56"/>
      <c r="ER721" s="56"/>
      <c r="ES721" s="56"/>
      <c r="ET721" s="56"/>
      <c r="EU721" s="56"/>
      <c r="EV721" s="56"/>
      <c r="EW721" s="56"/>
      <c r="EX721" s="56"/>
      <c r="EY721" s="56"/>
      <c r="EZ721" s="56"/>
      <c r="FA721" s="56"/>
      <c r="FB721" s="56"/>
      <c r="FC721" s="56"/>
      <c r="FD721" s="56"/>
      <c r="FE721" s="56"/>
      <c r="FF721" s="56"/>
      <c r="FG721" s="56"/>
      <c r="FH721" s="56"/>
      <c r="FI721" s="56"/>
      <c r="FJ721" s="56"/>
      <c r="FK721" s="56"/>
      <c r="FL721" s="56"/>
      <c r="FM721" s="56"/>
      <c r="FN721" s="56"/>
      <c r="FO721" s="56"/>
      <c r="FP721" s="56"/>
      <c r="FQ721" s="56"/>
      <c r="FR721" s="56"/>
      <c r="FS721" s="56"/>
      <c r="FT721" s="56"/>
      <c r="FU721" s="56"/>
      <c r="FV721" s="56"/>
      <c r="FW721" s="56"/>
      <c r="FX721" s="56"/>
      <c r="FY721" s="56"/>
      <c r="FZ721" s="56"/>
      <c r="GA721" s="56"/>
      <c r="GB721" s="56"/>
      <c r="GC721" s="56"/>
      <c r="GD721" s="56"/>
      <c r="GE721" s="56"/>
      <c r="GF721" s="56"/>
      <c r="GG721" s="56"/>
      <c r="GH721" s="56"/>
      <c r="GI721" s="56"/>
      <c r="GJ721" s="56"/>
      <c r="GK721" s="56"/>
      <c r="GL721" s="56"/>
      <c r="GM721" s="56"/>
      <c r="GN721" s="56"/>
      <c r="GO721" s="56"/>
      <c r="GP721" s="56"/>
      <c r="GQ721" s="56"/>
      <c r="GR721" s="56"/>
      <c r="GS721" s="56"/>
      <c r="GT721" s="56"/>
      <c r="GU721" s="56"/>
      <c r="GV721" s="56"/>
      <c r="GW721" s="56"/>
      <c r="GX721" s="56"/>
      <c r="GY721" s="56"/>
      <c r="GZ721" s="56"/>
      <c r="HA721" s="56"/>
      <c r="HB721" s="56"/>
      <c r="HC721" s="56"/>
      <c r="HD721" s="56"/>
      <c r="HE721" s="56"/>
      <c r="HF721" s="56"/>
      <c r="HG721" s="56"/>
      <c r="HH721" s="56"/>
      <c r="HI721" s="56"/>
      <c r="HJ721" s="56"/>
      <c r="HK721" s="56"/>
      <c r="HL721" s="56"/>
      <c r="HM721" s="56"/>
      <c r="HN721" s="56"/>
      <c r="HO721" s="56"/>
      <c r="HP721" s="56"/>
      <c r="HQ721" s="56"/>
      <c r="HR721" s="56"/>
      <c r="HS721" s="56"/>
      <c r="HT721" s="56"/>
      <c r="HU721" s="56"/>
      <c r="HV721" s="56"/>
      <c r="HW721" s="56"/>
      <c r="HX721" s="56"/>
      <c r="HY721" s="56"/>
      <c r="HZ721" s="56"/>
      <c r="IA721" s="56"/>
      <c r="IB721" s="56"/>
      <c r="IC721" s="56"/>
      <c r="ID721" s="56"/>
      <c r="IE721" s="56"/>
      <c r="IF721" s="56"/>
      <c r="IG721" s="56"/>
      <c r="IH721" s="56"/>
      <c r="II721" s="56"/>
      <c r="IJ721" s="56"/>
      <c r="IK721" s="56"/>
      <c r="IL721" s="56"/>
      <c r="IM721" s="56"/>
      <c r="IN721" s="56"/>
      <c r="IO721" s="56"/>
      <c r="IP721" s="56"/>
      <c r="IQ721" s="56"/>
      <c r="IR721" s="56"/>
      <c r="IS721" s="56"/>
      <c r="IT721" s="56"/>
      <c r="IU721" s="56"/>
      <c r="IV721" s="56"/>
      <c r="IW721" s="56"/>
      <c r="IX721" s="56"/>
    </row>
    <row r="722" spans="2:258">
      <c r="B722" s="56"/>
      <c r="C722" s="56"/>
      <c r="D722" s="56"/>
      <c r="E722" s="56"/>
      <c r="F722" s="56"/>
      <c r="G722" s="56"/>
      <c r="H722" s="56"/>
      <c r="I722" s="56"/>
      <c r="J722" s="56"/>
      <c r="K722" s="56"/>
      <c r="L722" s="56"/>
      <c r="M722" s="56"/>
      <c r="CK722" s="56"/>
      <c r="CL722" s="56"/>
      <c r="CM722" s="56"/>
      <c r="CN722" s="56"/>
      <c r="CO722" s="56"/>
      <c r="CP722" s="56"/>
      <c r="CQ722" s="56"/>
      <c r="CR722" s="56"/>
      <c r="CS722" s="56"/>
      <c r="CT722" s="56"/>
      <c r="CU722" s="56"/>
      <c r="CV722" s="56"/>
      <c r="CW722" s="56"/>
      <c r="CX722" s="56"/>
      <c r="CY722" s="56"/>
      <c r="CZ722" s="56"/>
      <c r="DA722" s="56"/>
      <c r="DB722" s="56"/>
      <c r="DC722" s="56"/>
      <c r="DD722" s="56"/>
      <c r="DE722" s="56"/>
      <c r="DF722" s="56"/>
      <c r="DG722" s="56"/>
      <c r="DH722" s="56"/>
      <c r="DI722" s="56"/>
      <c r="DJ722" s="56"/>
      <c r="DK722" s="56"/>
      <c r="DL722" s="56"/>
      <c r="DM722" s="56"/>
      <c r="DN722" s="56"/>
      <c r="DO722" s="56"/>
      <c r="DP722" s="56"/>
      <c r="DQ722" s="56"/>
      <c r="DR722" s="56"/>
      <c r="DS722" s="56"/>
      <c r="DT722" s="56"/>
      <c r="DU722" s="56"/>
      <c r="DV722" s="56"/>
      <c r="DW722" s="56"/>
      <c r="DX722" s="56"/>
      <c r="DY722" s="56"/>
      <c r="DZ722" s="56"/>
      <c r="EA722" s="56"/>
      <c r="EB722" s="56"/>
      <c r="EC722" s="56"/>
      <c r="ED722" s="56"/>
      <c r="EE722" s="56"/>
      <c r="EF722" s="56"/>
      <c r="EG722" s="56"/>
      <c r="EH722" s="56"/>
      <c r="EI722" s="56"/>
      <c r="EJ722" s="56"/>
      <c r="EK722" s="56"/>
      <c r="EL722" s="56"/>
      <c r="EM722" s="56"/>
      <c r="EN722" s="56"/>
      <c r="EO722" s="56"/>
      <c r="EP722" s="56"/>
      <c r="EQ722" s="56"/>
      <c r="ER722" s="56"/>
      <c r="ES722" s="56"/>
      <c r="ET722" s="56"/>
      <c r="EU722" s="56"/>
      <c r="EV722" s="56"/>
      <c r="EW722" s="56"/>
      <c r="EX722" s="56"/>
      <c r="EY722" s="56"/>
      <c r="EZ722" s="56"/>
      <c r="FA722" s="56"/>
      <c r="FB722" s="56"/>
      <c r="FC722" s="56"/>
      <c r="FD722" s="56"/>
      <c r="FE722" s="56"/>
      <c r="FF722" s="56"/>
      <c r="FG722" s="56"/>
      <c r="FH722" s="56"/>
      <c r="FI722" s="56"/>
      <c r="FJ722" s="56"/>
      <c r="FK722" s="56"/>
      <c r="FL722" s="56"/>
      <c r="FM722" s="56"/>
      <c r="FN722" s="56"/>
      <c r="FO722" s="56"/>
      <c r="FP722" s="56"/>
      <c r="FQ722" s="56"/>
      <c r="FR722" s="56"/>
      <c r="FS722" s="56"/>
      <c r="FT722" s="56"/>
      <c r="FU722" s="56"/>
      <c r="FV722" s="56"/>
      <c r="FW722" s="56"/>
      <c r="FX722" s="56"/>
      <c r="FY722" s="56"/>
      <c r="FZ722" s="56"/>
      <c r="GA722" s="56"/>
      <c r="GB722" s="56"/>
      <c r="GC722" s="56"/>
      <c r="GD722" s="56"/>
      <c r="GE722" s="56"/>
      <c r="GF722" s="56"/>
      <c r="GG722" s="56"/>
      <c r="GH722" s="56"/>
      <c r="GI722" s="56"/>
      <c r="GJ722" s="56"/>
      <c r="GK722" s="56"/>
      <c r="GL722" s="56"/>
      <c r="GM722" s="56"/>
      <c r="GN722" s="56"/>
      <c r="GO722" s="56"/>
      <c r="GP722" s="56"/>
      <c r="GQ722" s="56"/>
      <c r="GR722" s="56"/>
      <c r="GS722" s="56"/>
      <c r="GT722" s="56"/>
      <c r="GU722" s="56"/>
      <c r="GV722" s="56"/>
      <c r="GW722" s="56"/>
      <c r="GX722" s="56"/>
      <c r="GY722" s="56"/>
      <c r="GZ722" s="56"/>
      <c r="HA722" s="56"/>
      <c r="HB722" s="56"/>
      <c r="HC722" s="56"/>
      <c r="HD722" s="56"/>
      <c r="HE722" s="56"/>
      <c r="HF722" s="56"/>
      <c r="HG722" s="56"/>
      <c r="HH722" s="56"/>
      <c r="HI722" s="56"/>
      <c r="HJ722" s="56"/>
      <c r="HK722" s="56"/>
      <c r="HL722" s="56"/>
      <c r="HM722" s="56"/>
      <c r="HN722" s="56"/>
      <c r="HO722" s="56"/>
      <c r="HP722" s="56"/>
      <c r="HQ722" s="56"/>
      <c r="HR722" s="56"/>
      <c r="HS722" s="56"/>
      <c r="HT722" s="56"/>
      <c r="HU722" s="56"/>
      <c r="HV722" s="56"/>
      <c r="HW722" s="56"/>
      <c r="HX722" s="56"/>
      <c r="HY722" s="56"/>
      <c r="HZ722" s="56"/>
      <c r="IA722" s="56"/>
      <c r="IB722" s="56"/>
      <c r="IC722" s="56"/>
      <c r="ID722" s="56"/>
      <c r="IE722" s="56"/>
      <c r="IF722" s="56"/>
      <c r="IG722" s="56"/>
      <c r="IH722" s="56"/>
      <c r="II722" s="56"/>
      <c r="IJ722" s="56"/>
      <c r="IK722" s="56"/>
      <c r="IL722" s="56"/>
      <c r="IM722" s="56"/>
      <c r="IN722" s="56"/>
      <c r="IO722" s="56"/>
      <c r="IP722" s="56"/>
      <c r="IQ722" s="56"/>
      <c r="IR722" s="56"/>
      <c r="IS722" s="56"/>
      <c r="IT722" s="56"/>
      <c r="IU722" s="56"/>
      <c r="IV722" s="56"/>
      <c r="IW722" s="56"/>
      <c r="IX722" s="56"/>
    </row>
    <row r="723" spans="2:258">
      <c r="B723" s="56"/>
      <c r="C723" s="56"/>
      <c r="D723" s="56"/>
      <c r="E723" s="56"/>
      <c r="F723" s="56"/>
      <c r="G723" s="56"/>
      <c r="H723" s="56"/>
      <c r="I723" s="56"/>
      <c r="J723" s="56"/>
      <c r="K723" s="56"/>
      <c r="L723" s="56"/>
      <c r="M723" s="56"/>
      <c r="CK723" s="56"/>
      <c r="CL723" s="56"/>
      <c r="CM723" s="56"/>
      <c r="CN723" s="56"/>
      <c r="CO723" s="56"/>
      <c r="CP723" s="56"/>
      <c r="CQ723" s="56"/>
      <c r="CR723" s="56"/>
      <c r="CS723" s="56"/>
      <c r="CT723" s="56"/>
      <c r="CU723" s="56"/>
      <c r="CV723" s="56"/>
      <c r="CW723" s="56"/>
      <c r="CX723" s="56"/>
      <c r="CY723" s="56"/>
      <c r="CZ723" s="56"/>
      <c r="DA723" s="56"/>
      <c r="DB723" s="56"/>
      <c r="DC723" s="56"/>
      <c r="DD723" s="56"/>
      <c r="DE723" s="56"/>
      <c r="DF723" s="56"/>
      <c r="DG723" s="56"/>
      <c r="DH723" s="56"/>
      <c r="DI723" s="56"/>
      <c r="DJ723" s="56"/>
      <c r="DK723" s="56"/>
      <c r="DL723" s="56"/>
      <c r="DM723" s="56"/>
      <c r="DN723" s="56"/>
      <c r="DO723" s="56"/>
      <c r="DP723" s="56"/>
      <c r="DQ723" s="56"/>
      <c r="DR723" s="56"/>
      <c r="DS723" s="56"/>
      <c r="DT723" s="56"/>
      <c r="DU723" s="56"/>
      <c r="DV723" s="56"/>
      <c r="DW723" s="56"/>
      <c r="DX723" s="56"/>
      <c r="DY723" s="56"/>
      <c r="DZ723" s="56"/>
      <c r="EA723" s="56"/>
      <c r="EB723" s="56"/>
      <c r="EC723" s="56"/>
      <c r="ED723" s="56"/>
      <c r="EE723" s="56"/>
      <c r="EF723" s="56"/>
      <c r="EG723" s="56"/>
      <c r="EH723" s="56"/>
      <c r="EI723" s="56"/>
      <c r="EJ723" s="56"/>
      <c r="EK723" s="56"/>
      <c r="EL723" s="56"/>
      <c r="EM723" s="56"/>
      <c r="EN723" s="56"/>
      <c r="EO723" s="56"/>
      <c r="EP723" s="56"/>
      <c r="EQ723" s="56"/>
      <c r="ER723" s="56"/>
      <c r="ES723" s="56"/>
      <c r="ET723" s="56"/>
      <c r="EU723" s="56"/>
      <c r="EV723" s="56"/>
      <c r="EW723" s="56"/>
      <c r="EX723" s="56"/>
      <c r="EY723" s="56"/>
      <c r="EZ723" s="56"/>
      <c r="FA723" s="56"/>
      <c r="FB723" s="56"/>
      <c r="FC723" s="56"/>
      <c r="FD723" s="56"/>
      <c r="FE723" s="56"/>
      <c r="FF723" s="56"/>
      <c r="FG723" s="56"/>
      <c r="FH723" s="56"/>
      <c r="FI723" s="56"/>
      <c r="FJ723" s="56"/>
      <c r="FK723" s="56"/>
      <c r="FL723" s="56"/>
      <c r="FM723" s="56"/>
      <c r="FN723" s="56"/>
      <c r="FO723" s="56"/>
      <c r="FP723" s="56"/>
      <c r="FQ723" s="56"/>
      <c r="FR723" s="56"/>
      <c r="FS723" s="56"/>
      <c r="FT723" s="56"/>
      <c r="FU723" s="56"/>
      <c r="FV723" s="56"/>
      <c r="FW723" s="56"/>
      <c r="FX723" s="56"/>
      <c r="FY723" s="56"/>
      <c r="FZ723" s="56"/>
      <c r="GA723" s="56"/>
      <c r="GB723" s="56"/>
      <c r="GC723" s="56"/>
      <c r="GD723" s="56"/>
      <c r="GE723" s="56"/>
      <c r="GF723" s="56"/>
      <c r="GG723" s="56"/>
      <c r="GH723" s="56"/>
      <c r="GI723" s="56"/>
      <c r="GJ723" s="56"/>
      <c r="GK723" s="56"/>
      <c r="GL723" s="56"/>
      <c r="GM723" s="56"/>
      <c r="GN723" s="56"/>
      <c r="GO723" s="56"/>
      <c r="GP723" s="56"/>
      <c r="GQ723" s="56"/>
      <c r="GR723" s="56"/>
      <c r="GS723" s="56"/>
      <c r="GT723" s="56"/>
      <c r="GU723" s="56"/>
      <c r="GV723" s="56"/>
      <c r="GW723" s="56"/>
      <c r="GX723" s="56"/>
      <c r="GY723" s="56"/>
      <c r="GZ723" s="56"/>
      <c r="HA723" s="56"/>
      <c r="HB723" s="56"/>
      <c r="HC723" s="56"/>
      <c r="HD723" s="56"/>
      <c r="HE723" s="56"/>
      <c r="HF723" s="56"/>
      <c r="HG723" s="56"/>
      <c r="HH723" s="56"/>
      <c r="HI723" s="56"/>
      <c r="HJ723" s="56"/>
      <c r="HK723" s="56"/>
      <c r="HL723" s="56"/>
      <c r="HM723" s="56"/>
      <c r="HN723" s="56"/>
      <c r="HO723" s="56"/>
      <c r="HP723" s="56"/>
      <c r="HQ723" s="56"/>
      <c r="HR723" s="56"/>
      <c r="HS723" s="56"/>
      <c r="HT723" s="56"/>
      <c r="HU723" s="56"/>
      <c r="HV723" s="56"/>
      <c r="HW723" s="56"/>
      <c r="HX723" s="56"/>
      <c r="HY723" s="56"/>
      <c r="HZ723" s="56"/>
      <c r="IA723" s="56"/>
      <c r="IB723" s="56"/>
      <c r="IC723" s="56"/>
      <c r="ID723" s="56"/>
      <c r="IE723" s="56"/>
      <c r="IF723" s="56"/>
      <c r="IG723" s="56"/>
      <c r="IH723" s="56"/>
      <c r="II723" s="56"/>
      <c r="IJ723" s="56"/>
      <c r="IK723" s="56"/>
      <c r="IL723" s="56"/>
      <c r="IM723" s="56"/>
      <c r="IN723" s="56"/>
      <c r="IO723" s="56"/>
      <c r="IP723" s="56"/>
      <c r="IQ723" s="56"/>
      <c r="IR723" s="56"/>
      <c r="IS723" s="56"/>
      <c r="IT723" s="56"/>
      <c r="IU723" s="56"/>
      <c r="IV723" s="56"/>
      <c r="IW723" s="56"/>
      <c r="IX723" s="56"/>
    </row>
    <row r="724" spans="2:258">
      <c r="B724" s="56"/>
      <c r="C724" s="56"/>
      <c r="D724" s="56"/>
      <c r="E724" s="56"/>
      <c r="F724" s="56"/>
      <c r="G724" s="56"/>
      <c r="H724" s="56"/>
      <c r="I724" s="56"/>
      <c r="J724" s="56"/>
      <c r="K724" s="56"/>
      <c r="L724" s="56"/>
      <c r="M724" s="56"/>
      <c r="CK724" s="56"/>
      <c r="CL724" s="56"/>
      <c r="CM724" s="56"/>
      <c r="CN724" s="56"/>
      <c r="CO724" s="56"/>
      <c r="CP724" s="56"/>
      <c r="CQ724" s="56"/>
      <c r="CR724" s="56"/>
      <c r="CS724" s="56"/>
      <c r="CT724" s="56"/>
      <c r="CU724" s="56"/>
      <c r="CV724" s="56"/>
      <c r="CW724" s="56"/>
      <c r="CX724" s="56"/>
      <c r="CY724" s="56"/>
      <c r="CZ724" s="56"/>
      <c r="DA724" s="56"/>
      <c r="DB724" s="56"/>
      <c r="DC724" s="56"/>
      <c r="DD724" s="56"/>
      <c r="DE724" s="56"/>
      <c r="DF724" s="56"/>
      <c r="DG724" s="56"/>
      <c r="DH724" s="56"/>
      <c r="DI724" s="56"/>
      <c r="DJ724" s="56"/>
      <c r="DK724" s="56"/>
      <c r="DL724" s="56"/>
      <c r="DM724" s="56"/>
      <c r="DN724" s="56"/>
      <c r="DO724" s="56"/>
      <c r="DP724" s="56"/>
      <c r="DQ724" s="56"/>
      <c r="DR724" s="56"/>
      <c r="DS724" s="56"/>
      <c r="DT724" s="56"/>
      <c r="DU724" s="56"/>
      <c r="DV724" s="56"/>
      <c r="DW724" s="56"/>
      <c r="DX724" s="56"/>
      <c r="DY724" s="56"/>
      <c r="DZ724" s="56"/>
      <c r="EA724" s="56"/>
      <c r="EB724" s="56"/>
      <c r="EC724" s="56"/>
      <c r="ED724" s="56"/>
      <c r="EE724" s="56"/>
      <c r="EF724" s="56"/>
      <c r="EG724" s="56"/>
      <c r="EH724" s="56"/>
      <c r="EI724" s="56"/>
      <c r="EJ724" s="56"/>
      <c r="EK724" s="56"/>
      <c r="EL724" s="56"/>
      <c r="EM724" s="56"/>
      <c r="EN724" s="56"/>
      <c r="EO724" s="56"/>
      <c r="EP724" s="56"/>
      <c r="EQ724" s="56"/>
      <c r="ER724" s="56"/>
      <c r="ES724" s="56"/>
      <c r="ET724" s="56"/>
      <c r="EU724" s="56"/>
      <c r="EV724" s="56"/>
      <c r="EW724" s="56"/>
      <c r="EX724" s="56"/>
      <c r="EY724" s="56"/>
      <c r="EZ724" s="56"/>
      <c r="FA724" s="56"/>
      <c r="FB724" s="56"/>
      <c r="FC724" s="56"/>
      <c r="FD724" s="56"/>
      <c r="FE724" s="56"/>
      <c r="FF724" s="56"/>
      <c r="FG724" s="56"/>
      <c r="FH724" s="56"/>
      <c r="FI724" s="56"/>
      <c r="FJ724" s="56"/>
      <c r="FK724" s="56"/>
      <c r="FL724" s="56"/>
      <c r="FM724" s="56"/>
      <c r="FN724" s="56"/>
      <c r="FO724" s="56"/>
      <c r="FP724" s="56"/>
      <c r="FQ724" s="56"/>
      <c r="FR724" s="56"/>
      <c r="FS724" s="56"/>
      <c r="FT724" s="56"/>
      <c r="FU724" s="56"/>
      <c r="FV724" s="56"/>
      <c r="FW724" s="56"/>
      <c r="FX724" s="56"/>
      <c r="FY724" s="56"/>
      <c r="FZ724" s="56"/>
      <c r="GA724" s="56"/>
      <c r="GB724" s="56"/>
      <c r="GC724" s="56"/>
      <c r="GD724" s="56"/>
      <c r="GE724" s="56"/>
      <c r="GF724" s="56"/>
      <c r="GG724" s="56"/>
      <c r="GH724" s="56"/>
      <c r="GI724" s="56"/>
      <c r="GJ724" s="56"/>
      <c r="GK724" s="56"/>
      <c r="GL724" s="56"/>
      <c r="GM724" s="56"/>
      <c r="GN724" s="56"/>
      <c r="GO724" s="56"/>
      <c r="GP724" s="56"/>
      <c r="GQ724" s="56"/>
      <c r="GR724" s="56"/>
      <c r="GS724" s="56"/>
      <c r="GT724" s="56"/>
      <c r="GU724" s="56"/>
      <c r="GV724" s="56"/>
      <c r="GW724" s="56"/>
      <c r="GX724" s="56"/>
      <c r="GY724" s="56"/>
      <c r="GZ724" s="56"/>
      <c r="HA724" s="56"/>
      <c r="HB724" s="56"/>
      <c r="HC724" s="56"/>
      <c r="HD724" s="56"/>
      <c r="HE724" s="56"/>
      <c r="HF724" s="56"/>
      <c r="HG724" s="56"/>
      <c r="HH724" s="56"/>
      <c r="HI724" s="56"/>
      <c r="HJ724" s="56"/>
      <c r="HK724" s="56"/>
      <c r="HL724" s="56"/>
      <c r="HM724" s="56"/>
      <c r="HN724" s="56"/>
      <c r="HO724" s="56"/>
      <c r="HP724" s="56"/>
      <c r="HQ724" s="56"/>
      <c r="HR724" s="56"/>
      <c r="HS724" s="56"/>
      <c r="HT724" s="56"/>
      <c r="HU724" s="56"/>
      <c r="HV724" s="56"/>
      <c r="HW724" s="56"/>
      <c r="HX724" s="56"/>
      <c r="HY724" s="56"/>
      <c r="HZ724" s="56"/>
      <c r="IA724" s="56"/>
      <c r="IB724" s="56"/>
      <c r="IC724" s="56"/>
      <c r="ID724" s="56"/>
      <c r="IE724" s="56"/>
      <c r="IF724" s="56"/>
      <c r="IG724" s="56"/>
      <c r="IH724" s="56"/>
      <c r="II724" s="56"/>
      <c r="IJ724" s="56"/>
      <c r="IK724" s="56"/>
      <c r="IL724" s="56"/>
      <c r="IM724" s="56"/>
      <c r="IN724" s="56"/>
      <c r="IO724" s="56"/>
      <c r="IP724" s="56"/>
      <c r="IQ724" s="56"/>
      <c r="IR724" s="56"/>
      <c r="IS724" s="56"/>
      <c r="IT724" s="56"/>
      <c r="IU724" s="56"/>
      <c r="IV724" s="56"/>
      <c r="IW724" s="56"/>
      <c r="IX724" s="56"/>
    </row>
    <row r="725" spans="2:258">
      <c r="B725" s="56"/>
      <c r="C725" s="56"/>
      <c r="D725" s="56"/>
      <c r="E725" s="56"/>
      <c r="F725" s="56"/>
      <c r="G725" s="56"/>
      <c r="H725" s="56"/>
      <c r="I725" s="56"/>
      <c r="J725" s="56"/>
      <c r="K725" s="56"/>
      <c r="L725" s="56"/>
      <c r="M725" s="56"/>
      <c r="CK725" s="56"/>
      <c r="CL725" s="56"/>
      <c r="CM725" s="56"/>
      <c r="CN725" s="56"/>
      <c r="CO725" s="56"/>
      <c r="CP725" s="56"/>
      <c r="CQ725" s="56"/>
      <c r="CR725" s="56"/>
      <c r="CS725" s="56"/>
      <c r="CT725" s="56"/>
      <c r="CU725" s="56"/>
      <c r="CV725" s="56"/>
      <c r="CW725" s="56"/>
      <c r="CX725" s="56"/>
      <c r="CY725" s="56"/>
      <c r="CZ725" s="56"/>
      <c r="DA725" s="56"/>
      <c r="DB725" s="56"/>
      <c r="DC725" s="56"/>
      <c r="DD725" s="56"/>
      <c r="DE725" s="56"/>
      <c r="DF725" s="56"/>
      <c r="DG725" s="56"/>
      <c r="DH725" s="56"/>
      <c r="DI725" s="56"/>
      <c r="DJ725" s="56"/>
      <c r="DK725" s="56"/>
      <c r="DL725" s="56"/>
      <c r="DM725" s="56"/>
      <c r="DN725" s="56"/>
      <c r="DO725" s="56"/>
      <c r="DP725" s="56"/>
      <c r="DQ725" s="56"/>
      <c r="DR725" s="56"/>
      <c r="DS725" s="56"/>
      <c r="DT725" s="56"/>
      <c r="DU725" s="56"/>
      <c r="DV725" s="56"/>
      <c r="DW725" s="56"/>
      <c r="DX725" s="56"/>
      <c r="DY725" s="56"/>
      <c r="DZ725" s="56"/>
      <c r="EA725" s="56"/>
      <c r="EB725" s="56"/>
      <c r="EC725" s="56"/>
      <c r="ED725" s="56"/>
      <c r="EE725" s="56"/>
      <c r="EF725" s="56"/>
      <c r="EG725" s="56"/>
      <c r="EH725" s="56"/>
      <c r="EI725" s="56"/>
      <c r="EJ725" s="56"/>
      <c r="EK725" s="56"/>
      <c r="EL725" s="56"/>
      <c r="EM725" s="56"/>
      <c r="EN725" s="56"/>
      <c r="EO725" s="56"/>
      <c r="EP725" s="56"/>
      <c r="EQ725" s="56"/>
      <c r="ER725" s="56"/>
      <c r="ES725" s="56"/>
      <c r="ET725" s="56"/>
      <c r="EU725" s="56"/>
      <c r="EV725" s="56"/>
      <c r="EW725" s="56"/>
      <c r="EX725" s="56"/>
      <c r="EY725" s="56"/>
      <c r="EZ725" s="56"/>
      <c r="FA725" s="56"/>
      <c r="FB725" s="56"/>
      <c r="FC725" s="56"/>
      <c r="FD725" s="56"/>
      <c r="FE725" s="56"/>
      <c r="FF725" s="56"/>
      <c r="FG725" s="56"/>
      <c r="FH725" s="56"/>
      <c r="FI725" s="56"/>
      <c r="FJ725" s="56"/>
      <c r="FK725" s="56"/>
      <c r="FL725" s="56"/>
      <c r="FM725" s="56"/>
      <c r="FN725" s="56"/>
      <c r="FO725" s="56"/>
      <c r="FP725" s="56"/>
      <c r="FQ725" s="56"/>
      <c r="FR725" s="56"/>
      <c r="FS725" s="56"/>
      <c r="FT725" s="56"/>
      <c r="FU725" s="56"/>
      <c r="FV725" s="56"/>
      <c r="FW725" s="56"/>
      <c r="FX725" s="56"/>
      <c r="FY725" s="56"/>
      <c r="FZ725" s="56"/>
      <c r="GA725" s="56"/>
      <c r="GB725" s="56"/>
      <c r="GC725" s="56"/>
      <c r="GD725" s="56"/>
      <c r="GE725" s="56"/>
      <c r="GF725" s="56"/>
      <c r="GG725" s="56"/>
      <c r="GH725" s="56"/>
      <c r="GI725" s="56"/>
      <c r="GJ725" s="56"/>
      <c r="GK725" s="56"/>
      <c r="GL725" s="56"/>
      <c r="GM725" s="56"/>
      <c r="GN725" s="56"/>
      <c r="GO725" s="56"/>
      <c r="GP725" s="56"/>
      <c r="GQ725" s="56"/>
      <c r="GR725" s="56"/>
      <c r="GS725" s="56"/>
      <c r="GT725" s="56"/>
      <c r="GU725" s="56"/>
      <c r="GV725" s="56"/>
      <c r="GW725" s="56"/>
      <c r="GX725" s="56"/>
      <c r="GY725" s="56"/>
      <c r="GZ725" s="56"/>
      <c r="HA725" s="56"/>
      <c r="HB725" s="56"/>
      <c r="HC725" s="56"/>
      <c r="HD725" s="56"/>
      <c r="HE725" s="56"/>
      <c r="HF725" s="56"/>
      <c r="HG725" s="56"/>
      <c r="HH725" s="56"/>
      <c r="HI725" s="56"/>
      <c r="HJ725" s="56"/>
      <c r="HK725" s="56"/>
      <c r="HL725" s="56"/>
      <c r="HM725" s="56"/>
      <c r="HN725" s="56"/>
      <c r="HO725" s="56"/>
      <c r="HP725" s="56"/>
      <c r="HQ725" s="56"/>
      <c r="HR725" s="56"/>
      <c r="HS725" s="56"/>
      <c r="HT725" s="56"/>
      <c r="HU725" s="56"/>
      <c r="HV725" s="56"/>
      <c r="HW725" s="56"/>
      <c r="HX725" s="56"/>
      <c r="HY725" s="56"/>
      <c r="HZ725" s="56"/>
      <c r="IA725" s="56"/>
      <c r="IB725" s="56"/>
      <c r="IC725" s="56"/>
      <c r="ID725" s="56"/>
      <c r="IE725" s="56"/>
      <c r="IF725" s="56"/>
      <c r="IG725" s="56"/>
      <c r="IH725" s="56"/>
      <c r="II725" s="56"/>
      <c r="IJ725" s="56"/>
      <c r="IK725" s="56"/>
      <c r="IL725" s="56"/>
      <c r="IM725" s="56"/>
      <c r="IN725" s="56"/>
      <c r="IO725" s="56"/>
      <c r="IP725" s="56"/>
      <c r="IQ725" s="56"/>
      <c r="IR725" s="56"/>
      <c r="IS725" s="56"/>
      <c r="IT725" s="56"/>
      <c r="IU725" s="56"/>
      <c r="IV725" s="56"/>
      <c r="IW725" s="56"/>
      <c r="IX725" s="56"/>
    </row>
    <row r="726" spans="2:258">
      <c r="B726" s="56"/>
      <c r="C726" s="56"/>
      <c r="D726" s="56"/>
      <c r="E726" s="56"/>
      <c r="F726" s="56"/>
      <c r="G726" s="56"/>
      <c r="H726" s="56"/>
      <c r="I726" s="56"/>
      <c r="J726" s="56"/>
      <c r="K726" s="56"/>
      <c r="L726" s="56"/>
      <c r="M726" s="56"/>
      <c r="CK726" s="56"/>
      <c r="CL726" s="56"/>
      <c r="CM726" s="56"/>
      <c r="CN726" s="56"/>
      <c r="CO726" s="56"/>
      <c r="CP726" s="56"/>
      <c r="CQ726" s="56"/>
      <c r="CR726" s="56"/>
      <c r="CS726" s="56"/>
      <c r="CT726" s="56"/>
      <c r="CU726" s="56"/>
      <c r="CV726" s="56"/>
      <c r="CW726" s="56"/>
      <c r="CX726" s="56"/>
      <c r="CY726" s="56"/>
      <c r="CZ726" s="56"/>
      <c r="DA726" s="56"/>
      <c r="DB726" s="56"/>
      <c r="DC726" s="56"/>
      <c r="DD726" s="56"/>
      <c r="DE726" s="56"/>
      <c r="DF726" s="56"/>
      <c r="DG726" s="56"/>
      <c r="DH726" s="56"/>
      <c r="DI726" s="56"/>
      <c r="DJ726" s="56"/>
      <c r="DK726" s="56"/>
      <c r="DL726" s="56"/>
      <c r="DM726" s="56"/>
      <c r="DN726" s="56"/>
      <c r="DO726" s="56"/>
      <c r="DP726" s="56"/>
      <c r="DQ726" s="56"/>
      <c r="DR726" s="56"/>
      <c r="DS726" s="56"/>
      <c r="DT726" s="56"/>
      <c r="DU726" s="56"/>
      <c r="DV726" s="56"/>
      <c r="DW726" s="56"/>
      <c r="DX726" s="56"/>
      <c r="DY726" s="56"/>
      <c r="DZ726" s="56"/>
      <c r="EA726" s="56"/>
      <c r="EB726" s="56"/>
      <c r="EC726" s="56"/>
      <c r="ED726" s="56"/>
      <c r="EE726" s="56"/>
      <c r="EF726" s="56"/>
      <c r="EG726" s="56"/>
      <c r="EH726" s="56"/>
      <c r="EI726" s="56"/>
      <c r="EJ726" s="56"/>
      <c r="EK726" s="56"/>
      <c r="EL726" s="56"/>
      <c r="EM726" s="56"/>
      <c r="EN726" s="56"/>
      <c r="EO726" s="56"/>
      <c r="EP726" s="56"/>
      <c r="EQ726" s="56"/>
      <c r="ER726" s="56"/>
      <c r="ES726" s="56"/>
      <c r="ET726" s="56"/>
      <c r="EU726" s="56"/>
      <c r="EV726" s="56"/>
      <c r="EW726" s="56"/>
      <c r="EX726" s="56"/>
      <c r="EY726" s="56"/>
      <c r="EZ726" s="56"/>
      <c r="FA726" s="56"/>
      <c r="FB726" s="56"/>
      <c r="FC726" s="56"/>
      <c r="FD726" s="56"/>
      <c r="FE726" s="56"/>
      <c r="FF726" s="56"/>
      <c r="FG726" s="56"/>
      <c r="FH726" s="56"/>
      <c r="FI726" s="56"/>
      <c r="FJ726" s="56"/>
      <c r="FK726" s="56"/>
      <c r="FL726" s="56"/>
      <c r="FM726" s="56"/>
      <c r="FN726" s="56"/>
      <c r="FO726" s="56"/>
      <c r="FP726" s="56"/>
      <c r="FQ726" s="56"/>
      <c r="FR726" s="56"/>
      <c r="FS726" s="56"/>
      <c r="FT726" s="56"/>
      <c r="FU726" s="56"/>
      <c r="FV726" s="56"/>
      <c r="FW726" s="56"/>
      <c r="FX726" s="56"/>
      <c r="FY726" s="56"/>
      <c r="FZ726" s="56"/>
      <c r="GA726" s="56"/>
      <c r="GB726" s="56"/>
      <c r="GC726" s="56"/>
      <c r="GD726" s="56"/>
      <c r="GE726" s="56"/>
      <c r="GF726" s="56"/>
      <c r="GG726" s="56"/>
      <c r="GH726" s="56"/>
      <c r="GI726" s="56"/>
      <c r="GJ726" s="56"/>
      <c r="GK726" s="56"/>
      <c r="GL726" s="56"/>
      <c r="GM726" s="56"/>
      <c r="GN726" s="56"/>
      <c r="GO726" s="56"/>
      <c r="GP726" s="56"/>
      <c r="GQ726" s="56"/>
      <c r="GR726" s="56"/>
      <c r="GS726" s="56"/>
      <c r="GT726" s="56"/>
      <c r="GU726" s="56"/>
      <c r="GV726" s="56"/>
      <c r="GW726" s="56"/>
      <c r="GX726" s="56"/>
      <c r="GY726" s="56"/>
      <c r="GZ726" s="56"/>
      <c r="HA726" s="56"/>
      <c r="HB726" s="56"/>
      <c r="HC726" s="56"/>
      <c r="HD726" s="56"/>
      <c r="HE726" s="56"/>
      <c r="HF726" s="56"/>
      <c r="HG726" s="56"/>
      <c r="HH726" s="56"/>
      <c r="HI726" s="56"/>
      <c r="HJ726" s="56"/>
      <c r="HK726" s="56"/>
      <c r="HL726" s="56"/>
      <c r="HM726" s="56"/>
      <c r="HN726" s="56"/>
      <c r="HO726" s="56"/>
      <c r="HP726" s="56"/>
      <c r="HQ726" s="56"/>
      <c r="HR726" s="56"/>
      <c r="HS726" s="56"/>
      <c r="HT726" s="56"/>
      <c r="HU726" s="56"/>
      <c r="HV726" s="56"/>
      <c r="HW726" s="56"/>
      <c r="HX726" s="56"/>
      <c r="HY726" s="56"/>
      <c r="HZ726" s="56"/>
      <c r="IA726" s="56"/>
      <c r="IB726" s="56"/>
      <c r="IC726" s="56"/>
      <c r="ID726" s="56"/>
      <c r="IE726" s="56"/>
      <c r="IF726" s="56"/>
      <c r="IG726" s="56"/>
      <c r="IH726" s="56"/>
      <c r="II726" s="56"/>
      <c r="IJ726" s="56"/>
      <c r="IK726" s="56"/>
      <c r="IL726" s="56"/>
      <c r="IM726" s="56"/>
      <c r="IN726" s="56"/>
      <c r="IO726" s="56"/>
      <c r="IP726" s="56"/>
      <c r="IQ726" s="56"/>
      <c r="IR726" s="56"/>
      <c r="IS726" s="56"/>
      <c r="IT726" s="56"/>
      <c r="IU726" s="56"/>
      <c r="IV726" s="56"/>
      <c r="IW726" s="56"/>
      <c r="IX726" s="56"/>
    </row>
    <row r="727" spans="2:258">
      <c r="B727" s="56"/>
      <c r="C727" s="56"/>
      <c r="D727" s="56"/>
      <c r="E727" s="56"/>
      <c r="F727" s="56"/>
      <c r="G727" s="56"/>
      <c r="H727" s="56"/>
      <c r="I727" s="56"/>
      <c r="J727" s="56"/>
      <c r="K727" s="56"/>
      <c r="L727" s="56"/>
      <c r="M727" s="56"/>
      <c r="CK727" s="56"/>
      <c r="CL727" s="56"/>
      <c r="CM727" s="56"/>
      <c r="CN727" s="56"/>
      <c r="CO727" s="56"/>
      <c r="CP727" s="56"/>
      <c r="CQ727" s="56"/>
      <c r="CR727" s="56"/>
      <c r="CS727" s="56"/>
      <c r="CT727" s="56"/>
      <c r="CU727" s="56"/>
      <c r="CV727" s="56"/>
      <c r="CW727" s="56"/>
      <c r="CX727" s="56"/>
      <c r="CY727" s="56"/>
      <c r="CZ727" s="56"/>
      <c r="DA727" s="56"/>
      <c r="DB727" s="56"/>
      <c r="DC727" s="56"/>
      <c r="DD727" s="56"/>
      <c r="DE727" s="56"/>
      <c r="DF727" s="56"/>
      <c r="DG727" s="56"/>
      <c r="DH727" s="56"/>
      <c r="DI727" s="56"/>
      <c r="DJ727" s="56"/>
      <c r="DK727" s="56"/>
      <c r="DL727" s="56"/>
      <c r="DM727" s="56"/>
      <c r="DN727" s="56"/>
      <c r="DO727" s="56"/>
      <c r="DP727" s="56"/>
      <c r="DQ727" s="56"/>
      <c r="DR727" s="56"/>
      <c r="DS727" s="56"/>
      <c r="DT727" s="56"/>
      <c r="DU727" s="56"/>
      <c r="DV727" s="56"/>
      <c r="DW727" s="56"/>
      <c r="DX727" s="56"/>
      <c r="DY727" s="56"/>
      <c r="DZ727" s="56"/>
      <c r="EA727" s="56"/>
      <c r="EB727" s="56"/>
      <c r="EC727" s="56"/>
      <c r="ED727" s="56"/>
      <c r="EE727" s="56"/>
      <c r="EF727" s="56"/>
      <c r="EG727" s="56"/>
      <c r="EH727" s="56"/>
      <c r="EI727" s="56"/>
      <c r="EJ727" s="56"/>
      <c r="EK727" s="56"/>
      <c r="EL727" s="56"/>
      <c r="EM727" s="56"/>
      <c r="EN727" s="56"/>
      <c r="EO727" s="56"/>
      <c r="EP727" s="56"/>
      <c r="EQ727" s="56"/>
      <c r="ER727" s="56"/>
      <c r="ES727" s="56"/>
      <c r="ET727" s="56"/>
      <c r="EU727" s="56"/>
      <c r="EV727" s="56"/>
      <c r="EW727" s="56"/>
      <c r="EX727" s="56"/>
      <c r="EY727" s="56"/>
      <c r="EZ727" s="56"/>
      <c r="FA727" s="56"/>
      <c r="FB727" s="56"/>
      <c r="FC727" s="56"/>
      <c r="FD727" s="56"/>
      <c r="FE727" s="56"/>
      <c r="FF727" s="56"/>
      <c r="FG727" s="56"/>
      <c r="FH727" s="56"/>
      <c r="FI727" s="56"/>
      <c r="FJ727" s="56"/>
      <c r="FK727" s="56"/>
      <c r="FL727" s="56"/>
      <c r="FM727" s="56"/>
      <c r="FN727" s="56"/>
      <c r="FO727" s="56"/>
      <c r="FP727" s="56"/>
      <c r="FQ727" s="56"/>
      <c r="FR727" s="56"/>
      <c r="FS727" s="56"/>
      <c r="FT727" s="56"/>
      <c r="FU727" s="56"/>
      <c r="FV727" s="56"/>
      <c r="FW727" s="56"/>
      <c r="FX727" s="56"/>
      <c r="FY727" s="56"/>
      <c r="FZ727" s="56"/>
      <c r="GA727" s="56"/>
      <c r="GB727" s="56"/>
      <c r="GC727" s="56"/>
      <c r="GD727" s="56"/>
      <c r="GE727" s="56"/>
      <c r="GF727" s="56"/>
      <c r="GG727" s="56"/>
      <c r="GH727" s="56"/>
      <c r="GI727" s="56"/>
      <c r="GJ727" s="56"/>
      <c r="GK727" s="56"/>
      <c r="GL727" s="56"/>
      <c r="GM727" s="56"/>
      <c r="GN727" s="56"/>
      <c r="GO727" s="56"/>
      <c r="GP727" s="56"/>
      <c r="GQ727" s="56"/>
      <c r="GR727" s="56"/>
      <c r="GS727" s="56"/>
      <c r="GT727" s="56"/>
      <c r="GU727" s="56"/>
      <c r="GV727" s="56"/>
      <c r="GW727" s="56"/>
      <c r="GX727" s="56"/>
      <c r="GY727" s="56"/>
      <c r="GZ727" s="56"/>
      <c r="HA727" s="56"/>
      <c r="HB727" s="56"/>
      <c r="HC727" s="56"/>
      <c r="HD727" s="56"/>
      <c r="HE727" s="56"/>
      <c r="HF727" s="56"/>
      <c r="HG727" s="56"/>
      <c r="HH727" s="56"/>
      <c r="HI727" s="56"/>
      <c r="HJ727" s="56"/>
      <c r="HK727" s="56"/>
      <c r="HL727" s="56"/>
      <c r="HM727" s="56"/>
      <c r="HN727" s="56"/>
      <c r="HO727" s="56"/>
      <c r="HP727" s="56"/>
      <c r="HQ727" s="56"/>
      <c r="HR727" s="56"/>
      <c r="HS727" s="56"/>
      <c r="HT727" s="56"/>
      <c r="HU727" s="56"/>
      <c r="HV727" s="56"/>
      <c r="HW727" s="56"/>
      <c r="HX727" s="56"/>
      <c r="HY727" s="56"/>
      <c r="HZ727" s="56"/>
      <c r="IA727" s="56"/>
      <c r="IB727" s="56"/>
      <c r="IC727" s="56"/>
      <c r="ID727" s="56"/>
      <c r="IE727" s="56"/>
      <c r="IF727" s="56"/>
      <c r="IG727" s="56"/>
      <c r="IH727" s="56"/>
      <c r="II727" s="56"/>
      <c r="IJ727" s="56"/>
      <c r="IK727" s="56"/>
      <c r="IL727" s="56"/>
      <c r="IM727" s="56"/>
      <c r="IN727" s="56"/>
      <c r="IO727" s="56"/>
      <c r="IP727" s="56"/>
      <c r="IQ727" s="56"/>
      <c r="IR727" s="56"/>
      <c r="IS727" s="56"/>
      <c r="IT727" s="56"/>
      <c r="IU727" s="56"/>
      <c r="IV727" s="56"/>
      <c r="IW727" s="56"/>
      <c r="IX727" s="56"/>
    </row>
    <row r="728" spans="2:258">
      <c r="B728" s="56"/>
      <c r="C728" s="56"/>
      <c r="D728" s="56"/>
      <c r="E728" s="56"/>
      <c r="F728" s="56"/>
      <c r="G728" s="56"/>
      <c r="H728" s="56"/>
      <c r="I728" s="56"/>
      <c r="J728" s="56"/>
      <c r="K728" s="56"/>
      <c r="L728" s="56"/>
      <c r="M728" s="56"/>
      <c r="CK728" s="56"/>
      <c r="CL728" s="56"/>
      <c r="CM728" s="56"/>
      <c r="CN728" s="56"/>
      <c r="CO728" s="56"/>
      <c r="CP728" s="56"/>
      <c r="CQ728" s="56"/>
      <c r="CR728" s="56"/>
      <c r="CS728" s="56"/>
      <c r="CT728" s="56"/>
      <c r="CU728" s="56"/>
      <c r="CV728" s="56"/>
      <c r="CW728" s="56"/>
      <c r="CX728" s="56"/>
      <c r="CY728" s="56"/>
      <c r="CZ728" s="56"/>
      <c r="DA728" s="56"/>
      <c r="DB728" s="56"/>
      <c r="DC728" s="56"/>
      <c r="DD728" s="56"/>
      <c r="DE728" s="56"/>
      <c r="DF728" s="56"/>
      <c r="DG728" s="56"/>
      <c r="DH728" s="56"/>
      <c r="DI728" s="56"/>
      <c r="DJ728" s="56"/>
      <c r="DK728" s="56"/>
      <c r="DL728" s="56"/>
      <c r="DM728" s="56"/>
      <c r="DN728" s="56"/>
      <c r="DO728" s="56"/>
      <c r="DP728" s="56"/>
      <c r="DQ728" s="56"/>
      <c r="DR728" s="56"/>
      <c r="DS728" s="56"/>
      <c r="DT728" s="56"/>
      <c r="DU728" s="56"/>
      <c r="DV728" s="56"/>
      <c r="DW728" s="56"/>
      <c r="DX728" s="56"/>
      <c r="DY728" s="56"/>
      <c r="DZ728" s="56"/>
      <c r="EA728" s="56"/>
      <c r="EB728" s="56"/>
      <c r="EC728" s="56"/>
      <c r="ED728" s="56"/>
      <c r="EE728" s="56"/>
      <c r="EF728" s="56"/>
      <c r="EG728" s="56"/>
      <c r="EH728" s="56"/>
      <c r="EI728" s="56"/>
      <c r="EJ728" s="56"/>
      <c r="EK728" s="56"/>
      <c r="EL728" s="56"/>
      <c r="EM728" s="56"/>
      <c r="EN728" s="56"/>
      <c r="EO728" s="56"/>
      <c r="EP728" s="56"/>
      <c r="EQ728" s="56"/>
      <c r="ER728" s="56"/>
      <c r="ES728" s="56"/>
      <c r="ET728" s="56"/>
      <c r="EU728" s="56"/>
      <c r="EV728" s="56"/>
      <c r="EW728" s="56"/>
      <c r="EX728" s="56"/>
      <c r="EY728" s="56"/>
      <c r="EZ728" s="56"/>
      <c r="FA728" s="56"/>
      <c r="FB728" s="56"/>
      <c r="FC728" s="56"/>
      <c r="FD728" s="56"/>
      <c r="FE728" s="56"/>
      <c r="FF728" s="56"/>
      <c r="FG728" s="56"/>
      <c r="FH728" s="56"/>
      <c r="FI728" s="56"/>
      <c r="FJ728" s="56"/>
      <c r="FK728" s="56"/>
      <c r="FL728" s="56"/>
      <c r="FM728" s="56"/>
      <c r="FN728" s="56"/>
      <c r="FO728" s="56"/>
      <c r="FP728" s="56"/>
      <c r="FQ728" s="56"/>
      <c r="FR728" s="56"/>
      <c r="FS728" s="56"/>
      <c r="FT728" s="56"/>
      <c r="FU728" s="56"/>
      <c r="FV728" s="56"/>
      <c r="FW728" s="56"/>
      <c r="FX728" s="56"/>
      <c r="FY728" s="56"/>
      <c r="FZ728" s="56"/>
      <c r="GA728" s="56"/>
      <c r="GB728" s="56"/>
      <c r="GC728" s="56"/>
      <c r="GD728" s="56"/>
      <c r="GE728" s="56"/>
      <c r="GF728" s="56"/>
      <c r="GG728" s="56"/>
      <c r="GH728" s="56"/>
      <c r="GI728" s="56"/>
      <c r="GJ728" s="56"/>
      <c r="GK728" s="56"/>
      <c r="GL728" s="56"/>
      <c r="GM728" s="56"/>
      <c r="GN728" s="56"/>
      <c r="GO728" s="56"/>
      <c r="GP728" s="56"/>
      <c r="GQ728" s="56"/>
      <c r="GR728" s="56"/>
      <c r="GS728" s="56"/>
      <c r="GT728" s="56"/>
      <c r="GU728" s="56"/>
      <c r="GV728" s="56"/>
      <c r="GW728" s="56"/>
      <c r="GX728" s="56"/>
      <c r="GY728" s="56"/>
      <c r="GZ728" s="56"/>
      <c r="HA728" s="56"/>
      <c r="HB728" s="56"/>
      <c r="HC728" s="56"/>
      <c r="HD728" s="56"/>
      <c r="HE728" s="56"/>
      <c r="HF728" s="56"/>
      <c r="HG728" s="56"/>
      <c r="HH728" s="56"/>
      <c r="HI728" s="56"/>
      <c r="HJ728" s="56"/>
      <c r="HK728" s="56"/>
      <c r="HL728" s="56"/>
      <c r="HM728" s="56"/>
      <c r="HN728" s="56"/>
      <c r="HO728" s="56"/>
      <c r="HP728" s="56"/>
      <c r="HQ728" s="56"/>
      <c r="HR728" s="56"/>
      <c r="HS728" s="56"/>
      <c r="HT728" s="56"/>
      <c r="HU728" s="56"/>
      <c r="HV728" s="56"/>
      <c r="HW728" s="56"/>
      <c r="HX728" s="56"/>
      <c r="HY728" s="56"/>
      <c r="HZ728" s="56"/>
      <c r="IA728" s="56"/>
      <c r="IB728" s="56"/>
      <c r="IC728" s="56"/>
      <c r="ID728" s="56"/>
      <c r="IE728" s="56"/>
      <c r="IF728" s="56"/>
      <c r="IG728" s="56"/>
      <c r="IH728" s="56"/>
      <c r="II728" s="56"/>
      <c r="IJ728" s="56"/>
      <c r="IK728" s="56"/>
      <c r="IL728" s="56"/>
      <c r="IM728" s="56"/>
      <c r="IN728" s="56"/>
      <c r="IO728" s="56"/>
      <c r="IP728" s="56"/>
      <c r="IQ728" s="56"/>
      <c r="IR728" s="56"/>
      <c r="IS728" s="56"/>
      <c r="IT728" s="56"/>
      <c r="IU728" s="56"/>
      <c r="IV728" s="56"/>
      <c r="IW728" s="56"/>
      <c r="IX728" s="56"/>
    </row>
    <row r="729" spans="2:258">
      <c r="B729" s="56"/>
      <c r="C729" s="56"/>
      <c r="D729" s="56"/>
      <c r="E729" s="56"/>
      <c r="F729" s="56"/>
      <c r="G729" s="56"/>
      <c r="H729" s="56"/>
      <c r="I729" s="56"/>
      <c r="J729" s="56"/>
      <c r="K729" s="56"/>
      <c r="L729" s="56"/>
      <c r="M729" s="56"/>
      <c r="CK729" s="56"/>
      <c r="CL729" s="56"/>
      <c r="CM729" s="56"/>
      <c r="CN729" s="56"/>
      <c r="CO729" s="56"/>
      <c r="CP729" s="56"/>
      <c r="CQ729" s="56"/>
      <c r="CR729" s="56"/>
      <c r="CS729" s="56"/>
      <c r="CT729" s="56"/>
      <c r="CU729" s="56"/>
      <c r="CV729" s="56"/>
      <c r="CW729" s="56"/>
      <c r="CX729" s="56"/>
      <c r="CY729" s="56"/>
      <c r="CZ729" s="56"/>
      <c r="DA729" s="56"/>
      <c r="DB729" s="56"/>
      <c r="DC729" s="56"/>
      <c r="DD729" s="56"/>
      <c r="DE729" s="56"/>
      <c r="DF729" s="56"/>
      <c r="DG729" s="56"/>
      <c r="DH729" s="56"/>
      <c r="DI729" s="56"/>
      <c r="DJ729" s="56"/>
      <c r="DK729" s="56"/>
      <c r="DL729" s="56"/>
      <c r="DM729" s="56"/>
      <c r="DN729" s="56"/>
      <c r="DO729" s="56"/>
      <c r="DP729" s="56"/>
      <c r="DQ729" s="56"/>
      <c r="DR729" s="56"/>
      <c r="DS729" s="56"/>
      <c r="DT729" s="56"/>
      <c r="DU729" s="56"/>
      <c r="DV729" s="56"/>
      <c r="DW729" s="56"/>
      <c r="DX729" s="56"/>
      <c r="DY729" s="56"/>
      <c r="DZ729" s="56"/>
      <c r="EA729" s="56"/>
      <c r="EB729" s="56"/>
      <c r="EC729" s="56"/>
      <c r="ED729" s="56"/>
      <c r="EE729" s="56"/>
      <c r="EF729" s="56"/>
      <c r="EG729" s="56"/>
      <c r="EH729" s="56"/>
      <c r="EI729" s="56"/>
      <c r="EJ729" s="56"/>
      <c r="EK729" s="56"/>
      <c r="EL729" s="56"/>
      <c r="EM729" s="56"/>
      <c r="EN729" s="56"/>
      <c r="EO729" s="56"/>
      <c r="EP729" s="56"/>
      <c r="EQ729" s="56"/>
      <c r="ER729" s="56"/>
      <c r="ES729" s="56"/>
      <c r="ET729" s="56"/>
      <c r="EU729" s="56"/>
      <c r="EV729" s="56"/>
      <c r="EW729" s="56"/>
      <c r="EX729" s="56"/>
      <c r="EY729" s="56"/>
      <c r="EZ729" s="56"/>
      <c r="FA729" s="56"/>
      <c r="FB729" s="56"/>
      <c r="FC729" s="56"/>
      <c r="FD729" s="56"/>
      <c r="FE729" s="56"/>
      <c r="FF729" s="56"/>
      <c r="FG729" s="56"/>
      <c r="FH729" s="56"/>
      <c r="FI729" s="56"/>
      <c r="FJ729" s="56"/>
      <c r="FK729" s="56"/>
      <c r="FL729" s="56"/>
      <c r="FM729" s="56"/>
      <c r="FN729" s="56"/>
      <c r="FO729" s="56"/>
      <c r="FP729" s="56"/>
      <c r="FQ729" s="56"/>
      <c r="FR729" s="56"/>
      <c r="FS729" s="56"/>
      <c r="FT729" s="56"/>
      <c r="FU729" s="56"/>
      <c r="FV729" s="56"/>
      <c r="FW729" s="56"/>
      <c r="FX729" s="56"/>
      <c r="FY729" s="56"/>
      <c r="FZ729" s="56"/>
      <c r="GA729" s="56"/>
      <c r="GB729" s="56"/>
      <c r="GC729" s="56"/>
      <c r="GD729" s="56"/>
      <c r="GE729" s="56"/>
      <c r="GF729" s="56"/>
      <c r="GG729" s="56"/>
      <c r="GH729" s="56"/>
      <c r="GI729" s="56"/>
      <c r="GJ729" s="56"/>
      <c r="GK729" s="56"/>
      <c r="GL729" s="56"/>
      <c r="GM729" s="56"/>
      <c r="GN729" s="56"/>
      <c r="GO729" s="56"/>
      <c r="GP729" s="56"/>
      <c r="GQ729" s="56"/>
      <c r="GR729" s="56"/>
      <c r="GS729" s="56"/>
      <c r="GT729" s="56"/>
      <c r="GU729" s="56"/>
      <c r="GV729" s="56"/>
      <c r="GW729" s="56"/>
      <c r="GX729" s="56"/>
      <c r="GY729" s="56"/>
      <c r="GZ729" s="56"/>
      <c r="HA729" s="56"/>
      <c r="HB729" s="56"/>
      <c r="HC729" s="56"/>
      <c r="HD729" s="56"/>
      <c r="HE729" s="56"/>
      <c r="HF729" s="56"/>
      <c r="HG729" s="56"/>
      <c r="HH729" s="56"/>
      <c r="HI729" s="56"/>
      <c r="HJ729" s="56"/>
      <c r="HK729" s="56"/>
      <c r="HL729" s="56"/>
      <c r="HM729" s="56"/>
      <c r="HN729" s="56"/>
      <c r="HO729" s="56"/>
      <c r="HP729" s="56"/>
      <c r="HQ729" s="56"/>
      <c r="HR729" s="56"/>
      <c r="HS729" s="56"/>
      <c r="HT729" s="56"/>
      <c r="HU729" s="56"/>
      <c r="HV729" s="56"/>
      <c r="HW729" s="56"/>
      <c r="HX729" s="56"/>
      <c r="HY729" s="56"/>
      <c r="HZ729" s="56"/>
      <c r="IA729" s="56"/>
      <c r="IB729" s="56"/>
      <c r="IC729" s="56"/>
      <c r="ID729" s="56"/>
      <c r="IE729" s="56"/>
      <c r="IF729" s="56"/>
      <c r="IG729" s="56"/>
      <c r="IH729" s="56"/>
      <c r="II729" s="56"/>
      <c r="IJ729" s="56"/>
      <c r="IK729" s="56"/>
      <c r="IL729" s="56"/>
      <c r="IM729" s="56"/>
      <c r="IN729" s="56"/>
      <c r="IO729" s="56"/>
      <c r="IP729" s="56"/>
      <c r="IQ729" s="56"/>
      <c r="IR729" s="56"/>
      <c r="IS729" s="56"/>
      <c r="IT729" s="56"/>
      <c r="IU729" s="56"/>
      <c r="IV729" s="56"/>
      <c r="IW729" s="56"/>
      <c r="IX729" s="56"/>
    </row>
    <row r="730" spans="2:258">
      <c r="B730" s="56"/>
      <c r="C730" s="56"/>
      <c r="D730" s="56"/>
      <c r="E730" s="56"/>
      <c r="F730" s="56"/>
      <c r="G730" s="56"/>
      <c r="H730" s="56"/>
      <c r="I730" s="56"/>
      <c r="J730" s="56"/>
      <c r="K730" s="56"/>
      <c r="L730" s="56"/>
      <c r="M730" s="56"/>
      <c r="CK730" s="56"/>
      <c r="CL730" s="56"/>
      <c r="CM730" s="56"/>
      <c r="CN730" s="56"/>
      <c r="CO730" s="56"/>
      <c r="CP730" s="56"/>
      <c r="CQ730" s="56"/>
      <c r="CR730" s="56"/>
      <c r="CS730" s="56"/>
      <c r="CT730" s="56"/>
      <c r="CU730" s="56"/>
      <c r="CV730" s="56"/>
      <c r="CW730" s="56"/>
      <c r="CX730" s="56"/>
      <c r="CY730" s="56"/>
      <c r="CZ730" s="56"/>
      <c r="DA730" s="56"/>
      <c r="DB730" s="56"/>
      <c r="DC730" s="56"/>
      <c r="DD730" s="56"/>
      <c r="DE730" s="56"/>
      <c r="DF730" s="56"/>
      <c r="DG730" s="56"/>
      <c r="DH730" s="56"/>
      <c r="DI730" s="56"/>
      <c r="DJ730" s="56"/>
      <c r="DK730" s="56"/>
      <c r="DL730" s="56"/>
      <c r="DM730" s="56"/>
      <c r="DN730" s="56"/>
      <c r="DO730" s="56"/>
      <c r="DP730" s="56"/>
      <c r="DQ730" s="56"/>
      <c r="DR730" s="56"/>
      <c r="DS730" s="56"/>
      <c r="DT730" s="56"/>
      <c r="DU730" s="56"/>
      <c r="DV730" s="56"/>
      <c r="DW730" s="56"/>
      <c r="DX730" s="56"/>
      <c r="DY730" s="56"/>
      <c r="DZ730" s="56"/>
      <c r="EA730" s="56"/>
      <c r="EB730" s="56"/>
      <c r="EC730" s="56"/>
      <c r="ED730" s="56"/>
      <c r="EE730" s="56"/>
      <c r="EF730" s="56"/>
      <c r="EG730" s="56"/>
      <c r="EH730" s="56"/>
      <c r="EI730" s="56"/>
      <c r="EJ730" s="56"/>
      <c r="EK730" s="56"/>
      <c r="EL730" s="56"/>
      <c r="EM730" s="56"/>
      <c r="EN730" s="56"/>
      <c r="EO730" s="56"/>
      <c r="EP730" s="56"/>
      <c r="EQ730" s="56"/>
      <c r="ER730" s="56"/>
      <c r="ES730" s="56"/>
      <c r="ET730" s="56"/>
      <c r="EU730" s="56"/>
      <c r="EV730" s="56"/>
      <c r="EW730" s="56"/>
      <c r="EX730" s="56"/>
      <c r="EY730" s="56"/>
      <c r="EZ730" s="56"/>
      <c r="FA730" s="56"/>
      <c r="FB730" s="56"/>
      <c r="FC730" s="56"/>
      <c r="FD730" s="56"/>
      <c r="FE730" s="56"/>
      <c r="FF730" s="56"/>
      <c r="FG730" s="56"/>
      <c r="FH730" s="56"/>
      <c r="FI730" s="56"/>
      <c r="FJ730" s="56"/>
      <c r="FK730" s="56"/>
      <c r="FL730" s="56"/>
      <c r="FM730" s="56"/>
      <c r="FN730" s="56"/>
      <c r="FO730" s="56"/>
      <c r="FP730" s="56"/>
      <c r="FQ730" s="56"/>
      <c r="FR730" s="56"/>
      <c r="FS730" s="56"/>
      <c r="FT730" s="56"/>
      <c r="FU730" s="56"/>
      <c r="FV730" s="56"/>
      <c r="FW730" s="56"/>
      <c r="FX730" s="56"/>
      <c r="FY730" s="56"/>
      <c r="FZ730" s="56"/>
      <c r="GA730" s="56"/>
      <c r="GB730" s="56"/>
      <c r="GC730" s="56"/>
      <c r="GD730" s="56"/>
      <c r="GE730" s="56"/>
      <c r="GF730" s="56"/>
      <c r="GG730" s="56"/>
      <c r="GH730" s="56"/>
      <c r="GI730" s="56"/>
      <c r="GJ730" s="56"/>
      <c r="GK730" s="56"/>
      <c r="GL730" s="56"/>
      <c r="GM730" s="56"/>
      <c r="GN730" s="56"/>
      <c r="GO730" s="56"/>
      <c r="GP730" s="56"/>
      <c r="GQ730" s="56"/>
      <c r="GR730" s="56"/>
      <c r="GS730" s="56"/>
      <c r="GT730" s="56"/>
      <c r="GU730" s="56"/>
      <c r="GV730" s="56"/>
      <c r="GW730" s="56"/>
      <c r="GX730" s="56"/>
      <c r="GY730" s="56"/>
      <c r="GZ730" s="56"/>
      <c r="HA730" s="56"/>
      <c r="HB730" s="56"/>
      <c r="HC730" s="56"/>
      <c r="HD730" s="56"/>
      <c r="HE730" s="56"/>
      <c r="HF730" s="56"/>
      <c r="HG730" s="56"/>
      <c r="HH730" s="56"/>
      <c r="HI730" s="56"/>
      <c r="HJ730" s="56"/>
      <c r="HK730" s="56"/>
      <c r="HL730" s="56"/>
      <c r="HM730" s="56"/>
      <c r="HN730" s="56"/>
      <c r="HO730" s="56"/>
      <c r="HP730" s="56"/>
      <c r="HQ730" s="56"/>
      <c r="HR730" s="56"/>
      <c r="HS730" s="56"/>
      <c r="HT730" s="56"/>
      <c r="HU730" s="56"/>
      <c r="HV730" s="56"/>
      <c r="HW730" s="56"/>
      <c r="HX730" s="56"/>
      <c r="HY730" s="56"/>
      <c r="HZ730" s="56"/>
      <c r="IA730" s="56"/>
      <c r="IB730" s="56"/>
      <c r="IC730" s="56"/>
      <c r="ID730" s="56"/>
      <c r="IE730" s="56"/>
      <c r="IF730" s="56"/>
      <c r="IG730" s="56"/>
      <c r="IH730" s="56"/>
      <c r="II730" s="56"/>
      <c r="IJ730" s="56"/>
      <c r="IK730" s="56"/>
      <c r="IL730" s="56"/>
      <c r="IM730" s="56"/>
      <c r="IN730" s="56"/>
      <c r="IO730" s="56"/>
      <c r="IP730" s="56"/>
      <c r="IQ730" s="56"/>
      <c r="IR730" s="56"/>
      <c r="IS730" s="56"/>
      <c r="IT730" s="56"/>
      <c r="IU730" s="56"/>
      <c r="IV730" s="56"/>
      <c r="IW730" s="56"/>
      <c r="IX730" s="56"/>
    </row>
    <row r="731" spans="2:258">
      <c r="B731" s="56"/>
      <c r="C731" s="56"/>
      <c r="D731" s="56"/>
      <c r="E731" s="56"/>
      <c r="F731" s="56"/>
      <c r="G731" s="56"/>
      <c r="H731" s="56"/>
      <c r="I731" s="56"/>
      <c r="J731" s="56"/>
      <c r="K731" s="56"/>
      <c r="L731" s="56"/>
      <c r="M731" s="56"/>
      <c r="CK731" s="56"/>
      <c r="CL731" s="56"/>
      <c r="CM731" s="56"/>
      <c r="CN731" s="56"/>
      <c r="CO731" s="56"/>
      <c r="CP731" s="56"/>
      <c r="CQ731" s="56"/>
      <c r="CR731" s="56"/>
      <c r="CS731" s="56"/>
      <c r="CT731" s="56"/>
      <c r="CU731" s="56"/>
      <c r="CV731" s="56"/>
      <c r="CW731" s="56"/>
      <c r="CX731" s="56"/>
      <c r="CY731" s="56"/>
      <c r="CZ731" s="56"/>
      <c r="DA731" s="56"/>
      <c r="DB731" s="56"/>
      <c r="DC731" s="56"/>
      <c r="DD731" s="56"/>
      <c r="DE731" s="56"/>
      <c r="DF731" s="56"/>
      <c r="DG731" s="56"/>
      <c r="DH731" s="56"/>
      <c r="DI731" s="56"/>
      <c r="DJ731" s="56"/>
      <c r="DK731" s="56"/>
      <c r="DL731" s="56"/>
      <c r="DM731" s="56"/>
      <c r="DN731" s="56"/>
      <c r="DO731" s="56"/>
      <c r="DP731" s="56"/>
      <c r="DQ731" s="56"/>
      <c r="DR731" s="56"/>
      <c r="DS731" s="56"/>
      <c r="DT731" s="56"/>
      <c r="DU731" s="56"/>
      <c r="DV731" s="56"/>
      <c r="DW731" s="56"/>
      <c r="DX731" s="56"/>
      <c r="DY731" s="56"/>
      <c r="DZ731" s="56"/>
      <c r="EA731" s="56"/>
      <c r="EB731" s="56"/>
      <c r="EC731" s="56"/>
      <c r="ED731" s="56"/>
      <c r="EE731" s="56"/>
      <c r="EF731" s="56"/>
      <c r="EG731" s="56"/>
      <c r="EH731" s="56"/>
      <c r="EI731" s="56"/>
      <c r="EJ731" s="56"/>
      <c r="EK731" s="56"/>
      <c r="EL731" s="56"/>
      <c r="EM731" s="56"/>
      <c r="EN731" s="56"/>
      <c r="EO731" s="56"/>
      <c r="EP731" s="56"/>
      <c r="EQ731" s="56"/>
      <c r="ER731" s="56"/>
      <c r="ES731" s="56"/>
      <c r="ET731" s="56"/>
      <c r="EU731" s="56"/>
      <c r="EV731" s="56"/>
      <c r="EW731" s="56"/>
      <c r="EX731" s="56"/>
      <c r="EY731" s="56"/>
      <c r="EZ731" s="56"/>
      <c r="FA731" s="56"/>
      <c r="FB731" s="56"/>
      <c r="FC731" s="56"/>
      <c r="FD731" s="56"/>
      <c r="FE731" s="56"/>
      <c r="FF731" s="56"/>
      <c r="FG731" s="56"/>
      <c r="FH731" s="56"/>
      <c r="FI731" s="56"/>
      <c r="FJ731" s="56"/>
      <c r="FK731" s="56"/>
      <c r="FL731" s="56"/>
      <c r="FM731" s="56"/>
      <c r="FN731" s="56"/>
      <c r="FO731" s="56"/>
      <c r="FP731" s="56"/>
      <c r="FQ731" s="56"/>
      <c r="FR731" s="56"/>
      <c r="FS731" s="56"/>
      <c r="FT731" s="56"/>
      <c r="FU731" s="56"/>
      <c r="FV731" s="56"/>
      <c r="FW731" s="56"/>
      <c r="FX731" s="56"/>
      <c r="FY731" s="56"/>
      <c r="FZ731" s="56"/>
      <c r="GA731" s="56"/>
      <c r="GB731" s="56"/>
      <c r="GC731" s="56"/>
      <c r="GD731" s="56"/>
      <c r="GE731" s="56"/>
      <c r="GF731" s="56"/>
      <c r="GG731" s="56"/>
      <c r="GH731" s="56"/>
      <c r="GI731" s="56"/>
      <c r="GJ731" s="56"/>
      <c r="GK731" s="56"/>
      <c r="GL731" s="56"/>
      <c r="GM731" s="56"/>
      <c r="GN731" s="56"/>
      <c r="GO731" s="56"/>
      <c r="GP731" s="56"/>
      <c r="GQ731" s="56"/>
      <c r="GR731" s="56"/>
      <c r="GS731" s="56"/>
      <c r="GT731" s="56"/>
      <c r="GU731" s="56"/>
      <c r="GV731" s="56"/>
      <c r="GW731" s="56"/>
      <c r="GX731" s="56"/>
      <c r="GY731" s="56"/>
      <c r="GZ731" s="56"/>
      <c r="HA731" s="56"/>
      <c r="HB731" s="56"/>
      <c r="HC731" s="56"/>
      <c r="HD731" s="56"/>
      <c r="HE731" s="56"/>
      <c r="HF731" s="56"/>
      <c r="HG731" s="56"/>
      <c r="HH731" s="56"/>
      <c r="HI731" s="56"/>
      <c r="HJ731" s="56"/>
      <c r="HK731" s="56"/>
      <c r="HL731" s="56"/>
      <c r="HM731" s="56"/>
      <c r="HN731" s="56"/>
      <c r="HO731" s="56"/>
      <c r="HP731" s="56"/>
      <c r="HQ731" s="56"/>
      <c r="HR731" s="56"/>
      <c r="HS731" s="56"/>
      <c r="HT731" s="56"/>
      <c r="HU731" s="56"/>
      <c r="HV731" s="56"/>
      <c r="HW731" s="56"/>
      <c r="HX731" s="56"/>
      <c r="HY731" s="56"/>
      <c r="HZ731" s="56"/>
      <c r="IA731" s="56"/>
      <c r="IB731" s="56"/>
      <c r="IC731" s="56"/>
      <c r="ID731" s="56"/>
      <c r="IE731" s="56"/>
      <c r="IF731" s="56"/>
      <c r="IG731" s="56"/>
      <c r="IH731" s="56"/>
      <c r="II731" s="56"/>
      <c r="IJ731" s="56"/>
      <c r="IK731" s="56"/>
      <c r="IL731" s="56"/>
      <c r="IM731" s="56"/>
      <c r="IN731" s="56"/>
      <c r="IO731" s="56"/>
      <c r="IP731" s="56"/>
      <c r="IQ731" s="56"/>
      <c r="IR731" s="56"/>
      <c r="IS731" s="56"/>
      <c r="IT731" s="56"/>
      <c r="IU731" s="56"/>
      <c r="IV731" s="56"/>
      <c r="IW731" s="56"/>
      <c r="IX731" s="56"/>
    </row>
    <row r="732" spans="2:258">
      <c r="B732" s="56"/>
      <c r="C732" s="56"/>
      <c r="D732" s="56"/>
      <c r="E732" s="56"/>
      <c r="F732" s="56"/>
      <c r="G732" s="56"/>
      <c r="H732" s="56"/>
      <c r="I732" s="56"/>
      <c r="J732" s="56"/>
      <c r="K732" s="56"/>
      <c r="L732" s="56"/>
      <c r="M732" s="56"/>
      <c r="CK732" s="56"/>
      <c r="CL732" s="56"/>
      <c r="CM732" s="56"/>
      <c r="CN732" s="56"/>
      <c r="CO732" s="56"/>
      <c r="CP732" s="56"/>
      <c r="CQ732" s="56"/>
      <c r="CR732" s="56"/>
      <c r="CS732" s="56"/>
      <c r="CT732" s="56"/>
      <c r="CU732" s="56"/>
      <c r="CV732" s="56"/>
      <c r="CW732" s="56"/>
      <c r="CX732" s="56"/>
      <c r="CY732" s="56"/>
      <c r="CZ732" s="56"/>
      <c r="DA732" s="56"/>
      <c r="DB732" s="56"/>
      <c r="DC732" s="56"/>
      <c r="DD732" s="56"/>
      <c r="DE732" s="56"/>
      <c r="DF732" s="56"/>
      <c r="DG732" s="56"/>
      <c r="DH732" s="56"/>
      <c r="DI732" s="56"/>
      <c r="DJ732" s="56"/>
      <c r="DK732" s="56"/>
      <c r="DL732" s="56"/>
      <c r="DM732" s="56"/>
      <c r="DN732" s="56"/>
      <c r="DO732" s="56"/>
      <c r="DP732" s="56"/>
      <c r="DQ732" s="56"/>
      <c r="DR732" s="56"/>
      <c r="DS732" s="56"/>
      <c r="DT732" s="56"/>
      <c r="DU732" s="56"/>
      <c r="DV732" s="56"/>
      <c r="DW732" s="56"/>
      <c r="DX732" s="56"/>
      <c r="DY732" s="56"/>
      <c r="DZ732" s="56"/>
      <c r="EA732" s="56"/>
      <c r="EB732" s="56"/>
      <c r="EC732" s="56"/>
      <c r="ED732" s="56"/>
      <c r="EE732" s="56"/>
      <c r="EF732" s="56"/>
      <c r="EG732" s="56"/>
      <c r="EH732" s="56"/>
      <c r="EI732" s="56"/>
      <c r="EJ732" s="56"/>
      <c r="EK732" s="56"/>
      <c r="EL732" s="56"/>
      <c r="EM732" s="56"/>
      <c r="EN732" s="56"/>
      <c r="EO732" s="56"/>
      <c r="EP732" s="56"/>
      <c r="EQ732" s="56"/>
      <c r="ER732" s="56"/>
      <c r="ES732" s="56"/>
      <c r="ET732" s="56"/>
      <c r="EU732" s="56"/>
      <c r="EV732" s="56"/>
      <c r="EW732" s="56"/>
      <c r="EX732" s="56"/>
      <c r="EY732" s="56"/>
      <c r="EZ732" s="56"/>
      <c r="FA732" s="56"/>
      <c r="FB732" s="56"/>
      <c r="FC732" s="56"/>
      <c r="FD732" s="56"/>
      <c r="FE732" s="56"/>
      <c r="FF732" s="56"/>
      <c r="FG732" s="56"/>
      <c r="FH732" s="56"/>
      <c r="FI732" s="56"/>
      <c r="FJ732" s="56"/>
      <c r="FK732" s="56"/>
      <c r="FL732" s="56"/>
      <c r="FM732" s="56"/>
      <c r="FN732" s="56"/>
      <c r="FO732" s="56"/>
      <c r="FP732" s="56"/>
      <c r="FQ732" s="56"/>
      <c r="FR732" s="56"/>
      <c r="FS732" s="56"/>
      <c r="FT732" s="56"/>
      <c r="FU732" s="56"/>
      <c r="FV732" s="56"/>
      <c r="FW732" s="56"/>
      <c r="FX732" s="56"/>
      <c r="FY732" s="56"/>
      <c r="FZ732" s="56"/>
      <c r="GA732" s="56"/>
      <c r="GB732" s="56"/>
      <c r="GC732" s="56"/>
      <c r="GD732" s="56"/>
      <c r="GE732" s="56"/>
      <c r="GF732" s="56"/>
      <c r="GG732" s="56"/>
      <c r="GH732" s="56"/>
      <c r="GI732" s="56"/>
      <c r="GJ732" s="56"/>
      <c r="GK732" s="56"/>
      <c r="GL732" s="56"/>
      <c r="GM732" s="56"/>
      <c r="GN732" s="56"/>
      <c r="GO732" s="56"/>
      <c r="GP732" s="56"/>
      <c r="GQ732" s="56"/>
      <c r="GR732" s="56"/>
      <c r="GS732" s="56"/>
      <c r="GT732" s="56"/>
      <c r="GU732" s="56"/>
      <c r="GV732" s="56"/>
      <c r="GW732" s="56"/>
      <c r="GX732" s="56"/>
      <c r="GY732" s="56"/>
      <c r="GZ732" s="56"/>
      <c r="HA732" s="56"/>
      <c r="HB732" s="56"/>
      <c r="HC732" s="56"/>
      <c r="HD732" s="56"/>
      <c r="HE732" s="56"/>
      <c r="HF732" s="56"/>
      <c r="HG732" s="56"/>
      <c r="HH732" s="56"/>
      <c r="HI732" s="56"/>
      <c r="HJ732" s="56"/>
      <c r="HK732" s="56"/>
      <c r="HL732" s="56"/>
      <c r="HM732" s="56"/>
      <c r="HN732" s="56"/>
      <c r="HO732" s="56"/>
      <c r="HP732" s="56"/>
      <c r="HQ732" s="56"/>
      <c r="HR732" s="56"/>
      <c r="HS732" s="56"/>
      <c r="HT732" s="56"/>
      <c r="HU732" s="56"/>
      <c r="HV732" s="56"/>
      <c r="HW732" s="56"/>
      <c r="HX732" s="56"/>
      <c r="HY732" s="56"/>
      <c r="HZ732" s="56"/>
      <c r="IA732" s="56"/>
      <c r="IB732" s="56"/>
      <c r="IC732" s="56"/>
      <c r="ID732" s="56"/>
      <c r="IE732" s="56"/>
      <c r="IF732" s="56"/>
      <c r="IG732" s="56"/>
      <c r="IH732" s="56"/>
      <c r="II732" s="56"/>
      <c r="IJ732" s="56"/>
      <c r="IK732" s="56"/>
      <c r="IL732" s="56"/>
      <c r="IM732" s="56"/>
      <c r="IN732" s="56"/>
      <c r="IO732" s="56"/>
      <c r="IP732" s="56"/>
      <c r="IQ732" s="56"/>
      <c r="IR732" s="56"/>
      <c r="IS732" s="56"/>
      <c r="IT732" s="56"/>
      <c r="IU732" s="56"/>
      <c r="IV732" s="56"/>
      <c r="IW732" s="56"/>
      <c r="IX732" s="56"/>
    </row>
    <row r="733" spans="2:258">
      <c r="B733" s="56"/>
      <c r="C733" s="56"/>
      <c r="D733" s="56"/>
      <c r="E733" s="56"/>
      <c r="F733" s="56"/>
      <c r="G733" s="56"/>
      <c r="H733" s="56"/>
      <c r="I733" s="56"/>
      <c r="J733" s="56"/>
      <c r="K733" s="56"/>
      <c r="L733" s="56"/>
      <c r="M733" s="56"/>
      <c r="CK733" s="56"/>
      <c r="CL733" s="56"/>
      <c r="CM733" s="56"/>
      <c r="CN733" s="56"/>
      <c r="CO733" s="56"/>
      <c r="CP733" s="56"/>
      <c r="CQ733" s="56"/>
      <c r="CR733" s="56"/>
      <c r="CS733" s="56"/>
      <c r="CT733" s="56"/>
      <c r="CU733" s="56"/>
      <c r="CV733" s="56"/>
      <c r="CW733" s="56"/>
      <c r="CX733" s="56"/>
      <c r="CY733" s="56"/>
      <c r="CZ733" s="56"/>
      <c r="DA733" s="56"/>
      <c r="DB733" s="56"/>
      <c r="DC733" s="56"/>
      <c r="DD733" s="56"/>
      <c r="DE733" s="56"/>
      <c r="DF733" s="56"/>
      <c r="DG733" s="56"/>
      <c r="DH733" s="56"/>
      <c r="DI733" s="56"/>
      <c r="DJ733" s="56"/>
      <c r="DK733" s="56"/>
      <c r="DL733" s="56"/>
      <c r="DM733" s="56"/>
      <c r="DN733" s="56"/>
      <c r="DO733" s="56"/>
      <c r="DP733" s="56"/>
      <c r="DQ733" s="56"/>
      <c r="DR733" s="56"/>
      <c r="DS733" s="56"/>
      <c r="DT733" s="56"/>
      <c r="DU733" s="56"/>
      <c r="DV733" s="56"/>
      <c r="DW733" s="56"/>
      <c r="DX733" s="56"/>
      <c r="DY733" s="56"/>
      <c r="DZ733" s="56"/>
      <c r="EA733" s="56"/>
      <c r="EB733" s="56"/>
      <c r="EC733" s="56"/>
      <c r="ED733" s="56"/>
      <c r="EE733" s="56"/>
      <c r="EF733" s="56"/>
      <c r="EG733" s="56"/>
      <c r="EH733" s="56"/>
      <c r="EI733" s="56"/>
      <c r="EJ733" s="56"/>
      <c r="EK733" s="56"/>
      <c r="EL733" s="56"/>
      <c r="EM733" s="56"/>
      <c r="EN733" s="56"/>
      <c r="EO733" s="56"/>
      <c r="EP733" s="56"/>
      <c r="EQ733" s="56"/>
      <c r="ER733" s="56"/>
      <c r="ES733" s="56"/>
      <c r="ET733" s="56"/>
      <c r="EU733" s="56"/>
      <c r="EV733" s="56"/>
      <c r="EW733" s="56"/>
      <c r="EX733" s="56"/>
      <c r="EY733" s="56"/>
      <c r="EZ733" s="56"/>
      <c r="FA733" s="56"/>
      <c r="FB733" s="56"/>
      <c r="FC733" s="56"/>
      <c r="FD733" s="56"/>
      <c r="FE733" s="56"/>
      <c r="FF733" s="56"/>
      <c r="FG733" s="56"/>
      <c r="FH733" s="56"/>
      <c r="FI733" s="56"/>
      <c r="FJ733" s="56"/>
      <c r="FK733" s="56"/>
      <c r="FL733" s="56"/>
      <c r="FM733" s="56"/>
      <c r="FN733" s="56"/>
      <c r="FO733" s="56"/>
      <c r="FP733" s="56"/>
      <c r="FQ733" s="56"/>
      <c r="FR733" s="56"/>
      <c r="FS733" s="56"/>
      <c r="FT733" s="56"/>
      <c r="FU733" s="56"/>
      <c r="FV733" s="56"/>
      <c r="FW733" s="56"/>
      <c r="FX733" s="56"/>
      <c r="FY733" s="56"/>
      <c r="FZ733" s="56"/>
      <c r="GA733" s="56"/>
      <c r="GB733" s="56"/>
      <c r="GC733" s="56"/>
      <c r="GD733" s="56"/>
      <c r="GE733" s="56"/>
      <c r="GF733" s="56"/>
      <c r="GG733" s="56"/>
      <c r="GH733" s="56"/>
      <c r="GI733" s="56"/>
      <c r="GJ733" s="56"/>
      <c r="GK733" s="56"/>
      <c r="GL733" s="56"/>
      <c r="GM733" s="56"/>
      <c r="GN733" s="56"/>
      <c r="GO733" s="56"/>
      <c r="GP733" s="56"/>
      <c r="GQ733" s="56"/>
      <c r="GR733" s="56"/>
      <c r="GS733" s="56"/>
      <c r="GT733" s="56"/>
      <c r="GU733" s="56"/>
      <c r="GV733" s="56"/>
      <c r="GW733" s="56"/>
      <c r="GX733" s="56"/>
      <c r="GY733" s="56"/>
      <c r="GZ733" s="56"/>
      <c r="HA733" s="56"/>
      <c r="HB733" s="56"/>
      <c r="HC733" s="56"/>
      <c r="HD733" s="56"/>
      <c r="HE733" s="56"/>
      <c r="HF733" s="56"/>
      <c r="HG733" s="56"/>
      <c r="HH733" s="56"/>
      <c r="HI733" s="56"/>
      <c r="HJ733" s="56"/>
      <c r="HK733" s="56"/>
      <c r="HL733" s="56"/>
      <c r="HM733" s="56"/>
      <c r="HN733" s="56"/>
      <c r="HO733" s="56"/>
      <c r="HP733" s="56"/>
      <c r="HQ733" s="56"/>
      <c r="HR733" s="56"/>
      <c r="HS733" s="56"/>
      <c r="HT733" s="56"/>
      <c r="HU733" s="56"/>
      <c r="HV733" s="56"/>
      <c r="HW733" s="56"/>
      <c r="HX733" s="56"/>
      <c r="HY733" s="56"/>
      <c r="HZ733" s="56"/>
      <c r="IA733" s="56"/>
      <c r="IB733" s="56"/>
      <c r="IC733" s="56"/>
      <c r="ID733" s="56"/>
      <c r="IE733" s="56"/>
      <c r="IF733" s="56"/>
      <c r="IG733" s="56"/>
      <c r="IH733" s="56"/>
      <c r="II733" s="56"/>
      <c r="IJ733" s="56"/>
      <c r="IK733" s="56"/>
      <c r="IL733" s="56"/>
      <c r="IM733" s="56"/>
      <c r="IN733" s="56"/>
      <c r="IO733" s="56"/>
      <c r="IP733" s="56"/>
      <c r="IQ733" s="56"/>
      <c r="IR733" s="56"/>
      <c r="IS733" s="56"/>
      <c r="IT733" s="56"/>
      <c r="IU733" s="56"/>
      <c r="IV733" s="56"/>
      <c r="IW733" s="56"/>
      <c r="IX733" s="56"/>
    </row>
    <row r="734" spans="2:258">
      <c r="B734" s="56"/>
      <c r="C734" s="56"/>
      <c r="D734" s="56"/>
      <c r="E734" s="56"/>
      <c r="F734" s="56"/>
      <c r="G734" s="56"/>
      <c r="H734" s="56"/>
      <c r="I734" s="56"/>
      <c r="J734" s="56"/>
      <c r="K734" s="56"/>
      <c r="L734" s="56"/>
      <c r="M734" s="56"/>
      <c r="CK734" s="56"/>
      <c r="CL734" s="56"/>
      <c r="CM734" s="56"/>
      <c r="CN734" s="56"/>
      <c r="CO734" s="56"/>
      <c r="CP734" s="56"/>
      <c r="CQ734" s="56"/>
      <c r="CR734" s="56"/>
      <c r="CS734" s="56"/>
      <c r="CT734" s="56"/>
      <c r="CU734" s="56"/>
      <c r="CV734" s="56"/>
      <c r="CW734" s="56"/>
      <c r="CX734" s="56"/>
      <c r="CY734" s="56"/>
      <c r="CZ734" s="56"/>
      <c r="DA734" s="56"/>
      <c r="DB734" s="56"/>
      <c r="DC734" s="56"/>
      <c r="DD734" s="56"/>
      <c r="DE734" s="56"/>
      <c r="DF734" s="56"/>
      <c r="DG734" s="56"/>
      <c r="DH734" s="56"/>
      <c r="DI734" s="56"/>
      <c r="DJ734" s="56"/>
      <c r="DK734" s="56"/>
      <c r="DL734" s="56"/>
      <c r="DM734" s="56"/>
      <c r="DN734" s="56"/>
      <c r="DO734" s="56"/>
      <c r="DP734" s="56"/>
      <c r="DQ734" s="56"/>
      <c r="DR734" s="56"/>
      <c r="DS734" s="56"/>
      <c r="DT734" s="56"/>
      <c r="DU734" s="56"/>
      <c r="DV734" s="56"/>
      <c r="DW734" s="56"/>
      <c r="DX734" s="56"/>
      <c r="DY734" s="56"/>
      <c r="DZ734" s="56"/>
      <c r="EA734" s="56"/>
      <c r="EB734" s="56"/>
      <c r="EC734" s="56"/>
      <c r="ED734" s="56"/>
      <c r="EE734" s="56"/>
      <c r="EF734" s="56"/>
      <c r="EG734" s="56"/>
      <c r="EH734" s="56"/>
      <c r="EI734" s="56"/>
      <c r="EJ734" s="56"/>
      <c r="EK734" s="56"/>
      <c r="EL734" s="56"/>
      <c r="EM734" s="56"/>
      <c r="EN734" s="56"/>
      <c r="EO734" s="56"/>
      <c r="EP734" s="56"/>
      <c r="EQ734" s="56"/>
      <c r="ER734" s="56"/>
      <c r="ES734" s="56"/>
      <c r="ET734" s="56"/>
      <c r="EU734" s="56"/>
      <c r="EV734" s="56"/>
      <c r="EW734" s="56"/>
      <c r="EX734" s="56"/>
      <c r="EY734" s="56"/>
      <c r="EZ734" s="56"/>
      <c r="FA734" s="56"/>
      <c r="FB734" s="56"/>
      <c r="FC734" s="56"/>
      <c r="FD734" s="56"/>
      <c r="FE734" s="56"/>
      <c r="FF734" s="56"/>
      <c r="FG734" s="56"/>
      <c r="FH734" s="56"/>
      <c r="FI734" s="56"/>
      <c r="FJ734" s="56"/>
      <c r="FK734" s="56"/>
      <c r="FL734" s="56"/>
      <c r="FM734" s="56"/>
      <c r="FN734" s="56"/>
      <c r="FO734" s="56"/>
      <c r="FP734" s="56"/>
      <c r="FQ734" s="56"/>
      <c r="FR734" s="56"/>
      <c r="FS734" s="56"/>
      <c r="FT734" s="56"/>
      <c r="FU734" s="56"/>
      <c r="FV734" s="56"/>
      <c r="FW734" s="56"/>
      <c r="FX734" s="56"/>
      <c r="FY734" s="56"/>
      <c r="FZ734" s="56"/>
      <c r="GA734" s="56"/>
      <c r="GB734" s="56"/>
      <c r="GC734" s="56"/>
      <c r="GD734" s="56"/>
      <c r="GE734" s="56"/>
      <c r="GF734" s="56"/>
      <c r="GG734" s="56"/>
      <c r="GH734" s="56"/>
      <c r="GI734" s="56"/>
      <c r="GJ734" s="56"/>
      <c r="GK734" s="56"/>
      <c r="GL734" s="56"/>
      <c r="GM734" s="56"/>
      <c r="GN734" s="56"/>
      <c r="GO734" s="56"/>
      <c r="GP734" s="56"/>
      <c r="GQ734" s="56"/>
      <c r="GR734" s="56"/>
      <c r="GS734" s="56"/>
      <c r="GT734" s="56"/>
      <c r="GU734" s="56"/>
      <c r="GV734" s="56"/>
      <c r="GW734" s="56"/>
      <c r="GX734" s="56"/>
      <c r="GY734" s="56"/>
      <c r="GZ734" s="56"/>
      <c r="HA734" s="56"/>
      <c r="HB734" s="56"/>
      <c r="HC734" s="56"/>
      <c r="HD734" s="56"/>
      <c r="HE734" s="56"/>
      <c r="HF734" s="56"/>
      <c r="HG734" s="56"/>
      <c r="HH734" s="56"/>
      <c r="HI734" s="56"/>
      <c r="HJ734" s="56"/>
      <c r="HK734" s="56"/>
      <c r="HL734" s="56"/>
      <c r="HM734" s="56"/>
      <c r="HN734" s="56"/>
      <c r="HO734" s="56"/>
      <c r="HP734" s="56"/>
      <c r="HQ734" s="56"/>
      <c r="HR734" s="56"/>
      <c r="HS734" s="56"/>
      <c r="HT734" s="56"/>
      <c r="HU734" s="56"/>
      <c r="HV734" s="56"/>
      <c r="HW734" s="56"/>
      <c r="HX734" s="56"/>
      <c r="HY734" s="56"/>
      <c r="HZ734" s="56"/>
      <c r="IA734" s="56"/>
      <c r="IB734" s="56"/>
      <c r="IC734" s="56"/>
      <c r="ID734" s="56"/>
      <c r="IE734" s="56"/>
      <c r="IF734" s="56"/>
      <c r="IG734" s="56"/>
      <c r="IH734" s="56"/>
      <c r="II734" s="56"/>
      <c r="IJ734" s="56"/>
      <c r="IK734" s="56"/>
      <c r="IL734" s="56"/>
      <c r="IM734" s="56"/>
      <c r="IN734" s="56"/>
      <c r="IO734" s="56"/>
      <c r="IP734" s="56"/>
      <c r="IQ734" s="56"/>
      <c r="IR734" s="56"/>
      <c r="IS734" s="56"/>
      <c r="IT734" s="56"/>
      <c r="IU734" s="56"/>
      <c r="IV734" s="56"/>
      <c r="IW734" s="56"/>
      <c r="IX734" s="56"/>
    </row>
    <row r="735" spans="2:258">
      <c r="B735" s="56"/>
      <c r="C735" s="56"/>
      <c r="D735" s="56"/>
      <c r="E735" s="56"/>
      <c r="F735" s="56"/>
      <c r="G735" s="56"/>
      <c r="H735" s="56"/>
      <c r="I735" s="56"/>
      <c r="J735" s="56"/>
      <c r="K735" s="56"/>
      <c r="L735" s="56"/>
      <c r="M735" s="56"/>
      <c r="CK735" s="56"/>
      <c r="CL735" s="56"/>
      <c r="CM735" s="56"/>
      <c r="CN735" s="56"/>
      <c r="CO735" s="56"/>
      <c r="CP735" s="56"/>
      <c r="CQ735" s="56"/>
      <c r="CR735" s="56"/>
      <c r="CS735" s="56"/>
      <c r="CT735" s="56"/>
      <c r="CU735" s="56"/>
      <c r="CV735" s="56"/>
      <c r="CW735" s="56"/>
      <c r="CX735" s="56"/>
      <c r="CY735" s="56"/>
      <c r="CZ735" s="56"/>
      <c r="DA735" s="56"/>
      <c r="DB735" s="56"/>
      <c r="DC735" s="56"/>
      <c r="DD735" s="56"/>
      <c r="DE735" s="56"/>
      <c r="DF735" s="56"/>
      <c r="DG735" s="56"/>
      <c r="DH735" s="56"/>
      <c r="DI735" s="56"/>
      <c r="DJ735" s="56"/>
      <c r="DK735" s="56"/>
      <c r="DL735" s="56"/>
      <c r="DM735" s="56"/>
      <c r="DN735" s="56"/>
      <c r="DO735" s="56"/>
      <c r="DP735" s="56"/>
      <c r="DQ735" s="56"/>
      <c r="DR735" s="56"/>
      <c r="DS735" s="56"/>
      <c r="DT735" s="56"/>
      <c r="DU735" s="56"/>
      <c r="DV735" s="56"/>
      <c r="DW735" s="56"/>
      <c r="DX735" s="56"/>
      <c r="DY735" s="56"/>
      <c r="DZ735" s="56"/>
      <c r="EA735" s="56"/>
      <c r="EB735" s="56"/>
      <c r="EC735" s="56"/>
      <c r="ED735" s="56"/>
      <c r="EE735" s="56"/>
      <c r="EF735" s="56"/>
      <c r="EG735" s="56"/>
      <c r="EH735" s="56"/>
      <c r="EI735" s="56"/>
      <c r="EJ735" s="56"/>
      <c r="EK735" s="56"/>
      <c r="EL735" s="56"/>
      <c r="EM735" s="56"/>
      <c r="EN735" s="56"/>
      <c r="EO735" s="56"/>
      <c r="EP735" s="56"/>
      <c r="EQ735" s="56"/>
      <c r="ER735" s="56"/>
      <c r="ES735" s="56"/>
      <c r="ET735" s="56"/>
      <c r="EU735" s="56"/>
      <c r="EV735" s="56"/>
      <c r="EW735" s="56"/>
      <c r="EX735" s="56"/>
      <c r="EY735" s="56"/>
      <c r="EZ735" s="56"/>
      <c r="FA735" s="56"/>
      <c r="FB735" s="56"/>
      <c r="FC735" s="56"/>
      <c r="FD735" s="56"/>
      <c r="FE735" s="56"/>
      <c r="FF735" s="56"/>
      <c r="FG735" s="56"/>
      <c r="FH735" s="56"/>
      <c r="FI735" s="56"/>
      <c r="FJ735" s="56"/>
      <c r="FK735" s="56"/>
      <c r="FL735" s="56"/>
      <c r="FM735" s="56"/>
      <c r="FN735" s="56"/>
      <c r="FO735" s="56"/>
      <c r="FP735" s="56"/>
      <c r="FQ735" s="56"/>
      <c r="FR735" s="56"/>
      <c r="FS735" s="56"/>
      <c r="FT735" s="56"/>
      <c r="FU735" s="56"/>
      <c r="FV735" s="56"/>
      <c r="FW735" s="56"/>
      <c r="FX735" s="56"/>
      <c r="FY735" s="56"/>
      <c r="FZ735" s="56"/>
      <c r="GA735" s="56"/>
      <c r="GB735" s="56"/>
      <c r="GC735" s="56"/>
      <c r="GD735" s="56"/>
      <c r="GE735" s="56"/>
      <c r="GF735" s="56"/>
      <c r="GG735" s="56"/>
      <c r="GH735" s="56"/>
      <c r="GI735" s="56"/>
      <c r="GJ735" s="56"/>
      <c r="GK735" s="56"/>
      <c r="GL735" s="56"/>
      <c r="GM735" s="56"/>
      <c r="GN735" s="56"/>
      <c r="GO735" s="56"/>
      <c r="GP735" s="56"/>
      <c r="GQ735" s="56"/>
      <c r="GR735" s="56"/>
      <c r="GS735" s="56"/>
      <c r="GT735" s="56"/>
      <c r="GU735" s="56"/>
      <c r="GV735" s="56"/>
      <c r="GW735" s="56"/>
      <c r="GX735" s="56"/>
      <c r="GY735" s="56"/>
      <c r="GZ735" s="56"/>
      <c r="HA735" s="56"/>
      <c r="HB735" s="56"/>
      <c r="HC735" s="56"/>
      <c r="HD735" s="56"/>
      <c r="HE735" s="56"/>
      <c r="HF735" s="56"/>
      <c r="HG735" s="56"/>
      <c r="HH735" s="56"/>
      <c r="HI735" s="56"/>
      <c r="HJ735" s="56"/>
      <c r="HK735" s="56"/>
      <c r="HL735" s="56"/>
      <c r="HM735" s="56"/>
      <c r="HN735" s="56"/>
      <c r="HO735" s="56"/>
      <c r="HP735" s="56"/>
      <c r="HQ735" s="56"/>
      <c r="HR735" s="56"/>
      <c r="HS735" s="56"/>
      <c r="HT735" s="56"/>
      <c r="HU735" s="56"/>
      <c r="HV735" s="56"/>
      <c r="HW735" s="56"/>
      <c r="HX735" s="56"/>
      <c r="HY735" s="56"/>
      <c r="HZ735" s="56"/>
      <c r="IA735" s="56"/>
      <c r="IB735" s="56"/>
      <c r="IC735" s="56"/>
      <c r="ID735" s="56"/>
      <c r="IE735" s="56"/>
      <c r="IF735" s="56"/>
      <c r="IG735" s="56"/>
      <c r="IH735" s="56"/>
      <c r="II735" s="56"/>
      <c r="IJ735" s="56"/>
      <c r="IK735" s="56"/>
      <c r="IL735" s="56"/>
      <c r="IM735" s="56"/>
      <c r="IN735" s="56"/>
      <c r="IO735" s="56"/>
      <c r="IP735" s="56"/>
      <c r="IQ735" s="56"/>
      <c r="IR735" s="56"/>
      <c r="IS735" s="56"/>
      <c r="IT735" s="56"/>
      <c r="IU735" s="56"/>
      <c r="IV735" s="56"/>
      <c r="IW735" s="56"/>
      <c r="IX735" s="56"/>
    </row>
    <row r="736" spans="2:258">
      <c r="B736" s="56"/>
      <c r="C736" s="56"/>
      <c r="D736" s="56"/>
      <c r="E736" s="56"/>
      <c r="F736" s="56"/>
      <c r="G736" s="56"/>
      <c r="H736" s="56"/>
      <c r="I736" s="56"/>
      <c r="J736" s="56"/>
      <c r="K736" s="56"/>
      <c r="L736" s="56"/>
      <c r="M736" s="56"/>
      <c r="CK736" s="56"/>
      <c r="CL736" s="56"/>
      <c r="CM736" s="56"/>
      <c r="CN736" s="56"/>
      <c r="CO736" s="56"/>
      <c r="CP736" s="56"/>
      <c r="CQ736" s="56"/>
      <c r="CR736" s="56"/>
      <c r="CS736" s="56"/>
      <c r="CT736" s="56"/>
      <c r="CU736" s="56"/>
      <c r="CV736" s="56"/>
      <c r="CW736" s="56"/>
      <c r="CX736" s="56"/>
      <c r="CY736" s="56"/>
      <c r="CZ736" s="56"/>
      <c r="DA736" s="56"/>
      <c r="DB736" s="56"/>
      <c r="DC736" s="56"/>
      <c r="DD736" s="56"/>
      <c r="DE736" s="56"/>
      <c r="DF736" s="56"/>
      <c r="DG736" s="56"/>
      <c r="DH736" s="56"/>
      <c r="DI736" s="56"/>
      <c r="DJ736" s="56"/>
      <c r="DK736" s="56"/>
      <c r="DL736" s="56"/>
      <c r="DM736" s="56"/>
      <c r="DN736" s="56"/>
      <c r="DO736" s="56"/>
      <c r="DP736" s="56"/>
      <c r="DQ736" s="56"/>
      <c r="DR736" s="56"/>
      <c r="DS736" s="56"/>
      <c r="DT736" s="56"/>
      <c r="DU736" s="56"/>
      <c r="DV736" s="56"/>
      <c r="DW736" s="56"/>
      <c r="DX736" s="56"/>
      <c r="DY736" s="56"/>
      <c r="DZ736" s="56"/>
      <c r="EA736" s="56"/>
      <c r="EB736" s="56"/>
      <c r="EC736" s="56"/>
      <c r="ED736" s="56"/>
      <c r="EE736" s="56"/>
      <c r="EF736" s="56"/>
      <c r="EG736" s="56"/>
      <c r="EH736" s="56"/>
      <c r="EI736" s="56"/>
      <c r="EJ736" s="56"/>
      <c r="EK736" s="56"/>
      <c r="EL736" s="56"/>
      <c r="EM736" s="56"/>
      <c r="EN736" s="56"/>
      <c r="EO736" s="56"/>
      <c r="EP736" s="56"/>
      <c r="EQ736" s="56"/>
      <c r="ER736" s="56"/>
      <c r="ES736" s="56"/>
      <c r="ET736" s="56"/>
      <c r="EU736" s="56"/>
      <c r="EV736" s="56"/>
      <c r="EW736" s="56"/>
      <c r="EX736" s="56"/>
      <c r="EY736" s="56"/>
      <c r="EZ736" s="56"/>
      <c r="FA736" s="56"/>
      <c r="FB736" s="56"/>
      <c r="FC736" s="56"/>
      <c r="FD736" s="56"/>
      <c r="FE736" s="56"/>
      <c r="FF736" s="56"/>
      <c r="FG736" s="56"/>
      <c r="FH736" s="56"/>
      <c r="FI736" s="56"/>
      <c r="FJ736" s="56"/>
      <c r="FK736" s="56"/>
      <c r="FL736" s="56"/>
      <c r="FM736" s="56"/>
      <c r="FN736" s="56"/>
      <c r="FO736" s="56"/>
      <c r="FP736" s="56"/>
      <c r="FQ736" s="56"/>
      <c r="FR736" s="56"/>
      <c r="FS736" s="56"/>
      <c r="FT736" s="56"/>
      <c r="FU736" s="56"/>
      <c r="FV736" s="56"/>
      <c r="FW736" s="56"/>
      <c r="FX736" s="56"/>
      <c r="FY736" s="56"/>
      <c r="FZ736" s="56"/>
      <c r="GA736" s="56"/>
      <c r="GB736" s="56"/>
      <c r="GC736" s="56"/>
      <c r="GD736" s="56"/>
      <c r="GE736" s="56"/>
      <c r="GF736" s="56"/>
      <c r="GG736" s="56"/>
      <c r="GH736" s="56"/>
      <c r="GI736" s="56"/>
      <c r="GJ736" s="56"/>
      <c r="GK736" s="56"/>
      <c r="GL736" s="56"/>
      <c r="GM736" s="56"/>
      <c r="GN736" s="56"/>
      <c r="GO736" s="56"/>
      <c r="GP736" s="56"/>
      <c r="GQ736" s="56"/>
      <c r="GR736" s="56"/>
      <c r="GS736" s="56"/>
      <c r="GT736" s="56"/>
      <c r="GU736" s="56"/>
      <c r="GV736" s="56"/>
      <c r="GW736" s="56"/>
      <c r="GX736" s="56"/>
      <c r="GY736" s="56"/>
      <c r="GZ736" s="56"/>
      <c r="HA736" s="56"/>
      <c r="HB736" s="56"/>
      <c r="HC736" s="56"/>
      <c r="HD736" s="56"/>
      <c r="HE736" s="56"/>
      <c r="HF736" s="56"/>
      <c r="HG736" s="56"/>
      <c r="HH736" s="56"/>
      <c r="HI736" s="56"/>
      <c r="HJ736" s="56"/>
      <c r="HK736" s="56"/>
      <c r="HL736" s="56"/>
      <c r="HM736" s="56"/>
      <c r="HN736" s="56"/>
      <c r="HO736" s="56"/>
      <c r="HP736" s="56"/>
      <c r="HQ736" s="56"/>
      <c r="HR736" s="56"/>
      <c r="HS736" s="56"/>
      <c r="HT736" s="56"/>
      <c r="HU736" s="56"/>
      <c r="HV736" s="56"/>
      <c r="HW736" s="56"/>
      <c r="HX736" s="56"/>
      <c r="HY736" s="56"/>
      <c r="HZ736" s="56"/>
      <c r="IA736" s="56"/>
      <c r="IB736" s="56"/>
      <c r="IC736" s="56"/>
      <c r="ID736" s="56"/>
      <c r="IE736" s="56"/>
      <c r="IF736" s="56"/>
      <c r="IG736" s="56"/>
      <c r="IH736" s="56"/>
      <c r="II736" s="56"/>
      <c r="IJ736" s="56"/>
      <c r="IK736" s="56"/>
      <c r="IL736" s="56"/>
      <c r="IM736" s="56"/>
      <c r="IN736" s="56"/>
      <c r="IO736" s="56"/>
      <c r="IP736" s="56"/>
      <c r="IQ736" s="56"/>
      <c r="IR736" s="56"/>
      <c r="IS736" s="56"/>
      <c r="IT736" s="56"/>
      <c r="IU736" s="56"/>
      <c r="IV736" s="56"/>
      <c r="IW736" s="56"/>
      <c r="IX736" s="56"/>
    </row>
    <row r="737" spans="2:258">
      <c r="B737" s="56"/>
      <c r="C737" s="56"/>
      <c r="D737" s="56"/>
      <c r="E737" s="56"/>
      <c r="F737" s="56"/>
      <c r="G737" s="56"/>
      <c r="H737" s="56"/>
      <c r="I737" s="56"/>
      <c r="J737" s="56"/>
      <c r="K737" s="56"/>
      <c r="L737" s="56"/>
      <c r="M737" s="56"/>
      <c r="CK737" s="56"/>
      <c r="CL737" s="56"/>
      <c r="CM737" s="56"/>
      <c r="CN737" s="56"/>
      <c r="CO737" s="56"/>
      <c r="CP737" s="56"/>
      <c r="CQ737" s="56"/>
      <c r="CR737" s="56"/>
      <c r="CS737" s="56"/>
      <c r="CT737" s="56"/>
      <c r="CU737" s="56"/>
      <c r="CV737" s="56"/>
      <c r="CW737" s="56"/>
      <c r="CX737" s="56"/>
      <c r="CY737" s="56"/>
      <c r="CZ737" s="56"/>
      <c r="DA737" s="56"/>
      <c r="DB737" s="56"/>
      <c r="DC737" s="56"/>
      <c r="DD737" s="56"/>
      <c r="DE737" s="56"/>
      <c r="DF737" s="56"/>
      <c r="DG737" s="56"/>
      <c r="DH737" s="56"/>
      <c r="DI737" s="56"/>
      <c r="DJ737" s="56"/>
      <c r="DK737" s="56"/>
      <c r="DL737" s="56"/>
      <c r="DM737" s="56"/>
      <c r="DN737" s="56"/>
      <c r="DO737" s="56"/>
      <c r="DP737" s="56"/>
      <c r="DQ737" s="56"/>
      <c r="DR737" s="56"/>
      <c r="DS737" s="56"/>
      <c r="DT737" s="56"/>
      <c r="DU737" s="56"/>
      <c r="DV737" s="56"/>
      <c r="DW737" s="56"/>
      <c r="DX737" s="56"/>
      <c r="DY737" s="56"/>
      <c r="DZ737" s="56"/>
      <c r="EA737" s="56"/>
      <c r="EB737" s="56"/>
      <c r="EC737" s="56"/>
      <c r="ED737" s="56"/>
      <c r="EE737" s="56"/>
      <c r="EF737" s="56"/>
      <c r="EG737" s="56"/>
      <c r="EH737" s="56"/>
      <c r="EI737" s="56"/>
      <c r="EJ737" s="56"/>
      <c r="EK737" s="56"/>
      <c r="EL737" s="56"/>
      <c r="EM737" s="56"/>
      <c r="EN737" s="56"/>
      <c r="EO737" s="56"/>
      <c r="EP737" s="56"/>
      <c r="EQ737" s="56"/>
      <c r="ER737" s="56"/>
      <c r="ES737" s="56"/>
      <c r="ET737" s="56"/>
      <c r="EU737" s="56"/>
      <c r="EV737" s="56"/>
      <c r="EW737" s="56"/>
      <c r="EX737" s="56"/>
      <c r="EY737" s="56"/>
      <c r="EZ737" s="56"/>
      <c r="FA737" s="56"/>
      <c r="FB737" s="56"/>
      <c r="FC737" s="56"/>
      <c r="FD737" s="56"/>
      <c r="FE737" s="56"/>
      <c r="FF737" s="56"/>
      <c r="FG737" s="56"/>
      <c r="FH737" s="56"/>
      <c r="FI737" s="56"/>
      <c r="FJ737" s="56"/>
      <c r="FK737" s="56"/>
      <c r="FL737" s="56"/>
      <c r="FM737" s="56"/>
      <c r="FN737" s="56"/>
      <c r="FO737" s="56"/>
      <c r="FP737" s="56"/>
      <c r="FQ737" s="56"/>
      <c r="FR737" s="56"/>
      <c r="FS737" s="56"/>
      <c r="FT737" s="56"/>
      <c r="FU737" s="56"/>
      <c r="FV737" s="56"/>
      <c r="FW737" s="56"/>
      <c r="FX737" s="56"/>
      <c r="FY737" s="56"/>
      <c r="FZ737" s="56"/>
      <c r="GA737" s="56"/>
      <c r="GB737" s="56"/>
      <c r="GC737" s="56"/>
      <c r="GD737" s="56"/>
      <c r="GE737" s="56"/>
      <c r="GF737" s="56"/>
      <c r="GG737" s="56"/>
      <c r="GH737" s="56"/>
      <c r="GI737" s="56"/>
      <c r="GJ737" s="56"/>
      <c r="GK737" s="56"/>
      <c r="GL737" s="56"/>
      <c r="GM737" s="56"/>
      <c r="GN737" s="56"/>
      <c r="GO737" s="56"/>
      <c r="GP737" s="56"/>
      <c r="GQ737" s="56"/>
      <c r="GR737" s="56"/>
      <c r="GS737" s="56"/>
      <c r="GT737" s="56"/>
      <c r="GU737" s="56"/>
      <c r="GV737" s="56"/>
      <c r="GW737" s="56"/>
      <c r="GX737" s="56"/>
      <c r="GY737" s="56"/>
      <c r="GZ737" s="56"/>
      <c r="HA737" s="56"/>
      <c r="HB737" s="56"/>
      <c r="HC737" s="56"/>
      <c r="HD737" s="56"/>
      <c r="HE737" s="56"/>
      <c r="HF737" s="56"/>
      <c r="HG737" s="56"/>
      <c r="HH737" s="56"/>
      <c r="HI737" s="56"/>
      <c r="HJ737" s="56"/>
      <c r="HK737" s="56"/>
      <c r="HL737" s="56"/>
      <c r="HM737" s="56"/>
      <c r="HN737" s="56"/>
      <c r="HO737" s="56"/>
      <c r="HP737" s="56"/>
      <c r="HQ737" s="56"/>
      <c r="HR737" s="56"/>
      <c r="HS737" s="56"/>
      <c r="HT737" s="56"/>
      <c r="HU737" s="56"/>
      <c r="HV737" s="56"/>
      <c r="HW737" s="56"/>
      <c r="HX737" s="56"/>
      <c r="HY737" s="56"/>
      <c r="HZ737" s="56"/>
      <c r="IA737" s="56"/>
      <c r="IB737" s="56"/>
      <c r="IC737" s="56"/>
      <c r="ID737" s="56"/>
      <c r="IE737" s="56"/>
      <c r="IF737" s="56"/>
      <c r="IG737" s="56"/>
      <c r="IH737" s="56"/>
      <c r="II737" s="56"/>
      <c r="IJ737" s="56"/>
      <c r="IK737" s="56"/>
      <c r="IL737" s="56"/>
      <c r="IM737" s="56"/>
      <c r="IN737" s="56"/>
      <c r="IO737" s="56"/>
      <c r="IP737" s="56"/>
      <c r="IQ737" s="56"/>
      <c r="IR737" s="56"/>
      <c r="IS737" s="56"/>
      <c r="IT737" s="56"/>
      <c r="IU737" s="56"/>
      <c r="IV737" s="56"/>
      <c r="IW737" s="56"/>
      <c r="IX737" s="56"/>
    </row>
    <row r="738" spans="2:258">
      <c r="B738" s="56"/>
      <c r="C738" s="56"/>
      <c r="D738" s="56"/>
      <c r="E738" s="56"/>
      <c r="F738" s="56"/>
      <c r="G738" s="56"/>
      <c r="H738" s="56"/>
      <c r="I738" s="56"/>
      <c r="J738" s="56"/>
      <c r="K738" s="56"/>
      <c r="L738" s="56"/>
      <c r="M738" s="56"/>
      <c r="CK738" s="56"/>
      <c r="CL738" s="56"/>
      <c r="CM738" s="56"/>
      <c r="CN738" s="56"/>
      <c r="CO738" s="56"/>
      <c r="CP738" s="56"/>
      <c r="CQ738" s="56"/>
      <c r="CR738" s="56"/>
      <c r="CS738" s="56"/>
      <c r="CT738" s="56"/>
      <c r="CU738" s="56"/>
      <c r="CV738" s="56"/>
      <c r="CW738" s="56"/>
      <c r="CX738" s="56"/>
      <c r="CY738" s="56"/>
      <c r="CZ738" s="56"/>
      <c r="DA738" s="56"/>
      <c r="DB738" s="56"/>
      <c r="DC738" s="56"/>
      <c r="DD738" s="56"/>
      <c r="DE738" s="56"/>
      <c r="DF738" s="56"/>
      <c r="DG738" s="56"/>
      <c r="DH738" s="56"/>
      <c r="DI738" s="56"/>
      <c r="DJ738" s="56"/>
      <c r="DK738" s="56"/>
      <c r="DL738" s="56"/>
      <c r="DM738" s="56"/>
      <c r="DN738" s="56"/>
      <c r="DO738" s="56"/>
      <c r="DP738" s="56"/>
      <c r="DQ738" s="56"/>
      <c r="DR738" s="56"/>
      <c r="DS738" s="56"/>
      <c r="DT738" s="56"/>
      <c r="DU738" s="56"/>
      <c r="DV738" s="56"/>
      <c r="DW738" s="56"/>
      <c r="DX738" s="56"/>
      <c r="DY738" s="56"/>
      <c r="DZ738" s="56"/>
      <c r="EA738" s="56"/>
      <c r="EB738" s="56"/>
      <c r="EC738" s="56"/>
      <c r="ED738" s="56"/>
      <c r="EE738" s="56"/>
      <c r="EF738" s="56"/>
      <c r="EG738" s="56"/>
      <c r="EH738" s="56"/>
      <c r="EI738" s="56"/>
      <c r="EJ738" s="56"/>
      <c r="EK738" s="56"/>
      <c r="EL738" s="56"/>
      <c r="EM738" s="56"/>
      <c r="EN738" s="56"/>
      <c r="EO738" s="56"/>
      <c r="EP738" s="56"/>
      <c r="EQ738" s="56"/>
      <c r="ER738" s="56"/>
      <c r="ES738" s="56"/>
      <c r="ET738" s="56"/>
      <c r="EU738" s="56"/>
      <c r="EV738" s="56"/>
      <c r="EW738" s="56"/>
      <c r="EX738" s="56"/>
      <c r="EY738" s="56"/>
      <c r="EZ738" s="56"/>
      <c r="FA738" s="56"/>
      <c r="FB738" s="56"/>
      <c r="FC738" s="56"/>
      <c r="FD738" s="56"/>
      <c r="FE738" s="56"/>
      <c r="FF738" s="56"/>
      <c r="FG738" s="56"/>
      <c r="FH738" s="56"/>
      <c r="FI738" s="56"/>
      <c r="FJ738" s="56"/>
      <c r="FK738" s="56"/>
      <c r="FL738" s="56"/>
      <c r="FM738" s="56"/>
      <c r="FN738" s="56"/>
      <c r="FO738" s="56"/>
      <c r="FP738" s="56"/>
      <c r="FQ738" s="56"/>
      <c r="FR738" s="56"/>
      <c r="FS738" s="56"/>
      <c r="FT738" s="56"/>
      <c r="FU738" s="56"/>
      <c r="FV738" s="56"/>
      <c r="FW738" s="56"/>
      <c r="FX738" s="56"/>
      <c r="FY738" s="56"/>
      <c r="FZ738" s="56"/>
      <c r="GA738" s="56"/>
      <c r="GB738" s="56"/>
      <c r="GC738" s="56"/>
      <c r="GD738" s="56"/>
      <c r="GE738" s="56"/>
      <c r="GF738" s="56"/>
      <c r="GG738" s="56"/>
      <c r="GH738" s="56"/>
      <c r="GI738" s="56"/>
      <c r="GJ738" s="56"/>
      <c r="GK738" s="56"/>
      <c r="GL738" s="56"/>
      <c r="GM738" s="56"/>
      <c r="GN738" s="56"/>
      <c r="GO738" s="56"/>
      <c r="GP738" s="56"/>
      <c r="GQ738" s="56"/>
      <c r="GR738" s="56"/>
      <c r="GS738" s="56"/>
      <c r="GT738" s="56"/>
      <c r="GU738" s="56"/>
      <c r="GV738" s="56"/>
      <c r="GW738" s="56"/>
      <c r="GX738" s="56"/>
      <c r="GY738" s="56"/>
      <c r="GZ738" s="56"/>
      <c r="HA738" s="56"/>
      <c r="HB738" s="56"/>
      <c r="HC738" s="56"/>
      <c r="HD738" s="56"/>
      <c r="HE738" s="56"/>
      <c r="HF738" s="56"/>
      <c r="HG738" s="56"/>
      <c r="HH738" s="56"/>
      <c r="HI738" s="56"/>
      <c r="HJ738" s="56"/>
      <c r="HK738" s="56"/>
      <c r="HL738" s="56"/>
      <c r="HM738" s="56"/>
      <c r="HN738" s="56"/>
      <c r="HO738" s="56"/>
      <c r="HP738" s="56"/>
      <c r="HQ738" s="56"/>
      <c r="HR738" s="56"/>
      <c r="HS738" s="56"/>
      <c r="HT738" s="56"/>
      <c r="HU738" s="56"/>
      <c r="HV738" s="56"/>
      <c r="HW738" s="56"/>
      <c r="HX738" s="56"/>
      <c r="HY738" s="56"/>
      <c r="HZ738" s="56"/>
      <c r="IA738" s="56"/>
      <c r="IB738" s="56"/>
      <c r="IC738" s="56"/>
      <c r="ID738" s="56"/>
      <c r="IE738" s="56"/>
      <c r="IF738" s="56"/>
      <c r="IG738" s="56"/>
      <c r="IH738" s="56"/>
      <c r="II738" s="56"/>
      <c r="IJ738" s="56"/>
      <c r="IK738" s="56"/>
      <c r="IL738" s="56"/>
      <c r="IM738" s="56"/>
      <c r="IN738" s="56"/>
      <c r="IO738" s="56"/>
      <c r="IP738" s="56"/>
      <c r="IQ738" s="56"/>
      <c r="IR738" s="56"/>
      <c r="IS738" s="56"/>
      <c r="IT738" s="56"/>
      <c r="IU738" s="56"/>
      <c r="IV738" s="56"/>
      <c r="IW738" s="56"/>
      <c r="IX738" s="56"/>
    </row>
    <row r="739" spans="2:258">
      <c r="B739" s="56"/>
      <c r="C739" s="56"/>
      <c r="D739" s="56"/>
      <c r="E739" s="56"/>
      <c r="F739" s="56"/>
      <c r="G739" s="56"/>
      <c r="H739" s="56"/>
      <c r="I739" s="56"/>
      <c r="J739" s="56"/>
      <c r="K739" s="56"/>
      <c r="L739" s="56"/>
      <c r="M739" s="56"/>
      <c r="CK739" s="56"/>
      <c r="CL739" s="56"/>
      <c r="CM739" s="56"/>
      <c r="CN739" s="56"/>
      <c r="CO739" s="56"/>
      <c r="CP739" s="56"/>
      <c r="CQ739" s="56"/>
      <c r="CR739" s="56"/>
      <c r="CS739" s="56"/>
      <c r="CT739" s="56"/>
      <c r="CU739" s="56"/>
      <c r="CV739" s="56"/>
      <c r="CW739" s="56"/>
      <c r="CX739" s="56"/>
      <c r="CY739" s="56"/>
      <c r="CZ739" s="56"/>
      <c r="DA739" s="56"/>
      <c r="DB739" s="56"/>
      <c r="DC739" s="56"/>
      <c r="DD739" s="56"/>
      <c r="DE739" s="56"/>
      <c r="DF739" s="56"/>
      <c r="DG739" s="56"/>
      <c r="DH739" s="56"/>
      <c r="DI739" s="56"/>
      <c r="DJ739" s="56"/>
      <c r="DK739" s="56"/>
      <c r="DL739" s="56"/>
      <c r="DM739" s="56"/>
      <c r="DN739" s="56"/>
      <c r="DO739" s="56"/>
      <c r="DP739" s="56"/>
      <c r="DQ739" s="56"/>
      <c r="DR739" s="56"/>
      <c r="DS739" s="56"/>
      <c r="DT739" s="56"/>
      <c r="DU739" s="56"/>
      <c r="DV739" s="56"/>
      <c r="DW739" s="56"/>
      <c r="DX739" s="56"/>
      <c r="DY739" s="56"/>
      <c r="DZ739" s="56"/>
      <c r="EA739" s="56"/>
      <c r="EB739" s="56"/>
      <c r="EC739" s="56"/>
      <c r="ED739" s="56"/>
      <c r="EE739" s="56"/>
      <c r="EF739" s="56"/>
      <c r="EG739" s="56"/>
      <c r="EH739" s="56"/>
      <c r="EI739" s="56"/>
      <c r="EJ739" s="56"/>
      <c r="EK739" s="56"/>
      <c r="EL739" s="56"/>
      <c r="EM739" s="56"/>
      <c r="EN739" s="56"/>
      <c r="EO739" s="56"/>
      <c r="EP739" s="56"/>
      <c r="EQ739" s="56"/>
      <c r="ER739" s="56"/>
      <c r="ES739" s="56"/>
      <c r="ET739" s="56"/>
      <c r="EU739" s="56"/>
      <c r="EV739" s="56"/>
      <c r="EW739" s="56"/>
      <c r="EX739" s="56"/>
      <c r="EY739" s="56"/>
      <c r="EZ739" s="56"/>
      <c r="FA739" s="56"/>
      <c r="FB739" s="56"/>
      <c r="FC739" s="56"/>
      <c r="FD739" s="56"/>
      <c r="FE739" s="56"/>
      <c r="FF739" s="56"/>
      <c r="FG739" s="56"/>
      <c r="FH739" s="56"/>
      <c r="FI739" s="56"/>
      <c r="FJ739" s="56"/>
      <c r="FK739" s="56"/>
      <c r="FL739" s="56"/>
      <c r="FM739" s="56"/>
      <c r="FN739" s="56"/>
      <c r="FO739" s="56"/>
      <c r="FP739" s="56"/>
      <c r="FQ739" s="56"/>
      <c r="FR739" s="56"/>
      <c r="FS739" s="56"/>
      <c r="FT739" s="56"/>
      <c r="FU739" s="56"/>
      <c r="FV739" s="56"/>
      <c r="FW739" s="56"/>
      <c r="FX739" s="56"/>
      <c r="FY739" s="56"/>
      <c r="FZ739" s="56"/>
      <c r="GA739" s="56"/>
      <c r="GB739" s="56"/>
      <c r="GC739" s="56"/>
      <c r="GD739" s="56"/>
      <c r="GE739" s="56"/>
      <c r="GF739" s="56"/>
      <c r="GG739" s="56"/>
      <c r="GH739" s="56"/>
      <c r="GI739" s="56"/>
      <c r="GJ739" s="56"/>
      <c r="GK739" s="56"/>
      <c r="GL739" s="56"/>
      <c r="GM739" s="56"/>
      <c r="GN739" s="56"/>
      <c r="GO739" s="56"/>
      <c r="GP739" s="56"/>
      <c r="GQ739" s="56"/>
      <c r="GR739" s="56"/>
      <c r="GS739" s="56"/>
      <c r="GT739" s="56"/>
      <c r="GU739" s="56"/>
      <c r="GV739" s="56"/>
      <c r="GW739" s="56"/>
      <c r="GX739" s="56"/>
      <c r="GY739" s="56"/>
      <c r="GZ739" s="56"/>
      <c r="HA739" s="56"/>
      <c r="HB739" s="56"/>
      <c r="HC739" s="56"/>
      <c r="HD739" s="56"/>
      <c r="HE739" s="56"/>
      <c r="HF739" s="56"/>
      <c r="HG739" s="56"/>
      <c r="HH739" s="56"/>
      <c r="HI739" s="56"/>
      <c r="HJ739" s="56"/>
      <c r="HK739" s="56"/>
      <c r="HL739" s="56"/>
      <c r="HM739" s="56"/>
      <c r="HN739" s="56"/>
      <c r="HO739" s="56"/>
      <c r="HP739" s="56"/>
      <c r="HQ739" s="56"/>
      <c r="HR739" s="56"/>
      <c r="HS739" s="56"/>
      <c r="HT739" s="56"/>
      <c r="HU739" s="56"/>
      <c r="HV739" s="56"/>
      <c r="HW739" s="56"/>
      <c r="HX739" s="56"/>
      <c r="HY739" s="56"/>
      <c r="HZ739" s="56"/>
      <c r="IA739" s="56"/>
      <c r="IB739" s="56"/>
      <c r="IC739" s="56"/>
      <c r="ID739" s="56"/>
      <c r="IE739" s="56"/>
      <c r="IF739" s="56"/>
      <c r="IG739" s="56"/>
      <c r="IH739" s="56"/>
      <c r="II739" s="56"/>
      <c r="IJ739" s="56"/>
      <c r="IK739" s="56"/>
      <c r="IL739" s="56"/>
      <c r="IM739" s="56"/>
      <c r="IN739" s="56"/>
      <c r="IO739" s="56"/>
      <c r="IP739" s="56"/>
      <c r="IQ739" s="56"/>
      <c r="IR739" s="56"/>
      <c r="IS739" s="56"/>
      <c r="IT739" s="56"/>
      <c r="IU739" s="56"/>
      <c r="IV739" s="56"/>
      <c r="IW739" s="56"/>
      <c r="IX739" s="56"/>
    </row>
    <row r="740" spans="2:258">
      <c r="B740" s="56"/>
      <c r="C740" s="56"/>
      <c r="D740" s="56"/>
      <c r="E740" s="56"/>
      <c r="F740" s="56"/>
      <c r="G740" s="56"/>
      <c r="H740" s="56"/>
      <c r="I740" s="56"/>
      <c r="J740" s="56"/>
      <c r="K740" s="56"/>
      <c r="L740" s="56"/>
      <c r="M740" s="56"/>
      <c r="CK740" s="56"/>
      <c r="CL740" s="56"/>
      <c r="CM740" s="56"/>
      <c r="CN740" s="56"/>
      <c r="CO740" s="56"/>
      <c r="CP740" s="56"/>
      <c r="CQ740" s="56"/>
      <c r="CR740" s="56"/>
      <c r="CS740" s="56"/>
      <c r="CT740" s="56"/>
      <c r="CU740" s="56"/>
      <c r="CV740" s="56"/>
      <c r="CW740" s="56"/>
      <c r="CX740" s="56"/>
      <c r="CY740" s="56"/>
      <c r="CZ740" s="56"/>
      <c r="DA740" s="56"/>
      <c r="DB740" s="56"/>
      <c r="DC740" s="56"/>
      <c r="DD740" s="56"/>
      <c r="DE740" s="56"/>
      <c r="DF740" s="56"/>
      <c r="DG740" s="56"/>
      <c r="DH740" s="56"/>
      <c r="DI740" s="56"/>
      <c r="DJ740" s="56"/>
      <c r="DK740" s="56"/>
      <c r="DL740" s="56"/>
      <c r="DM740" s="56"/>
      <c r="DN740" s="56"/>
      <c r="DO740" s="56"/>
      <c r="DP740" s="56"/>
      <c r="DQ740" s="56"/>
      <c r="DR740" s="56"/>
      <c r="DS740" s="56"/>
      <c r="DT740" s="56"/>
      <c r="DU740" s="56"/>
      <c r="DV740" s="56"/>
      <c r="DW740" s="56"/>
      <c r="DX740" s="56"/>
      <c r="DY740" s="56"/>
      <c r="DZ740" s="56"/>
      <c r="EA740" s="56"/>
      <c r="EB740" s="56"/>
      <c r="EC740" s="56"/>
      <c r="ED740" s="56"/>
      <c r="EE740" s="56"/>
      <c r="EF740" s="56"/>
      <c r="EG740" s="56"/>
      <c r="EH740" s="56"/>
      <c r="EI740" s="56"/>
      <c r="EJ740" s="56"/>
      <c r="EK740" s="56"/>
      <c r="EL740" s="56"/>
      <c r="EM740" s="56"/>
      <c r="EN740" s="56"/>
      <c r="EO740" s="56"/>
      <c r="EP740" s="56"/>
      <c r="EQ740" s="56"/>
      <c r="ER740" s="56"/>
      <c r="ES740" s="56"/>
      <c r="ET740" s="56"/>
      <c r="EU740" s="56"/>
      <c r="EV740" s="56"/>
      <c r="EW740" s="56"/>
      <c r="EX740" s="56"/>
      <c r="EY740" s="56"/>
      <c r="EZ740" s="56"/>
      <c r="FA740" s="56"/>
      <c r="FB740" s="56"/>
      <c r="FC740" s="56"/>
      <c r="FD740" s="56"/>
      <c r="FE740" s="56"/>
      <c r="FF740" s="56"/>
      <c r="FG740" s="56"/>
      <c r="FH740" s="56"/>
      <c r="FI740" s="56"/>
      <c r="FJ740" s="56"/>
      <c r="FK740" s="56"/>
      <c r="FL740" s="56"/>
      <c r="FM740" s="56"/>
      <c r="FN740" s="56"/>
      <c r="FO740" s="56"/>
      <c r="FP740" s="56"/>
      <c r="FQ740" s="56"/>
      <c r="FR740" s="56"/>
      <c r="FS740" s="56"/>
      <c r="FT740" s="56"/>
      <c r="FU740" s="56"/>
      <c r="FV740" s="56"/>
      <c r="FW740" s="56"/>
      <c r="FX740" s="56"/>
      <c r="FY740" s="56"/>
      <c r="FZ740" s="56"/>
      <c r="GA740" s="56"/>
      <c r="GB740" s="56"/>
      <c r="GC740" s="56"/>
      <c r="GD740" s="56"/>
      <c r="GE740" s="56"/>
      <c r="GF740" s="56"/>
      <c r="GG740" s="56"/>
      <c r="GH740" s="56"/>
      <c r="GI740" s="56"/>
      <c r="GJ740" s="56"/>
      <c r="GK740" s="56"/>
      <c r="GL740" s="56"/>
      <c r="GM740" s="56"/>
      <c r="GN740" s="56"/>
      <c r="GO740" s="56"/>
      <c r="GP740" s="56"/>
      <c r="GQ740" s="56"/>
      <c r="GR740" s="56"/>
      <c r="GS740" s="56"/>
      <c r="GT740" s="56"/>
      <c r="GU740" s="56"/>
      <c r="GV740" s="56"/>
      <c r="GW740" s="56"/>
      <c r="GX740" s="56"/>
      <c r="GY740" s="56"/>
      <c r="GZ740" s="56"/>
      <c r="HA740" s="56"/>
      <c r="HB740" s="56"/>
      <c r="HC740" s="56"/>
      <c r="HD740" s="56"/>
      <c r="HE740" s="56"/>
      <c r="HF740" s="56"/>
      <c r="HG740" s="56"/>
      <c r="HH740" s="56"/>
      <c r="HI740" s="56"/>
      <c r="HJ740" s="56"/>
      <c r="HK740" s="56"/>
      <c r="HL740" s="56"/>
      <c r="HM740" s="56"/>
      <c r="HN740" s="56"/>
      <c r="HO740" s="56"/>
      <c r="HP740" s="56"/>
      <c r="HQ740" s="56"/>
      <c r="HR740" s="56"/>
      <c r="HS740" s="56"/>
      <c r="HT740" s="56"/>
      <c r="HU740" s="56"/>
      <c r="HV740" s="56"/>
      <c r="HW740" s="56"/>
      <c r="HX740" s="56"/>
      <c r="HY740" s="56"/>
      <c r="HZ740" s="56"/>
      <c r="IA740" s="56"/>
      <c r="IB740" s="56"/>
      <c r="IC740" s="56"/>
      <c r="ID740" s="56"/>
      <c r="IE740" s="56"/>
      <c r="IF740" s="56"/>
      <c r="IG740" s="56"/>
      <c r="IH740" s="56"/>
      <c r="II740" s="56"/>
      <c r="IJ740" s="56"/>
      <c r="IK740" s="56"/>
      <c r="IL740" s="56"/>
      <c r="IM740" s="56"/>
      <c r="IN740" s="56"/>
      <c r="IO740" s="56"/>
      <c r="IP740" s="56"/>
      <c r="IQ740" s="56"/>
      <c r="IR740" s="56"/>
      <c r="IS740" s="56"/>
      <c r="IT740" s="56"/>
      <c r="IU740" s="56"/>
      <c r="IV740" s="56"/>
      <c r="IW740" s="56"/>
      <c r="IX740" s="56"/>
    </row>
    <row r="741" spans="2:258">
      <c r="B741" s="56"/>
      <c r="C741" s="56"/>
      <c r="D741" s="56"/>
      <c r="E741" s="56"/>
      <c r="F741" s="56"/>
      <c r="G741" s="56"/>
      <c r="H741" s="56"/>
      <c r="I741" s="56"/>
      <c r="J741" s="56"/>
      <c r="K741" s="56"/>
      <c r="L741" s="56"/>
      <c r="M741" s="56"/>
      <c r="CK741" s="56"/>
      <c r="CL741" s="56"/>
      <c r="CM741" s="56"/>
      <c r="CN741" s="56"/>
      <c r="CO741" s="56"/>
      <c r="CP741" s="56"/>
      <c r="CQ741" s="56"/>
      <c r="CR741" s="56"/>
      <c r="CS741" s="56"/>
      <c r="CT741" s="56"/>
      <c r="CU741" s="56"/>
      <c r="CV741" s="56"/>
      <c r="CW741" s="56"/>
      <c r="CX741" s="56"/>
      <c r="CY741" s="56"/>
      <c r="CZ741" s="56"/>
      <c r="DA741" s="56"/>
      <c r="DB741" s="56"/>
      <c r="DC741" s="56"/>
      <c r="DD741" s="56"/>
      <c r="DE741" s="56"/>
      <c r="DF741" s="56"/>
      <c r="DG741" s="56"/>
      <c r="DH741" s="56"/>
      <c r="DI741" s="56"/>
      <c r="DJ741" s="56"/>
      <c r="DK741" s="56"/>
      <c r="DL741" s="56"/>
      <c r="DM741" s="56"/>
      <c r="DN741" s="56"/>
      <c r="DO741" s="56"/>
      <c r="DP741" s="56"/>
      <c r="DQ741" s="56"/>
      <c r="DR741" s="56"/>
      <c r="DS741" s="56"/>
      <c r="DT741" s="56"/>
      <c r="DU741" s="56"/>
      <c r="DV741" s="56"/>
      <c r="DW741" s="56"/>
      <c r="DX741" s="56"/>
      <c r="DY741" s="56"/>
      <c r="DZ741" s="56"/>
      <c r="EA741" s="56"/>
      <c r="EB741" s="56"/>
      <c r="EC741" s="56"/>
      <c r="ED741" s="56"/>
      <c r="EE741" s="56"/>
      <c r="EF741" s="56"/>
      <c r="EG741" s="56"/>
      <c r="EH741" s="56"/>
      <c r="EI741" s="56"/>
      <c r="EJ741" s="56"/>
      <c r="EK741" s="56"/>
      <c r="EL741" s="56"/>
      <c r="EM741" s="56"/>
      <c r="EN741" s="56"/>
      <c r="EO741" s="56"/>
      <c r="EP741" s="56"/>
      <c r="EQ741" s="56"/>
      <c r="ER741" s="56"/>
      <c r="ES741" s="56"/>
      <c r="ET741" s="56"/>
      <c r="EU741" s="56"/>
      <c r="EV741" s="56"/>
      <c r="EW741" s="56"/>
      <c r="EX741" s="56"/>
      <c r="EY741" s="56"/>
      <c r="EZ741" s="56"/>
      <c r="FA741" s="56"/>
      <c r="FB741" s="56"/>
      <c r="FC741" s="56"/>
      <c r="FD741" s="56"/>
      <c r="FE741" s="56"/>
      <c r="FF741" s="56"/>
      <c r="FG741" s="56"/>
      <c r="FH741" s="56"/>
      <c r="FI741" s="56"/>
      <c r="FJ741" s="56"/>
      <c r="FK741" s="56"/>
      <c r="FL741" s="56"/>
      <c r="FM741" s="56"/>
      <c r="FN741" s="56"/>
      <c r="FO741" s="56"/>
      <c r="FP741" s="56"/>
      <c r="FQ741" s="56"/>
      <c r="FR741" s="56"/>
      <c r="FS741" s="56"/>
      <c r="FT741" s="56"/>
      <c r="FU741" s="56"/>
      <c r="FV741" s="56"/>
      <c r="FW741" s="56"/>
      <c r="FX741" s="56"/>
      <c r="FY741" s="56"/>
      <c r="FZ741" s="56"/>
      <c r="GA741" s="56"/>
      <c r="GB741" s="56"/>
      <c r="GC741" s="56"/>
      <c r="GD741" s="56"/>
      <c r="GE741" s="56"/>
      <c r="GF741" s="56"/>
      <c r="GG741" s="56"/>
      <c r="GH741" s="56"/>
      <c r="GI741" s="56"/>
      <c r="GJ741" s="56"/>
      <c r="GK741" s="56"/>
      <c r="GL741" s="56"/>
      <c r="GM741" s="56"/>
      <c r="GN741" s="56"/>
      <c r="GO741" s="56"/>
      <c r="GP741" s="56"/>
      <c r="GQ741" s="56"/>
      <c r="GR741" s="56"/>
      <c r="GS741" s="56"/>
      <c r="GT741" s="56"/>
      <c r="GU741" s="56"/>
      <c r="GV741" s="56"/>
      <c r="GW741" s="56"/>
      <c r="GX741" s="56"/>
      <c r="GY741" s="56"/>
      <c r="GZ741" s="56"/>
      <c r="HA741" s="56"/>
      <c r="HB741" s="56"/>
      <c r="HC741" s="56"/>
      <c r="HD741" s="56"/>
      <c r="HE741" s="56"/>
      <c r="HF741" s="56"/>
      <c r="HG741" s="56"/>
      <c r="HH741" s="56"/>
      <c r="HI741" s="56"/>
      <c r="HJ741" s="56"/>
      <c r="HK741" s="56"/>
      <c r="HL741" s="56"/>
      <c r="HM741" s="56"/>
      <c r="HN741" s="56"/>
      <c r="HO741" s="56"/>
      <c r="HP741" s="56"/>
      <c r="HQ741" s="56"/>
      <c r="HR741" s="56"/>
      <c r="HS741" s="56"/>
      <c r="HT741" s="56"/>
      <c r="HU741" s="56"/>
      <c r="HV741" s="56"/>
      <c r="HW741" s="56"/>
      <c r="HX741" s="56"/>
      <c r="HY741" s="56"/>
      <c r="HZ741" s="56"/>
      <c r="IA741" s="56"/>
      <c r="IB741" s="56"/>
      <c r="IC741" s="56"/>
      <c r="ID741" s="56"/>
      <c r="IE741" s="56"/>
      <c r="IF741" s="56"/>
      <c r="IG741" s="56"/>
      <c r="IH741" s="56"/>
      <c r="II741" s="56"/>
      <c r="IJ741" s="56"/>
      <c r="IK741" s="56"/>
      <c r="IL741" s="56"/>
      <c r="IM741" s="56"/>
      <c r="IN741" s="56"/>
      <c r="IO741" s="56"/>
      <c r="IP741" s="56"/>
      <c r="IQ741" s="56"/>
      <c r="IR741" s="56"/>
      <c r="IS741" s="56"/>
      <c r="IT741" s="56"/>
      <c r="IU741" s="56"/>
      <c r="IV741" s="56"/>
      <c r="IW741" s="56"/>
      <c r="IX741" s="56"/>
    </row>
    <row r="742" spans="2:258">
      <c r="B742" s="56"/>
      <c r="C742" s="56"/>
      <c r="D742" s="56"/>
      <c r="E742" s="56"/>
      <c r="F742" s="56"/>
      <c r="G742" s="56"/>
      <c r="H742" s="56"/>
      <c r="I742" s="56"/>
      <c r="J742" s="56"/>
      <c r="K742" s="56"/>
      <c r="L742" s="56"/>
      <c r="M742" s="56"/>
      <c r="CK742" s="56"/>
      <c r="CL742" s="56"/>
      <c r="CM742" s="56"/>
      <c r="CN742" s="56"/>
      <c r="CO742" s="56"/>
      <c r="CP742" s="56"/>
      <c r="CQ742" s="56"/>
      <c r="CR742" s="56"/>
      <c r="CS742" s="56"/>
      <c r="CT742" s="56"/>
      <c r="CU742" s="56"/>
      <c r="CV742" s="56"/>
      <c r="CW742" s="56"/>
      <c r="CX742" s="56"/>
      <c r="CY742" s="56"/>
      <c r="CZ742" s="56"/>
      <c r="DA742" s="56"/>
      <c r="DB742" s="56"/>
      <c r="DC742" s="56"/>
      <c r="DD742" s="56"/>
      <c r="DE742" s="56"/>
      <c r="DF742" s="56"/>
      <c r="DG742" s="56"/>
      <c r="DH742" s="56"/>
      <c r="DI742" s="56"/>
      <c r="DJ742" s="56"/>
      <c r="DK742" s="56"/>
      <c r="DL742" s="56"/>
      <c r="DM742" s="56"/>
      <c r="DN742" s="56"/>
      <c r="DO742" s="56"/>
      <c r="DP742" s="56"/>
      <c r="DQ742" s="56"/>
      <c r="DR742" s="56"/>
      <c r="DS742" s="56"/>
      <c r="DT742" s="56"/>
      <c r="DU742" s="56"/>
      <c r="DV742" s="56"/>
      <c r="DW742" s="56"/>
      <c r="DX742" s="56"/>
      <c r="DY742" s="56"/>
      <c r="DZ742" s="56"/>
      <c r="EA742" s="56"/>
      <c r="EB742" s="56"/>
      <c r="EC742" s="56"/>
      <c r="ED742" s="56"/>
      <c r="EE742" s="56"/>
      <c r="EF742" s="56"/>
      <c r="EG742" s="56"/>
      <c r="EH742" s="56"/>
      <c r="EI742" s="56"/>
      <c r="EJ742" s="56"/>
      <c r="EK742" s="56"/>
      <c r="EL742" s="56"/>
      <c r="EM742" s="56"/>
      <c r="EN742" s="56"/>
      <c r="EO742" s="56"/>
      <c r="EP742" s="56"/>
      <c r="EQ742" s="56"/>
      <c r="ER742" s="56"/>
      <c r="ES742" s="56"/>
      <c r="ET742" s="56"/>
      <c r="EU742" s="56"/>
      <c r="EV742" s="56"/>
      <c r="EW742" s="56"/>
      <c r="EX742" s="56"/>
      <c r="EY742" s="56"/>
      <c r="EZ742" s="56"/>
      <c r="FA742" s="56"/>
      <c r="FB742" s="56"/>
      <c r="FC742" s="56"/>
      <c r="FD742" s="56"/>
      <c r="FE742" s="56"/>
      <c r="FF742" s="56"/>
      <c r="FG742" s="56"/>
      <c r="FH742" s="56"/>
      <c r="FI742" s="56"/>
      <c r="FJ742" s="56"/>
      <c r="FK742" s="56"/>
      <c r="FL742" s="56"/>
      <c r="FM742" s="56"/>
      <c r="FN742" s="56"/>
      <c r="FO742" s="56"/>
      <c r="FP742" s="56"/>
      <c r="FQ742" s="56"/>
      <c r="FR742" s="56"/>
      <c r="FS742" s="56"/>
      <c r="FT742" s="56"/>
      <c r="FU742" s="56"/>
      <c r="FV742" s="56"/>
      <c r="FW742" s="56"/>
      <c r="FX742" s="56"/>
      <c r="FY742" s="56"/>
      <c r="FZ742" s="56"/>
      <c r="GA742" s="56"/>
      <c r="GB742" s="56"/>
      <c r="GC742" s="56"/>
      <c r="GD742" s="56"/>
      <c r="GE742" s="56"/>
      <c r="GF742" s="56"/>
      <c r="GG742" s="56"/>
      <c r="GH742" s="56"/>
      <c r="GI742" s="56"/>
      <c r="GJ742" s="56"/>
      <c r="GK742" s="56"/>
      <c r="GL742" s="56"/>
      <c r="GM742" s="56"/>
      <c r="GN742" s="56"/>
      <c r="GO742" s="56"/>
      <c r="GP742" s="56"/>
      <c r="GQ742" s="56"/>
      <c r="GR742" s="56"/>
      <c r="GS742" s="56"/>
      <c r="GT742" s="56"/>
      <c r="GU742" s="56"/>
      <c r="GV742" s="56"/>
      <c r="GW742" s="56"/>
      <c r="GX742" s="56"/>
      <c r="GY742" s="56"/>
      <c r="GZ742" s="56"/>
      <c r="HA742" s="56"/>
      <c r="HB742" s="56"/>
      <c r="HC742" s="56"/>
      <c r="HD742" s="56"/>
      <c r="HE742" s="56"/>
      <c r="HF742" s="56"/>
      <c r="HG742" s="56"/>
      <c r="HH742" s="56"/>
      <c r="HI742" s="56"/>
      <c r="HJ742" s="56"/>
      <c r="HK742" s="56"/>
      <c r="HL742" s="56"/>
      <c r="HM742" s="56"/>
      <c r="HN742" s="56"/>
      <c r="HO742" s="56"/>
      <c r="HP742" s="56"/>
      <c r="HQ742" s="56"/>
      <c r="HR742" s="56"/>
      <c r="HS742" s="56"/>
      <c r="HT742" s="56"/>
      <c r="HU742" s="56"/>
      <c r="HV742" s="56"/>
      <c r="HW742" s="56"/>
      <c r="HX742" s="56"/>
      <c r="HY742" s="56"/>
      <c r="HZ742" s="56"/>
      <c r="IA742" s="56"/>
      <c r="IB742" s="56"/>
      <c r="IC742" s="56"/>
      <c r="ID742" s="56"/>
      <c r="IE742" s="56"/>
      <c r="IF742" s="56"/>
      <c r="IG742" s="56"/>
      <c r="IH742" s="56"/>
      <c r="II742" s="56"/>
      <c r="IJ742" s="56"/>
      <c r="IK742" s="56"/>
      <c r="IL742" s="56"/>
      <c r="IM742" s="56"/>
      <c r="IN742" s="56"/>
      <c r="IO742" s="56"/>
      <c r="IP742" s="56"/>
      <c r="IQ742" s="56"/>
      <c r="IR742" s="56"/>
      <c r="IS742" s="56"/>
      <c r="IT742" s="56"/>
      <c r="IU742" s="56"/>
      <c r="IV742" s="56"/>
      <c r="IW742" s="56"/>
      <c r="IX742" s="56"/>
    </row>
    <row r="743" spans="2:258">
      <c r="B743" s="56"/>
      <c r="C743" s="56"/>
      <c r="D743" s="56"/>
      <c r="E743" s="56"/>
      <c r="F743" s="56"/>
      <c r="G743" s="56"/>
      <c r="H743" s="56"/>
      <c r="I743" s="56"/>
      <c r="J743" s="56"/>
      <c r="K743" s="56"/>
      <c r="L743" s="56"/>
      <c r="M743" s="56"/>
      <c r="CK743" s="56"/>
      <c r="CL743" s="56"/>
      <c r="CM743" s="56"/>
      <c r="CN743" s="56"/>
      <c r="CO743" s="56"/>
      <c r="CP743" s="56"/>
      <c r="CQ743" s="56"/>
      <c r="CR743" s="56"/>
      <c r="CS743" s="56"/>
      <c r="CT743" s="56"/>
      <c r="CU743" s="56"/>
      <c r="CV743" s="56"/>
      <c r="CW743" s="56"/>
      <c r="CX743" s="56"/>
      <c r="CY743" s="56"/>
      <c r="CZ743" s="56"/>
      <c r="DA743" s="56"/>
      <c r="DB743" s="56"/>
      <c r="DC743" s="56"/>
      <c r="DD743" s="56"/>
      <c r="DE743" s="56"/>
      <c r="DF743" s="56"/>
      <c r="DG743" s="56"/>
      <c r="DH743" s="56"/>
      <c r="DI743" s="56"/>
      <c r="DJ743" s="56"/>
      <c r="DK743" s="56"/>
      <c r="DL743" s="56"/>
      <c r="DM743" s="56"/>
      <c r="DN743" s="56"/>
      <c r="DO743" s="56"/>
      <c r="DP743" s="56"/>
      <c r="DQ743" s="56"/>
      <c r="DR743" s="56"/>
      <c r="DS743" s="56"/>
      <c r="DT743" s="56"/>
      <c r="DU743" s="56"/>
      <c r="DV743" s="56"/>
      <c r="DW743" s="56"/>
      <c r="DX743" s="56"/>
      <c r="DY743" s="56"/>
      <c r="DZ743" s="56"/>
      <c r="EA743" s="56"/>
      <c r="EB743" s="56"/>
      <c r="EC743" s="56"/>
      <c r="ED743" s="56"/>
      <c r="EE743" s="56"/>
      <c r="EF743" s="56"/>
      <c r="EG743" s="56"/>
      <c r="EH743" s="56"/>
      <c r="EI743" s="56"/>
      <c r="EJ743" s="56"/>
      <c r="EK743" s="56"/>
      <c r="EL743" s="56"/>
      <c r="EM743" s="56"/>
      <c r="EN743" s="56"/>
      <c r="EO743" s="56"/>
      <c r="EP743" s="56"/>
      <c r="EQ743" s="56"/>
      <c r="ER743" s="56"/>
      <c r="ES743" s="56"/>
      <c r="ET743" s="56"/>
      <c r="EU743" s="56"/>
      <c r="EV743" s="56"/>
      <c r="EW743" s="56"/>
      <c r="EX743" s="56"/>
      <c r="EY743" s="56"/>
      <c r="EZ743" s="56"/>
      <c r="FA743" s="56"/>
      <c r="FB743" s="56"/>
      <c r="FC743" s="56"/>
      <c r="FD743" s="56"/>
      <c r="FE743" s="56"/>
      <c r="FF743" s="56"/>
      <c r="FG743" s="56"/>
      <c r="FH743" s="56"/>
      <c r="FI743" s="56"/>
      <c r="FJ743" s="56"/>
      <c r="FK743" s="56"/>
      <c r="FL743" s="56"/>
      <c r="FM743" s="56"/>
      <c r="FN743" s="56"/>
      <c r="FO743" s="56"/>
      <c r="FP743" s="56"/>
      <c r="FQ743" s="56"/>
      <c r="FR743" s="56"/>
      <c r="FS743" s="56"/>
      <c r="FT743" s="56"/>
      <c r="FU743" s="56"/>
      <c r="FV743" s="56"/>
      <c r="FW743" s="56"/>
      <c r="FX743" s="56"/>
      <c r="FY743" s="56"/>
      <c r="FZ743" s="56"/>
      <c r="GA743" s="56"/>
      <c r="GB743" s="56"/>
      <c r="GC743" s="56"/>
      <c r="GD743" s="56"/>
      <c r="GE743" s="56"/>
      <c r="GF743" s="56"/>
      <c r="GG743" s="56"/>
      <c r="GH743" s="56"/>
      <c r="GI743" s="56"/>
      <c r="GJ743" s="56"/>
      <c r="GK743" s="56"/>
      <c r="GL743" s="56"/>
      <c r="GM743" s="56"/>
      <c r="GN743" s="56"/>
      <c r="GO743" s="56"/>
      <c r="GP743" s="56"/>
      <c r="GQ743" s="56"/>
      <c r="GR743" s="56"/>
      <c r="GS743" s="56"/>
      <c r="GT743" s="56"/>
      <c r="GU743" s="56"/>
      <c r="GV743" s="56"/>
      <c r="GW743" s="56"/>
      <c r="GX743" s="56"/>
      <c r="GY743" s="56"/>
      <c r="GZ743" s="56"/>
      <c r="HA743" s="56"/>
      <c r="HB743" s="56"/>
      <c r="HC743" s="56"/>
      <c r="HD743" s="56"/>
      <c r="HE743" s="56"/>
      <c r="HF743" s="56"/>
      <c r="HG743" s="56"/>
      <c r="HH743" s="56"/>
      <c r="HI743" s="56"/>
      <c r="HJ743" s="56"/>
      <c r="HK743" s="56"/>
      <c r="HL743" s="56"/>
      <c r="HM743" s="56"/>
      <c r="HN743" s="56"/>
      <c r="HO743" s="56"/>
      <c r="HP743" s="56"/>
      <c r="HQ743" s="56"/>
      <c r="HR743" s="56"/>
      <c r="HS743" s="56"/>
      <c r="HT743" s="56"/>
      <c r="HU743" s="56"/>
      <c r="HV743" s="56"/>
      <c r="HW743" s="56"/>
      <c r="HX743" s="56"/>
      <c r="HY743" s="56"/>
      <c r="HZ743" s="56"/>
      <c r="IA743" s="56"/>
      <c r="IB743" s="56"/>
      <c r="IC743" s="56"/>
      <c r="ID743" s="56"/>
      <c r="IE743" s="56"/>
      <c r="IF743" s="56"/>
      <c r="IG743" s="56"/>
      <c r="IH743" s="56"/>
      <c r="II743" s="56"/>
      <c r="IJ743" s="56"/>
      <c r="IK743" s="56"/>
      <c r="IL743" s="56"/>
      <c r="IM743" s="56"/>
      <c r="IN743" s="56"/>
      <c r="IO743" s="56"/>
      <c r="IP743" s="56"/>
      <c r="IQ743" s="56"/>
      <c r="IR743" s="56"/>
      <c r="IS743" s="56"/>
      <c r="IT743" s="56"/>
      <c r="IU743" s="56"/>
      <c r="IV743" s="56"/>
      <c r="IW743" s="56"/>
      <c r="IX743" s="56"/>
    </row>
    <row r="744" spans="2:258">
      <c r="B744" s="56"/>
      <c r="C744" s="56"/>
      <c r="D744" s="56"/>
      <c r="E744" s="56"/>
      <c r="F744" s="56"/>
      <c r="G744" s="56"/>
      <c r="H744" s="56"/>
      <c r="I744" s="56"/>
      <c r="J744" s="56"/>
      <c r="K744" s="56"/>
      <c r="L744" s="56"/>
      <c r="M744" s="56"/>
      <c r="CK744" s="56"/>
      <c r="CL744" s="56"/>
      <c r="CM744" s="56"/>
      <c r="CN744" s="56"/>
      <c r="CO744" s="56"/>
      <c r="CP744" s="56"/>
      <c r="CQ744" s="56"/>
      <c r="CR744" s="56"/>
      <c r="CS744" s="56"/>
      <c r="CT744" s="56"/>
      <c r="CU744" s="56"/>
      <c r="CV744" s="56"/>
      <c r="CW744" s="56"/>
      <c r="CX744" s="56"/>
      <c r="CY744" s="56"/>
      <c r="CZ744" s="56"/>
      <c r="DA744" s="56"/>
      <c r="DB744" s="56"/>
      <c r="DC744" s="56"/>
      <c r="DD744" s="56"/>
      <c r="DE744" s="56"/>
      <c r="DF744" s="56"/>
      <c r="DG744" s="56"/>
      <c r="DH744" s="56"/>
      <c r="DI744" s="56"/>
      <c r="DJ744" s="56"/>
      <c r="DK744" s="56"/>
      <c r="DL744" s="56"/>
      <c r="DM744" s="56"/>
      <c r="DN744" s="56"/>
      <c r="DO744" s="56"/>
      <c r="DP744" s="56"/>
      <c r="DQ744" s="56"/>
      <c r="DR744" s="56"/>
      <c r="DS744" s="56"/>
      <c r="DT744" s="56"/>
      <c r="DU744" s="56"/>
      <c r="DV744" s="56"/>
      <c r="DW744" s="56"/>
      <c r="DX744" s="56"/>
      <c r="DY744" s="56"/>
      <c r="DZ744" s="56"/>
      <c r="EA744" s="56"/>
      <c r="EB744" s="56"/>
      <c r="EC744" s="56"/>
      <c r="ED744" s="56"/>
      <c r="EE744" s="56"/>
      <c r="EF744" s="56"/>
      <c r="EG744" s="56"/>
      <c r="EH744" s="56"/>
      <c r="EI744" s="56"/>
      <c r="EJ744" s="56"/>
      <c r="EK744" s="56"/>
      <c r="EL744" s="56"/>
      <c r="EM744" s="56"/>
      <c r="EN744" s="56"/>
      <c r="EO744" s="56"/>
      <c r="EP744" s="56"/>
      <c r="EQ744" s="56"/>
      <c r="ER744" s="56"/>
      <c r="ES744" s="56"/>
      <c r="ET744" s="56"/>
      <c r="EU744" s="56"/>
      <c r="EV744" s="56"/>
      <c r="EW744" s="56"/>
      <c r="EX744" s="56"/>
      <c r="EY744" s="56"/>
      <c r="EZ744" s="56"/>
      <c r="FA744" s="56"/>
      <c r="FB744" s="56"/>
      <c r="FC744" s="56"/>
      <c r="FD744" s="56"/>
      <c r="FE744" s="56"/>
      <c r="FF744" s="56"/>
      <c r="FG744" s="56"/>
      <c r="FH744" s="56"/>
      <c r="FI744" s="56"/>
      <c r="FJ744" s="56"/>
      <c r="FK744" s="56"/>
      <c r="FL744" s="56"/>
      <c r="FM744" s="56"/>
      <c r="FN744" s="56"/>
      <c r="FO744" s="56"/>
      <c r="FP744" s="56"/>
      <c r="FQ744" s="56"/>
      <c r="FR744" s="56"/>
      <c r="FS744" s="56"/>
      <c r="FT744" s="56"/>
      <c r="FU744" s="56"/>
      <c r="FV744" s="56"/>
      <c r="FW744" s="56"/>
      <c r="FX744" s="56"/>
      <c r="FY744" s="56"/>
      <c r="FZ744" s="56"/>
      <c r="GA744" s="56"/>
      <c r="GB744" s="56"/>
      <c r="GC744" s="56"/>
      <c r="GD744" s="56"/>
      <c r="GE744" s="56"/>
      <c r="GF744" s="56"/>
      <c r="GG744" s="56"/>
      <c r="GH744" s="56"/>
      <c r="GI744" s="56"/>
      <c r="GJ744" s="56"/>
      <c r="GK744" s="56"/>
      <c r="GL744" s="56"/>
      <c r="GM744" s="56"/>
      <c r="GN744" s="56"/>
      <c r="GO744" s="56"/>
      <c r="GP744" s="56"/>
      <c r="GQ744" s="56"/>
      <c r="GR744" s="56"/>
      <c r="GS744" s="56"/>
      <c r="GT744" s="56"/>
      <c r="GU744" s="56"/>
      <c r="GV744" s="56"/>
      <c r="GW744" s="56"/>
      <c r="GX744" s="56"/>
      <c r="GY744" s="56"/>
      <c r="GZ744" s="56"/>
      <c r="HA744" s="56"/>
      <c r="HB744" s="56"/>
      <c r="HC744" s="56"/>
      <c r="HD744" s="56"/>
      <c r="HE744" s="56"/>
      <c r="HF744" s="56"/>
      <c r="HG744" s="56"/>
      <c r="HH744" s="56"/>
      <c r="HI744" s="56"/>
      <c r="HJ744" s="56"/>
      <c r="HK744" s="56"/>
      <c r="HL744" s="56"/>
      <c r="HM744" s="56"/>
      <c r="HN744" s="56"/>
      <c r="HO744" s="56"/>
      <c r="HP744" s="56"/>
      <c r="HQ744" s="56"/>
      <c r="HR744" s="56"/>
      <c r="HS744" s="56"/>
      <c r="HT744" s="56"/>
      <c r="HU744" s="56"/>
      <c r="HV744" s="56"/>
      <c r="HW744" s="56"/>
      <c r="HX744" s="56"/>
      <c r="HY744" s="56"/>
      <c r="HZ744" s="56"/>
      <c r="IA744" s="56"/>
      <c r="IB744" s="56"/>
      <c r="IC744" s="56"/>
      <c r="ID744" s="56"/>
      <c r="IE744" s="56"/>
      <c r="IF744" s="56"/>
      <c r="IG744" s="56"/>
      <c r="IH744" s="56"/>
      <c r="II744" s="56"/>
      <c r="IJ744" s="56"/>
      <c r="IK744" s="56"/>
      <c r="IL744" s="56"/>
      <c r="IM744" s="56"/>
      <c r="IN744" s="56"/>
      <c r="IO744" s="56"/>
      <c r="IP744" s="56"/>
      <c r="IQ744" s="56"/>
      <c r="IR744" s="56"/>
      <c r="IS744" s="56"/>
      <c r="IT744" s="56"/>
      <c r="IU744" s="56"/>
      <c r="IV744" s="56"/>
      <c r="IW744" s="56"/>
      <c r="IX744" s="56"/>
    </row>
    <row r="745" spans="2:258">
      <c r="B745" s="56"/>
      <c r="C745" s="56"/>
      <c r="D745" s="56"/>
      <c r="E745" s="56"/>
      <c r="F745" s="56"/>
      <c r="G745" s="56"/>
      <c r="H745" s="56"/>
      <c r="I745" s="56"/>
      <c r="J745" s="56"/>
      <c r="K745" s="56"/>
      <c r="L745" s="56"/>
      <c r="M745" s="56"/>
      <c r="CK745" s="56"/>
      <c r="CL745" s="56"/>
      <c r="CM745" s="56"/>
      <c r="CN745" s="56"/>
      <c r="CO745" s="56"/>
      <c r="CP745" s="56"/>
      <c r="CQ745" s="56"/>
      <c r="CR745" s="56"/>
      <c r="CS745" s="56"/>
      <c r="CT745" s="56"/>
      <c r="CU745" s="56"/>
      <c r="CV745" s="56"/>
      <c r="CW745" s="56"/>
      <c r="CX745" s="56"/>
      <c r="CY745" s="56"/>
      <c r="CZ745" s="56"/>
      <c r="DA745" s="56"/>
      <c r="DB745" s="56"/>
      <c r="DC745" s="56"/>
      <c r="DD745" s="56"/>
      <c r="DE745" s="56"/>
      <c r="DF745" s="56"/>
      <c r="DG745" s="56"/>
      <c r="DH745" s="56"/>
      <c r="DI745" s="56"/>
      <c r="DJ745" s="56"/>
      <c r="DK745" s="56"/>
      <c r="DL745" s="56"/>
      <c r="DM745" s="56"/>
      <c r="DN745" s="56"/>
      <c r="DO745" s="56"/>
      <c r="DP745" s="56"/>
      <c r="DQ745" s="56"/>
      <c r="DR745" s="56"/>
      <c r="DS745" s="56"/>
      <c r="DT745" s="56"/>
      <c r="DU745" s="56"/>
      <c r="DV745" s="56"/>
      <c r="DW745" s="56"/>
      <c r="DX745" s="56"/>
      <c r="DY745" s="56"/>
      <c r="DZ745" s="56"/>
      <c r="EA745" s="56"/>
      <c r="EB745" s="56"/>
      <c r="EC745" s="56"/>
      <c r="ED745" s="56"/>
      <c r="EE745" s="56"/>
      <c r="EF745" s="56"/>
      <c r="EG745" s="56"/>
      <c r="EH745" s="56"/>
      <c r="EI745" s="56"/>
      <c r="EJ745" s="56"/>
      <c r="EK745" s="56"/>
      <c r="EL745" s="56"/>
      <c r="EM745" s="56"/>
      <c r="EN745" s="56"/>
      <c r="EO745" s="56"/>
      <c r="EP745" s="56"/>
      <c r="EQ745" s="56"/>
      <c r="ER745" s="56"/>
      <c r="ES745" s="56"/>
      <c r="ET745" s="56"/>
      <c r="EU745" s="56"/>
      <c r="EV745" s="56"/>
      <c r="EW745" s="56"/>
      <c r="EX745" s="56"/>
      <c r="EY745" s="56"/>
      <c r="EZ745" s="56"/>
      <c r="FA745" s="56"/>
      <c r="FB745" s="56"/>
      <c r="FC745" s="56"/>
      <c r="FD745" s="56"/>
      <c r="FE745" s="56"/>
      <c r="FF745" s="56"/>
      <c r="FG745" s="56"/>
      <c r="FH745" s="56"/>
      <c r="FI745" s="56"/>
      <c r="FJ745" s="56"/>
      <c r="FK745" s="56"/>
      <c r="FL745" s="56"/>
      <c r="FM745" s="56"/>
      <c r="FN745" s="56"/>
      <c r="FO745" s="56"/>
      <c r="FP745" s="56"/>
      <c r="FQ745" s="56"/>
      <c r="FR745" s="56"/>
      <c r="FS745" s="56"/>
      <c r="FT745" s="56"/>
      <c r="FU745" s="56"/>
      <c r="FV745" s="56"/>
      <c r="FW745" s="56"/>
      <c r="FX745" s="56"/>
      <c r="FY745" s="56"/>
      <c r="FZ745" s="56"/>
      <c r="GA745" s="56"/>
      <c r="GB745" s="56"/>
      <c r="GC745" s="56"/>
      <c r="GD745" s="56"/>
      <c r="GE745" s="56"/>
      <c r="GF745" s="56"/>
      <c r="GG745" s="56"/>
      <c r="GH745" s="56"/>
      <c r="GI745" s="56"/>
      <c r="GJ745" s="56"/>
      <c r="GK745" s="56"/>
      <c r="GL745" s="56"/>
      <c r="GM745" s="56"/>
      <c r="GN745" s="56"/>
      <c r="GO745" s="56"/>
      <c r="GP745" s="56"/>
      <c r="GQ745" s="56"/>
      <c r="GR745" s="56"/>
      <c r="GS745" s="56"/>
      <c r="GT745" s="56"/>
      <c r="GU745" s="56"/>
      <c r="GV745" s="56"/>
      <c r="GW745" s="56"/>
      <c r="GX745" s="56"/>
      <c r="GY745" s="56"/>
      <c r="GZ745" s="56"/>
      <c r="HA745" s="56"/>
      <c r="HB745" s="56"/>
      <c r="HC745" s="56"/>
      <c r="HD745" s="56"/>
      <c r="HE745" s="56"/>
      <c r="HF745" s="56"/>
      <c r="HG745" s="56"/>
      <c r="HH745" s="56"/>
      <c r="HI745" s="56"/>
      <c r="HJ745" s="56"/>
      <c r="HK745" s="56"/>
      <c r="HL745" s="56"/>
      <c r="HM745" s="56"/>
      <c r="HN745" s="56"/>
      <c r="HO745" s="56"/>
      <c r="HP745" s="56"/>
      <c r="HQ745" s="56"/>
      <c r="HR745" s="56"/>
      <c r="HS745" s="56"/>
      <c r="HT745" s="56"/>
      <c r="HU745" s="56"/>
      <c r="HV745" s="56"/>
      <c r="HW745" s="56"/>
      <c r="HX745" s="56"/>
      <c r="HY745" s="56"/>
      <c r="HZ745" s="56"/>
      <c r="IA745" s="56"/>
      <c r="IB745" s="56"/>
      <c r="IC745" s="56"/>
      <c r="ID745" s="56"/>
      <c r="IE745" s="56"/>
      <c r="IF745" s="56"/>
      <c r="IG745" s="56"/>
      <c r="IH745" s="56"/>
      <c r="II745" s="56"/>
      <c r="IJ745" s="56"/>
      <c r="IK745" s="56"/>
      <c r="IL745" s="56"/>
      <c r="IM745" s="56"/>
      <c r="IN745" s="56"/>
      <c r="IO745" s="56"/>
      <c r="IP745" s="56"/>
      <c r="IQ745" s="56"/>
      <c r="IR745" s="56"/>
      <c r="IS745" s="56"/>
      <c r="IT745" s="56"/>
      <c r="IU745" s="56"/>
      <c r="IV745" s="56"/>
      <c r="IW745" s="56"/>
      <c r="IX745" s="56"/>
    </row>
    <row r="746" spans="2:258">
      <c r="B746" s="56"/>
      <c r="C746" s="56"/>
      <c r="D746" s="56"/>
      <c r="E746" s="56"/>
      <c r="F746" s="56"/>
      <c r="G746" s="56"/>
      <c r="H746" s="56"/>
      <c r="I746" s="56"/>
      <c r="J746" s="56"/>
      <c r="K746" s="56"/>
      <c r="L746" s="56"/>
      <c r="M746" s="56"/>
      <c r="CK746" s="56"/>
      <c r="CL746" s="56"/>
      <c r="CM746" s="56"/>
      <c r="CN746" s="56"/>
      <c r="CO746" s="56"/>
      <c r="CP746" s="56"/>
      <c r="CQ746" s="56"/>
      <c r="CR746" s="56"/>
      <c r="CS746" s="56"/>
      <c r="CT746" s="56"/>
      <c r="CU746" s="56"/>
      <c r="CV746" s="56"/>
      <c r="CW746" s="56"/>
      <c r="CX746" s="56"/>
      <c r="CY746" s="56"/>
      <c r="CZ746" s="56"/>
      <c r="DA746" s="56"/>
      <c r="DB746" s="56"/>
      <c r="DC746" s="56"/>
      <c r="DD746" s="56"/>
      <c r="DE746" s="56"/>
      <c r="DF746" s="56"/>
      <c r="DG746" s="56"/>
      <c r="DH746" s="56"/>
      <c r="DI746" s="56"/>
      <c r="DJ746" s="56"/>
      <c r="DK746" s="56"/>
      <c r="DL746" s="56"/>
      <c r="DM746" s="56"/>
      <c r="DN746" s="56"/>
      <c r="DO746" s="56"/>
      <c r="DP746" s="56"/>
      <c r="DQ746" s="56"/>
      <c r="DR746" s="56"/>
      <c r="DS746" s="56"/>
      <c r="DT746" s="56"/>
      <c r="DU746" s="56"/>
      <c r="DV746" s="56"/>
      <c r="DW746" s="56"/>
      <c r="DX746" s="56"/>
      <c r="DY746" s="56"/>
      <c r="DZ746" s="56"/>
      <c r="EA746" s="56"/>
      <c r="EB746" s="56"/>
      <c r="EC746" s="56"/>
      <c r="ED746" s="56"/>
      <c r="EE746" s="56"/>
      <c r="EF746" s="56"/>
      <c r="EG746" s="56"/>
      <c r="EH746" s="56"/>
      <c r="EI746" s="56"/>
      <c r="EJ746" s="56"/>
      <c r="EK746" s="56"/>
      <c r="EL746" s="56"/>
      <c r="EM746" s="56"/>
      <c r="EN746" s="56"/>
      <c r="EO746" s="56"/>
      <c r="EP746" s="56"/>
      <c r="EQ746" s="56"/>
      <c r="ER746" s="56"/>
      <c r="ES746" s="56"/>
      <c r="ET746" s="56"/>
      <c r="EU746" s="56"/>
      <c r="EV746" s="56"/>
      <c r="EW746" s="56"/>
      <c r="EX746" s="56"/>
      <c r="EY746" s="56"/>
      <c r="EZ746" s="56"/>
      <c r="FA746" s="56"/>
      <c r="FB746" s="56"/>
      <c r="FC746" s="56"/>
      <c r="FD746" s="56"/>
      <c r="FE746" s="56"/>
      <c r="FF746" s="56"/>
      <c r="FG746" s="56"/>
      <c r="FH746" s="56"/>
      <c r="FI746" s="56"/>
      <c r="FJ746" s="56"/>
      <c r="FK746" s="56"/>
      <c r="FL746" s="56"/>
      <c r="FM746" s="56"/>
      <c r="FN746" s="56"/>
      <c r="FO746" s="56"/>
      <c r="FP746" s="56"/>
      <c r="FQ746" s="56"/>
      <c r="FR746" s="56"/>
      <c r="FS746" s="56"/>
      <c r="FT746" s="56"/>
      <c r="FU746" s="56"/>
      <c r="FV746" s="56"/>
      <c r="FW746" s="56"/>
      <c r="FX746" s="56"/>
      <c r="FY746" s="56"/>
      <c r="FZ746" s="56"/>
      <c r="GA746" s="56"/>
      <c r="GB746" s="56"/>
      <c r="GC746" s="56"/>
      <c r="GD746" s="56"/>
      <c r="GE746" s="56"/>
      <c r="GF746" s="56"/>
      <c r="GG746" s="56"/>
      <c r="GH746" s="56"/>
      <c r="GI746" s="56"/>
      <c r="GJ746" s="56"/>
      <c r="GK746" s="56"/>
      <c r="GL746" s="56"/>
      <c r="GM746" s="56"/>
      <c r="GN746" s="56"/>
      <c r="GO746" s="56"/>
      <c r="GP746" s="56"/>
      <c r="GQ746" s="56"/>
      <c r="GR746" s="56"/>
      <c r="GS746" s="56"/>
      <c r="GT746" s="56"/>
      <c r="GU746" s="56"/>
      <c r="GV746" s="56"/>
      <c r="GW746" s="56"/>
      <c r="GX746" s="56"/>
      <c r="GY746" s="56"/>
      <c r="GZ746" s="56"/>
      <c r="HA746" s="56"/>
      <c r="HB746" s="56"/>
      <c r="HC746" s="56"/>
      <c r="HD746" s="56"/>
      <c r="HE746" s="56"/>
      <c r="HF746" s="56"/>
      <c r="HG746" s="56"/>
      <c r="HH746" s="56"/>
      <c r="HI746" s="56"/>
      <c r="HJ746" s="56"/>
      <c r="HK746" s="56"/>
      <c r="HL746" s="56"/>
      <c r="HM746" s="56"/>
      <c r="HN746" s="56"/>
      <c r="HO746" s="56"/>
      <c r="HP746" s="56"/>
      <c r="HQ746" s="56"/>
      <c r="HR746" s="56"/>
      <c r="HS746" s="56"/>
      <c r="HT746" s="56"/>
      <c r="HU746" s="56"/>
      <c r="HV746" s="56"/>
      <c r="HW746" s="56"/>
      <c r="HX746" s="56"/>
      <c r="HY746" s="56"/>
      <c r="HZ746" s="56"/>
      <c r="IA746" s="56"/>
      <c r="IB746" s="56"/>
      <c r="IC746" s="56"/>
      <c r="ID746" s="56"/>
      <c r="IE746" s="56"/>
      <c r="IF746" s="56"/>
      <c r="IG746" s="56"/>
      <c r="IH746" s="56"/>
      <c r="II746" s="56"/>
      <c r="IJ746" s="56"/>
      <c r="IK746" s="56"/>
      <c r="IL746" s="56"/>
      <c r="IM746" s="56"/>
      <c r="IN746" s="56"/>
      <c r="IO746" s="56"/>
      <c r="IP746" s="56"/>
      <c r="IQ746" s="56"/>
      <c r="IR746" s="56"/>
      <c r="IS746" s="56"/>
      <c r="IT746" s="56"/>
      <c r="IU746" s="56"/>
      <c r="IV746" s="56"/>
      <c r="IW746" s="56"/>
      <c r="IX746" s="56"/>
    </row>
    <row r="747" spans="2:258">
      <c r="B747" s="56"/>
      <c r="C747" s="56"/>
      <c r="D747" s="56"/>
      <c r="E747" s="56"/>
      <c r="F747" s="56"/>
      <c r="G747" s="56"/>
      <c r="H747" s="56"/>
      <c r="I747" s="56"/>
      <c r="J747" s="56"/>
      <c r="K747" s="56"/>
      <c r="L747" s="56"/>
      <c r="M747" s="56"/>
      <c r="CK747" s="56"/>
      <c r="CL747" s="56"/>
      <c r="CM747" s="56"/>
      <c r="CN747" s="56"/>
      <c r="CO747" s="56"/>
      <c r="CP747" s="56"/>
      <c r="CQ747" s="56"/>
      <c r="CR747" s="56"/>
      <c r="CS747" s="56"/>
      <c r="CT747" s="56"/>
      <c r="CU747" s="56"/>
      <c r="CV747" s="56"/>
      <c r="CW747" s="56"/>
      <c r="CX747" s="56"/>
      <c r="CY747" s="56"/>
      <c r="CZ747" s="56"/>
      <c r="DA747" s="56"/>
      <c r="DB747" s="56"/>
      <c r="DC747" s="56"/>
      <c r="DD747" s="56"/>
      <c r="DE747" s="56"/>
      <c r="DF747" s="56"/>
      <c r="DG747" s="56"/>
      <c r="DH747" s="56"/>
      <c r="DI747" s="56"/>
      <c r="DJ747" s="56"/>
      <c r="DK747" s="56"/>
      <c r="DL747" s="56"/>
      <c r="DM747" s="56"/>
      <c r="DN747" s="56"/>
      <c r="DO747" s="56"/>
      <c r="DP747" s="56"/>
      <c r="DQ747" s="56"/>
      <c r="DR747" s="56"/>
      <c r="DS747" s="56"/>
      <c r="DT747" s="56"/>
      <c r="DU747" s="56"/>
      <c r="DV747" s="56"/>
      <c r="DW747" s="56"/>
      <c r="DX747" s="56"/>
      <c r="DY747" s="56"/>
      <c r="DZ747" s="56"/>
      <c r="EA747" s="56"/>
      <c r="EB747" s="56"/>
      <c r="EC747" s="56"/>
      <c r="ED747" s="56"/>
      <c r="EE747" s="56"/>
      <c r="EF747" s="56"/>
      <c r="EG747" s="56"/>
      <c r="EH747" s="56"/>
      <c r="EI747" s="56"/>
      <c r="EJ747" s="56"/>
      <c r="EK747" s="56"/>
      <c r="EL747" s="56"/>
      <c r="EM747" s="56"/>
      <c r="EN747" s="56"/>
      <c r="EO747" s="56"/>
      <c r="EP747" s="56"/>
      <c r="EQ747" s="56"/>
      <c r="ER747" s="56"/>
      <c r="ES747" s="56"/>
      <c r="ET747" s="56"/>
      <c r="EU747" s="56"/>
      <c r="EV747" s="56"/>
      <c r="EW747" s="56"/>
      <c r="EX747" s="56"/>
      <c r="EY747" s="56"/>
      <c r="EZ747" s="56"/>
      <c r="FA747" s="56"/>
      <c r="FB747" s="56"/>
      <c r="FC747" s="56"/>
      <c r="FD747" s="56"/>
      <c r="FE747" s="56"/>
      <c r="FF747" s="56"/>
      <c r="FG747" s="56"/>
      <c r="FH747" s="56"/>
      <c r="FI747" s="56"/>
      <c r="FJ747" s="56"/>
      <c r="FK747" s="56"/>
      <c r="FL747" s="56"/>
      <c r="FM747" s="56"/>
      <c r="FN747" s="56"/>
      <c r="FO747" s="56"/>
      <c r="FP747" s="56"/>
      <c r="FQ747" s="56"/>
      <c r="FR747" s="56"/>
      <c r="FS747" s="56"/>
      <c r="FT747" s="56"/>
      <c r="FU747" s="56"/>
      <c r="FV747" s="56"/>
      <c r="FW747" s="56"/>
      <c r="FX747" s="56"/>
      <c r="FY747" s="56"/>
      <c r="FZ747" s="56"/>
      <c r="GA747" s="56"/>
      <c r="GB747" s="56"/>
      <c r="GC747" s="56"/>
      <c r="GD747" s="56"/>
      <c r="GE747" s="56"/>
      <c r="GF747" s="56"/>
      <c r="GG747" s="56"/>
      <c r="GH747" s="56"/>
      <c r="GI747" s="56"/>
      <c r="GJ747" s="56"/>
      <c r="GK747" s="56"/>
      <c r="GL747" s="56"/>
      <c r="GM747" s="56"/>
      <c r="GN747" s="56"/>
      <c r="GO747" s="56"/>
      <c r="GP747" s="56"/>
      <c r="GQ747" s="56"/>
      <c r="GR747" s="56"/>
      <c r="GS747" s="56"/>
      <c r="GT747" s="56"/>
      <c r="GU747" s="56"/>
      <c r="GV747" s="56"/>
      <c r="GW747" s="56"/>
      <c r="GX747" s="56"/>
      <c r="GY747" s="56"/>
      <c r="GZ747" s="56"/>
      <c r="HA747" s="56"/>
      <c r="HB747" s="56"/>
      <c r="HC747" s="56"/>
      <c r="HD747" s="56"/>
      <c r="HE747" s="56"/>
      <c r="HF747" s="56"/>
      <c r="HG747" s="56"/>
      <c r="HH747" s="56"/>
      <c r="HI747" s="56"/>
      <c r="HJ747" s="56"/>
      <c r="HK747" s="56"/>
      <c r="HL747" s="56"/>
      <c r="HM747" s="56"/>
      <c r="HN747" s="56"/>
      <c r="HO747" s="56"/>
      <c r="HP747" s="56"/>
      <c r="HQ747" s="56"/>
      <c r="HR747" s="56"/>
      <c r="HS747" s="56"/>
      <c r="HT747" s="56"/>
      <c r="HU747" s="56"/>
      <c r="HV747" s="56"/>
      <c r="HW747" s="56"/>
      <c r="HX747" s="56"/>
      <c r="HY747" s="56"/>
      <c r="HZ747" s="56"/>
      <c r="IA747" s="56"/>
      <c r="IB747" s="56"/>
      <c r="IC747" s="56"/>
      <c r="ID747" s="56"/>
      <c r="IE747" s="56"/>
      <c r="IF747" s="56"/>
      <c r="IG747" s="56"/>
      <c r="IH747" s="56"/>
      <c r="II747" s="56"/>
      <c r="IJ747" s="56"/>
      <c r="IK747" s="56"/>
      <c r="IL747" s="56"/>
      <c r="IM747" s="56"/>
      <c r="IN747" s="56"/>
      <c r="IO747" s="56"/>
      <c r="IP747" s="56"/>
      <c r="IQ747" s="56"/>
      <c r="IR747" s="56"/>
      <c r="IS747" s="56"/>
      <c r="IT747" s="56"/>
      <c r="IU747" s="56"/>
      <c r="IV747" s="56"/>
      <c r="IW747" s="56"/>
      <c r="IX747" s="56"/>
    </row>
    <row r="748" spans="2:258">
      <c r="B748" s="56"/>
      <c r="C748" s="56"/>
      <c r="D748" s="56"/>
      <c r="E748" s="56"/>
      <c r="F748" s="56"/>
      <c r="G748" s="56"/>
      <c r="H748" s="56"/>
      <c r="I748" s="56"/>
      <c r="J748" s="56"/>
      <c r="K748" s="56"/>
      <c r="L748" s="56"/>
      <c r="M748" s="56"/>
      <c r="CK748" s="56"/>
      <c r="CL748" s="56"/>
      <c r="CM748" s="56"/>
      <c r="CN748" s="56"/>
      <c r="CO748" s="56"/>
      <c r="CP748" s="56"/>
      <c r="CQ748" s="56"/>
      <c r="CR748" s="56"/>
      <c r="CS748" s="56"/>
      <c r="CT748" s="56"/>
      <c r="CU748" s="56"/>
      <c r="CV748" s="56"/>
      <c r="CW748" s="56"/>
      <c r="CX748" s="56"/>
      <c r="CY748" s="56"/>
      <c r="CZ748" s="56"/>
      <c r="DA748" s="56"/>
      <c r="DB748" s="56"/>
      <c r="DC748" s="56"/>
      <c r="DD748" s="56"/>
      <c r="DE748" s="56"/>
      <c r="DF748" s="56"/>
      <c r="DG748" s="56"/>
      <c r="DH748" s="56"/>
      <c r="DI748" s="56"/>
      <c r="DJ748" s="56"/>
      <c r="DK748" s="56"/>
      <c r="DL748" s="56"/>
      <c r="DM748" s="56"/>
      <c r="DN748" s="56"/>
      <c r="DO748" s="56"/>
      <c r="DP748" s="56"/>
      <c r="DQ748" s="56"/>
      <c r="DR748" s="56"/>
      <c r="DS748" s="56"/>
      <c r="DT748" s="56"/>
      <c r="DU748" s="56"/>
      <c r="DV748" s="56"/>
      <c r="DW748" s="56"/>
      <c r="DX748" s="56"/>
      <c r="DY748" s="56"/>
      <c r="DZ748" s="56"/>
      <c r="EA748" s="56"/>
      <c r="EB748" s="56"/>
      <c r="EC748" s="56"/>
      <c r="ED748" s="56"/>
      <c r="EE748" s="56"/>
      <c r="EF748" s="56"/>
      <c r="EG748" s="56"/>
      <c r="EH748" s="56"/>
      <c r="EI748" s="56"/>
      <c r="EJ748" s="56"/>
      <c r="EK748" s="56"/>
      <c r="EL748" s="56"/>
      <c r="EM748" s="56"/>
      <c r="EN748" s="56"/>
      <c r="EO748" s="56"/>
      <c r="EP748" s="56"/>
      <c r="EQ748" s="56"/>
      <c r="ER748" s="56"/>
      <c r="ES748" s="56"/>
      <c r="ET748" s="56"/>
      <c r="EU748" s="56"/>
      <c r="EV748" s="56"/>
      <c r="EW748" s="56"/>
      <c r="EX748" s="56"/>
      <c r="EY748" s="56"/>
      <c r="EZ748" s="56"/>
      <c r="FA748" s="56"/>
      <c r="FB748" s="56"/>
      <c r="FC748" s="56"/>
      <c r="FD748" s="56"/>
      <c r="FE748" s="56"/>
      <c r="FF748" s="56"/>
      <c r="FG748" s="56"/>
      <c r="FH748" s="56"/>
      <c r="FI748" s="56"/>
      <c r="FJ748" s="56"/>
      <c r="FK748" s="56"/>
      <c r="FL748" s="56"/>
      <c r="FM748" s="56"/>
      <c r="FN748" s="56"/>
      <c r="FO748" s="56"/>
      <c r="FP748" s="56"/>
      <c r="FQ748" s="56"/>
      <c r="FR748" s="56"/>
      <c r="FS748" s="56"/>
      <c r="FT748" s="56"/>
      <c r="FU748" s="56"/>
      <c r="FV748" s="56"/>
      <c r="FW748" s="56"/>
      <c r="FX748" s="56"/>
      <c r="FY748" s="56"/>
      <c r="FZ748" s="56"/>
      <c r="GA748" s="56"/>
      <c r="GB748" s="56"/>
      <c r="GC748" s="56"/>
      <c r="GD748" s="56"/>
      <c r="GE748" s="56"/>
      <c r="GF748" s="56"/>
      <c r="GG748" s="56"/>
      <c r="GH748" s="56"/>
      <c r="GI748" s="56"/>
      <c r="GJ748" s="56"/>
      <c r="GK748" s="56"/>
      <c r="GL748" s="56"/>
      <c r="GM748" s="56"/>
      <c r="GN748" s="56"/>
      <c r="GO748" s="56"/>
      <c r="GP748" s="56"/>
      <c r="GQ748" s="56"/>
      <c r="GR748" s="56"/>
      <c r="GS748" s="56"/>
      <c r="GT748" s="56"/>
      <c r="GU748" s="56"/>
      <c r="GV748" s="56"/>
      <c r="GW748" s="56"/>
      <c r="GX748" s="56"/>
      <c r="GY748" s="56"/>
      <c r="GZ748" s="56"/>
      <c r="HA748" s="56"/>
      <c r="HB748" s="56"/>
      <c r="HC748" s="56"/>
      <c r="HD748" s="56"/>
      <c r="HE748" s="56"/>
      <c r="HF748" s="56"/>
      <c r="HG748" s="56"/>
      <c r="HH748" s="56"/>
      <c r="HI748" s="56"/>
      <c r="HJ748" s="56"/>
      <c r="HK748" s="56"/>
      <c r="HL748" s="56"/>
      <c r="HM748" s="56"/>
      <c r="HN748" s="56"/>
      <c r="HO748" s="56"/>
      <c r="HP748" s="56"/>
      <c r="HQ748" s="56"/>
      <c r="HR748" s="56"/>
      <c r="HS748" s="56"/>
      <c r="HT748" s="56"/>
      <c r="HU748" s="56"/>
      <c r="HV748" s="56"/>
      <c r="HW748" s="56"/>
      <c r="HX748" s="56"/>
      <c r="HY748" s="56"/>
      <c r="HZ748" s="56"/>
      <c r="IA748" s="56"/>
      <c r="IB748" s="56"/>
      <c r="IC748" s="56"/>
      <c r="ID748" s="56"/>
      <c r="IE748" s="56"/>
      <c r="IF748" s="56"/>
      <c r="IG748" s="56"/>
      <c r="IH748" s="56"/>
      <c r="II748" s="56"/>
      <c r="IJ748" s="56"/>
      <c r="IK748" s="56"/>
      <c r="IL748" s="56"/>
      <c r="IM748" s="56"/>
      <c r="IN748" s="56"/>
      <c r="IO748" s="56"/>
      <c r="IP748" s="56"/>
      <c r="IQ748" s="56"/>
      <c r="IR748" s="56"/>
      <c r="IS748" s="56"/>
      <c r="IT748" s="56"/>
      <c r="IU748" s="56"/>
      <c r="IV748" s="56"/>
      <c r="IW748" s="56"/>
      <c r="IX748" s="56"/>
    </row>
    <row r="749" spans="2:258">
      <c r="B749" s="56"/>
      <c r="C749" s="56"/>
      <c r="D749" s="56"/>
      <c r="E749" s="56"/>
      <c r="F749" s="56"/>
      <c r="G749" s="56"/>
      <c r="H749" s="56"/>
      <c r="I749" s="56"/>
      <c r="J749" s="56"/>
      <c r="K749" s="56"/>
      <c r="L749" s="56"/>
      <c r="M749" s="56"/>
      <c r="CK749" s="56"/>
      <c r="CL749" s="56"/>
      <c r="CM749" s="56"/>
      <c r="CN749" s="56"/>
      <c r="CO749" s="56"/>
      <c r="CP749" s="56"/>
      <c r="CQ749" s="56"/>
      <c r="CR749" s="56"/>
      <c r="CS749" s="56"/>
      <c r="CT749" s="56"/>
      <c r="CU749" s="56"/>
      <c r="CV749" s="56"/>
      <c r="CW749" s="56"/>
      <c r="CX749" s="56"/>
      <c r="CY749" s="56"/>
      <c r="CZ749" s="56"/>
      <c r="DA749" s="56"/>
      <c r="DB749" s="56"/>
      <c r="DC749" s="56"/>
      <c r="DD749" s="56"/>
      <c r="DE749" s="56"/>
      <c r="DF749" s="56"/>
      <c r="DG749" s="56"/>
      <c r="DH749" s="56"/>
      <c r="DI749" s="56"/>
      <c r="DJ749" s="56"/>
      <c r="DK749" s="56"/>
      <c r="DL749" s="56"/>
      <c r="DM749" s="56"/>
      <c r="DN749" s="56"/>
      <c r="DO749" s="56"/>
      <c r="DP749" s="56"/>
      <c r="DQ749" s="56"/>
      <c r="DR749" s="56"/>
      <c r="DS749" s="56"/>
      <c r="DT749" s="56"/>
      <c r="DU749" s="56"/>
      <c r="DV749" s="56"/>
      <c r="DW749" s="56"/>
      <c r="DX749" s="56"/>
      <c r="DY749" s="56"/>
      <c r="DZ749" s="56"/>
      <c r="EA749" s="56"/>
      <c r="EB749" s="56"/>
      <c r="EC749" s="56"/>
      <c r="ED749" s="56"/>
      <c r="EE749" s="56"/>
      <c r="EF749" s="56"/>
      <c r="EG749" s="56"/>
      <c r="EH749" s="56"/>
      <c r="EI749" s="56"/>
      <c r="EJ749" s="56"/>
      <c r="EK749" s="56"/>
      <c r="EL749" s="56"/>
      <c r="EM749" s="56"/>
      <c r="EN749" s="56"/>
      <c r="EO749" s="56"/>
      <c r="EP749" s="56"/>
      <c r="EQ749" s="56"/>
      <c r="ER749" s="56"/>
      <c r="ES749" s="56"/>
      <c r="ET749" s="56"/>
      <c r="EU749" s="56"/>
      <c r="EV749" s="56"/>
      <c r="EW749" s="56"/>
      <c r="EX749" s="56"/>
      <c r="EY749" s="56"/>
      <c r="EZ749" s="56"/>
      <c r="FA749" s="56"/>
      <c r="FB749" s="56"/>
      <c r="FC749" s="56"/>
      <c r="FD749" s="56"/>
      <c r="FE749" s="56"/>
      <c r="FF749" s="56"/>
      <c r="FG749" s="56"/>
      <c r="FH749" s="56"/>
      <c r="FI749" s="56"/>
      <c r="FJ749" s="56"/>
      <c r="FK749" s="56"/>
      <c r="FL749" s="56"/>
      <c r="FM749" s="56"/>
      <c r="FN749" s="56"/>
      <c r="FO749" s="56"/>
      <c r="FP749" s="56"/>
      <c r="FQ749" s="56"/>
      <c r="FR749" s="56"/>
      <c r="FS749" s="56"/>
      <c r="FT749" s="56"/>
      <c r="FU749" s="56"/>
      <c r="FV749" s="56"/>
      <c r="FW749" s="56"/>
      <c r="FX749" s="56"/>
      <c r="FY749" s="56"/>
      <c r="FZ749" s="56"/>
      <c r="GA749" s="56"/>
      <c r="GB749" s="56"/>
      <c r="GC749" s="56"/>
      <c r="GD749" s="56"/>
      <c r="GE749" s="56"/>
      <c r="GF749" s="56"/>
      <c r="GG749" s="56"/>
      <c r="GH749" s="56"/>
      <c r="GI749" s="56"/>
      <c r="GJ749" s="56"/>
      <c r="GK749" s="56"/>
      <c r="GL749" s="56"/>
      <c r="GM749" s="56"/>
      <c r="GN749" s="56"/>
      <c r="GO749" s="56"/>
      <c r="GP749" s="56"/>
      <c r="GQ749" s="56"/>
      <c r="GR749" s="56"/>
      <c r="GS749" s="56"/>
      <c r="GT749" s="56"/>
      <c r="GU749" s="56"/>
      <c r="GV749" s="56"/>
      <c r="GW749" s="56"/>
      <c r="GX749" s="56"/>
      <c r="GY749" s="56"/>
      <c r="GZ749" s="56"/>
      <c r="HA749" s="56"/>
      <c r="HB749" s="56"/>
      <c r="HC749" s="56"/>
      <c r="HD749" s="56"/>
      <c r="HE749" s="56"/>
      <c r="HF749" s="56"/>
      <c r="HG749" s="56"/>
      <c r="HH749" s="56"/>
      <c r="HI749" s="56"/>
      <c r="HJ749" s="56"/>
      <c r="HK749" s="56"/>
      <c r="HL749" s="56"/>
      <c r="HM749" s="56"/>
      <c r="HN749" s="56"/>
      <c r="HO749" s="56"/>
      <c r="HP749" s="56"/>
      <c r="HQ749" s="56"/>
      <c r="HR749" s="56"/>
      <c r="HS749" s="56"/>
      <c r="HT749" s="56"/>
      <c r="HU749" s="56"/>
      <c r="HV749" s="56"/>
      <c r="HW749" s="56"/>
      <c r="HX749" s="56"/>
      <c r="HY749" s="56"/>
      <c r="HZ749" s="56"/>
      <c r="IA749" s="56"/>
      <c r="IB749" s="56"/>
      <c r="IC749" s="56"/>
      <c r="ID749" s="56"/>
      <c r="IE749" s="56"/>
      <c r="IF749" s="56"/>
      <c r="IG749" s="56"/>
      <c r="IH749" s="56"/>
      <c r="II749" s="56"/>
      <c r="IJ749" s="56"/>
      <c r="IK749" s="56"/>
      <c r="IL749" s="56"/>
      <c r="IM749" s="56"/>
      <c r="IN749" s="56"/>
      <c r="IO749" s="56"/>
      <c r="IP749" s="56"/>
      <c r="IQ749" s="56"/>
      <c r="IR749" s="56"/>
      <c r="IS749" s="56"/>
      <c r="IT749" s="56"/>
      <c r="IU749" s="56"/>
      <c r="IV749" s="56"/>
      <c r="IW749" s="56"/>
      <c r="IX749" s="56"/>
    </row>
    <row r="750" spans="2:258">
      <c r="B750" s="56"/>
      <c r="C750" s="56"/>
      <c r="D750" s="56"/>
      <c r="E750" s="56"/>
      <c r="F750" s="56"/>
      <c r="G750" s="56"/>
      <c r="H750" s="56"/>
      <c r="I750" s="56"/>
      <c r="J750" s="56"/>
      <c r="K750" s="56"/>
      <c r="L750" s="56"/>
      <c r="M750" s="56"/>
      <c r="CK750" s="56"/>
      <c r="CL750" s="56"/>
      <c r="CM750" s="56"/>
      <c r="CN750" s="56"/>
      <c r="CO750" s="56"/>
      <c r="CP750" s="56"/>
      <c r="CQ750" s="56"/>
      <c r="CR750" s="56"/>
      <c r="CS750" s="56"/>
      <c r="CT750" s="56"/>
      <c r="CU750" s="56"/>
      <c r="CV750" s="56"/>
      <c r="CW750" s="56"/>
      <c r="CX750" s="56"/>
      <c r="CY750" s="56"/>
      <c r="CZ750" s="56"/>
      <c r="DA750" s="56"/>
      <c r="DB750" s="56"/>
      <c r="DC750" s="56"/>
      <c r="DD750" s="56"/>
      <c r="DE750" s="56"/>
      <c r="DF750" s="56"/>
      <c r="DG750" s="56"/>
      <c r="DH750" s="56"/>
      <c r="DI750" s="56"/>
      <c r="DJ750" s="56"/>
      <c r="DK750" s="56"/>
      <c r="DL750" s="56"/>
      <c r="DM750" s="56"/>
      <c r="DN750" s="56"/>
      <c r="DO750" s="56"/>
      <c r="DP750" s="56"/>
      <c r="DQ750" s="56"/>
      <c r="DR750" s="56"/>
      <c r="DS750" s="56"/>
      <c r="DT750" s="56"/>
      <c r="DU750" s="56"/>
      <c r="DV750" s="56"/>
      <c r="DW750" s="56"/>
      <c r="DX750" s="56"/>
      <c r="DY750" s="56"/>
      <c r="DZ750" s="56"/>
      <c r="EA750" s="56"/>
      <c r="EB750" s="56"/>
      <c r="EC750" s="56"/>
      <c r="ED750" s="56"/>
      <c r="EE750" s="56"/>
      <c r="EF750" s="56"/>
      <c r="EG750" s="56"/>
      <c r="EH750" s="56"/>
      <c r="EI750" s="56"/>
      <c r="EJ750" s="56"/>
      <c r="EK750" s="56"/>
      <c r="EL750" s="56"/>
      <c r="EM750" s="56"/>
      <c r="EN750" s="56"/>
      <c r="EO750" s="56"/>
      <c r="EP750" s="56"/>
      <c r="EQ750" s="56"/>
      <c r="ER750" s="56"/>
      <c r="ES750" s="56"/>
      <c r="ET750" s="56"/>
      <c r="EU750" s="56"/>
      <c r="EV750" s="56"/>
      <c r="EW750" s="56"/>
      <c r="EX750" s="56"/>
      <c r="EY750" s="56"/>
      <c r="EZ750" s="56"/>
      <c r="FA750" s="56"/>
      <c r="FB750" s="56"/>
      <c r="FC750" s="56"/>
      <c r="FD750" s="56"/>
      <c r="FE750" s="56"/>
      <c r="FF750" s="56"/>
      <c r="FG750" s="56"/>
      <c r="FH750" s="56"/>
      <c r="FI750" s="56"/>
      <c r="FJ750" s="56"/>
      <c r="FK750" s="56"/>
      <c r="FL750" s="56"/>
      <c r="FM750" s="56"/>
      <c r="FN750" s="56"/>
      <c r="FO750" s="56"/>
      <c r="FP750" s="56"/>
      <c r="FQ750" s="56"/>
      <c r="FR750" s="56"/>
      <c r="FS750" s="56"/>
      <c r="FT750" s="56"/>
      <c r="FU750" s="56"/>
      <c r="FV750" s="56"/>
      <c r="FW750" s="56"/>
      <c r="FX750" s="56"/>
      <c r="FY750" s="56"/>
      <c r="FZ750" s="56"/>
      <c r="GA750" s="56"/>
      <c r="GB750" s="56"/>
      <c r="GC750" s="56"/>
      <c r="GD750" s="56"/>
      <c r="GE750" s="56"/>
      <c r="GF750" s="56"/>
      <c r="GG750" s="56"/>
      <c r="GH750" s="56"/>
      <c r="GI750" s="56"/>
      <c r="GJ750" s="56"/>
      <c r="GK750" s="56"/>
      <c r="GL750" s="56"/>
      <c r="GM750" s="56"/>
      <c r="GN750" s="56"/>
      <c r="GO750" s="56"/>
      <c r="GP750" s="56"/>
      <c r="GQ750" s="56"/>
      <c r="GR750" s="56"/>
      <c r="GS750" s="56"/>
      <c r="GT750" s="56"/>
      <c r="GU750" s="56"/>
      <c r="GV750" s="56"/>
      <c r="GW750" s="56"/>
      <c r="GX750" s="56"/>
      <c r="GY750" s="56"/>
      <c r="GZ750" s="56"/>
      <c r="HA750" s="56"/>
      <c r="HB750" s="56"/>
      <c r="HC750" s="56"/>
      <c r="HD750" s="56"/>
      <c r="HE750" s="56"/>
      <c r="HF750" s="56"/>
      <c r="HG750" s="56"/>
      <c r="HH750" s="56"/>
      <c r="HI750" s="56"/>
      <c r="HJ750" s="56"/>
      <c r="HK750" s="56"/>
      <c r="HL750" s="56"/>
      <c r="HM750" s="56"/>
      <c r="HN750" s="56"/>
      <c r="HO750" s="56"/>
      <c r="HP750" s="56"/>
      <c r="HQ750" s="56"/>
      <c r="HR750" s="56"/>
      <c r="HS750" s="56"/>
      <c r="HT750" s="56"/>
      <c r="HU750" s="56"/>
      <c r="HV750" s="56"/>
      <c r="HW750" s="56"/>
      <c r="HX750" s="56"/>
      <c r="HY750" s="56"/>
      <c r="HZ750" s="56"/>
      <c r="IA750" s="56"/>
      <c r="IB750" s="56"/>
      <c r="IC750" s="56"/>
      <c r="ID750" s="56"/>
      <c r="IE750" s="56"/>
      <c r="IF750" s="56"/>
      <c r="IG750" s="56"/>
      <c r="IH750" s="56"/>
      <c r="II750" s="56"/>
      <c r="IJ750" s="56"/>
      <c r="IK750" s="56"/>
      <c r="IL750" s="56"/>
      <c r="IM750" s="56"/>
      <c r="IN750" s="56"/>
      <c r="IO750" s="56"/>
      <c r="IP750" s="56"/>
      <c r="IQ750" s="56"/>
      <c r="IR750" s="56"/>
      <c r="IS750" s="56"/>
      <c r="IT750" s="56"/>
      <c r="IU750" s="56"/>
      <c r="IV750" s="56"/>
      <c r="IW750" s="56"/>
      <c r="IX750" s="56"/>
    </row>
    <row r="751" spans="2:258">
      <c r="B751" s="56"/>
      <c r="C751" s="56"/>
      <c r="D751" s="56"/>
      <c r="E751" s="56"/>
      <c r="F751" s="56"/>
      <c r="G751" s="56"/>
      <c r="H751" s="56"/>
      <c r="I751" s="56"/>
      <c r="J751" s="56"/>
      <c r="K751" s="56"/>
      <c r="L751" s="56"/>
      <c r="M751" s="56"/>
      <c r="CK751" s="56"/>
      <c r="CL751" s="56"/>
      <c r="CM751" s="56"/>
      <c r="CN751" s="56"/>
      <c r="CO751" s="56"/>
      <c r="CP751" s="56"/>
      <c r="CQ751" s="56"/>
      <c r="CR751" s="56"/>
      <c r="CS751" s="56"/>
      <c r="CT751" s="56"/>
      <c r="CU751" s="56"/>
      <c r="CV751" s="56"/>
      <c r="CW751" s="56"/>
      <c r="CX751" s="56"/>
      <c r="CY751" s="56"/>
      <c r="CZ751" s="56"/>
      <c r="DA751" s="56"/>
      <c r="DB751" s="56"/>
      <c r="DC751" s="56"/>
      <c r="DD751" s="56"/>
      <c r="DE751" s="56"/>
      <c r="DF751" s="56"/>
      <c r="DG751" s="56"/>
      <c r="DH751" s="56"/>
      <c r="DI751" s="56"/>
      <c r="DJ751" s="56"/>
      <c r="DK751" s="56"/>
      <c r="DL751" s="56"/>
      <c r="DM751" s="56"/>
      <c r="DN751" s="56"/>
      <c r="DO751" s="56"/>
      <c r="DP751" s="56"/>
      <c r="DQ751" s="56"/>
      <c r="DR751" s="56"/>
      <c r="DS751" s="56"/>
      <c r="DT751" s="56"/>
      <c r="DU751" s="56"/>
      <c r="DV751" s="56"/>
      <c r="DW751" s="56"/>
      <c r="DX751" s="56"/>
      <c r="DY751" s="56"/>
      <c r="DZ751" s="56"/>
      <c r="EA751" s="56"/>
      <c r="EB751" s="56"/>
      <c r="EC751" s="56"/>
      <c r="ED751" s="56"/>
      <c r="EE751" s="56"/>
      <c r="EF751" s="56"/>
      <c r="EG751" s="56"/>
      <c r="EH751" s="56"/>
      <c r="EI751" s="56"/>
      <c r="EJ751" s="56"/>
      <c r="EK751" s="56"/>
      <c r="EL751" s="56"/>
      <c r="EM751" s="56"/>
      <c r="EN751" s="56"/>
      <c r="EO751" s="56"/>
      <c r="EP751" s="56"/>
      <c r="EQ751" s="56"/>
      <c r="ER751" s="56"/>
      <c r="ES751" s="56"/>
      <c r="ET751" s="56"/>
      <c r="EU751" s="56"/>
      <c r="EV751" s="56"/>
      <c r="EW751" s="56"/>
      <c r="EX751" s="56"/>
      <c r="EY751" s="56"/>
      <c r="EZ751" s="56"/>
      <c r="FA751" s="56"/>
      <c r="FB751" s="56"/>
      <c r="FC751" s="56"/>
      <c r="FD751" s="56"/>
      <c r="FE751" s="56"/>
      <c r="FF751" s="56"/>
      <c r="FG751" s="56"/>
      <c r="FH751" s="56"/>
      <c r="FI751" s="56"/>
      <c r="FJ751" s="56"/>
      <c r="FK751" s="56"/>
      <c r="FL751" s="56"/>
      <c r="FM751" s="56"/>
      <c r="FN751" s="56"/>
      <c r="FO751" s="56"/>
      <c r="FP751" s="56"/>
      <c r="FQ751" s="56"/>
      <c r="FR751" s="56"/>
      <c r="FS751" s="56"/>
      <c r="FT751" s="56"/>
      <c r="FU751" s="56"/>
      <c r="FV751" s="56"/>
      <c r="FW751" s="56"/>
      <c r="FX751" s="56"/>
      <c r="FY751" s="56"/>
      <c r="FZ751" s="56"/>
      <c r="GA751" s="56"/>
      <c r="GB751" s="56"/>
      <c r="GC751" s="56"/>
      <c r="GD751" s="56"/>
      <c r="GE751" s="56"/>
      <c r="GF751" s="56"/>
      <c r="GG751" s="56"/>
      <c r="GH751" s="56"/>
      <c r="GI751" s="56"/>
      <c r="GJ751" s="56"/>
      <c r="GK751" s="56"/>
      <c r="GL751" s="56"/>
      <c r="GM751" s="56"/>
      <c r="GN751" s="56"/>
      <c r="GO751" s="56"/>
      <c r="GP751" s="56"/>
      <c r="GQ751" s="56"/>
      <c r="GR751" s="56"/>
      <c r="GS751" s="56"/>
      <c r="GT751" s="56"/>
      <c r="GU751" s="56"/>
      <c r="GV751" s="56"/>
      <c r="GW751" s="56"/>
      <c r="GX751" s="56"/>
      <c r="GY751" s="56"/>
      <c r="GZ751" s="56"/>
      <c r="HA751" s="56"/>
      <c r="HB751" s="56"/>
      <c r="HC751" s="56"/>
      <c r="HD751" s="56"/>
      <c r="HE751" s="56"/>
      <c r="HF751" s="56"/>
      <c r="HG751" s="56"/>
      <c r="HH751" s="56"/>
      <c r="HI751" s="56"/>
      <c r="HJ751" s="56"/>
      <c r="HK751" s="56"/>
      <c r="HL751" s="56"/>
      <c r="HM751" s="56"/>
      <c r="HN751" s="56"/>
      <c r="HO751" s="56"/>
      <c r="HP751" s="56"/>
      <c r="HQ751" s="56"/>
      <c r="HR751" s="56"/>
      <c r="HS751" s="56"/>
      <c r="HT751" s="56"/>
      <c r="HU751" s="56"/>
      <c r="HV751" s="56"/>
      <c r="HW751" s="56"/>
      <c r="HX751" s="56"/>
      <c r="HY751" s="56"/>
      <c r="HZ751" s="56"/>
      <c r="IA751" s="56"/>
      <c r="IB751" s="56"/>
      <c r="IC751" s="56"/>
      <c r="ID751" s="56"/>
      <c r="IE751" s="56"/>
      <c r="IF751" s="56"/>
      <c r="IG751" s="56"/>
      <c r="IH751" s="56"/>
      <c r="II751" s="56"/>
      <c r="IJ751" s="56"/>
      <c r="IK751" s="56"/>
      <c r="IL751" s="56"/>
      <c r="IM751" s="56"/>
      <c r="IN751" s="56"/>
      <c r="IO751" s="56"/>
      <c r="IP751" s="56"/>
      <c r="IQ751" s="56"/>
      <c r="IR751" s="56"/>
      <c r="IS751" s="56"/>
      <c r="IT751" s="56"/>
      <c r="IU751" s="56"/>
      <c r="IV751" s="56"/>
      <c r="IW751" s="56"/>
      <c r="IX751" s="56"/>
    </row>
    <row r="752" spans="2:258">
      <c r="B752" s="56"/>
      <c r="C752" s="56"/>
      <c r="D752" s="56"/>
      <c r="E752" s="56"/>
      <c r="F752" s="56"/>
      <c r="G752" s="56"/>
      <c r="H752" s="56"/>
      <c r="I752" s="56"/>
      <c r="J752" s="56"/>
      <c r="K752" s="56"/>
      <c r="L752" s="56"/>
      <c r="M752" s="56"/>
      <c r="CK752" s="56"/>
      <c r="CL752" s="56"/>
      <c r="CM752" s="56"/>
      <c r="CN752" s="56"/>
      <c r="CO752" s="56"/>
      <c r="CP752" s="56"/>
      <c r="CQ752" s="56"/>
      <c r="CR752" s="56"/>
      <c r="CS752" s="56"/>
      <c r="CT752" s="56"/>
      <c r="CU752" s="56"/>
      <c r="CV752" s="56"/>
      <c r="CW752" s="56"/>
      <c r="CX752" s="56"/>
      <c r="CY752" s="56"/>
      <c r="CZ752" s="56"/>
      <c r="DA752" s="56"/>
      <c r="DB752" s="56"/>
      <c r="DC752" s="56"/>
      <c r="DD752" s="56"/>
      <c r="DE752" s="56"/>
      <c r="DF752" s="56"/>
      <c r="DG752" s="56"/>
      <c r="DH752" s="56"/>
      <c r="DI752" s="56"/>
      <c r="DJ752" s="56"/>
      <c r="DK752" s="56"/>
      <c r="DL752" s="56"/>
      <c r="DM752" s="56"/>
      <c r="DN752" s="56"/>
      <c r="DO752" s="56"/>
      <c r="DP752" s="56"/>
      <c r="DQ752" s="56"/>
      <c r="DR752" s="56"/>
      <c r="DS752" s="56"/>
      <c r="DT752" s="56"/>
      <c r="DU752" s="56"/>
      <c r="DV752" s="56"/>
      <c r="DW752" s="56"/>
      <c r="DX752" s="56"/>
      <c r="DY752" s="56"/>
      <c r="DZ752" s="56"/>
      <c r="EA752" s="56"/>
      <c r="EB752" s="56"/>
      <c r="EC752" s="56"/>
      <c r="ED752" s="56"/>
      <c r="EE752" s="56"/>
      <c r="EF752" s="56"/>
      <c r="EG752" s="56"/>
      <c r="EH752" s="56"/>
      <c r="EI752" s="56"/>
      <c r="EJ752" s="56"/>
      <c r="EK752" s="56"/>
      <c r="EL752" s="56"/>
      <c r="EM752" s="56"/>
      <c r="EN752" s="56"/>
      <c r="EO752" s="56"/>
      <c r="EP752" s="56"/>
      <c r="EQ752" s="56"/>
      <c r="ER752" s="56"/>
      <c r="ES752" s="56"/>
      <c r="ET752" s="56"/>
      <c r="EU752" s="56"/>
      <c r="EV752" s="56"/>
      <c r="EW752" s="56"/>
      <c r="EX752" s="56"/>
      <c r="EY752" s="56"/>
      <c r="EZ752" s="56"/>
      <c r="FA752" s="56"/>
      <c r="FB752" s="56"/>
      <c r="FC752" s="56"/>
      <c r="FD752" s="56"/>
      <c r="FE752" s="56"/>
      <c r="FF752" s="56"/>
      <c r="FG752" s="56"/>
      <c r="FH752" s="56"/>
      <c r="FI752" s="56"/>
      <c r="FJ752" s="56"/>
      <c r="FK752" s="56"/>
      <c r="FL752" s="56"/>
      <c r="FM752" s="56"/>
      <c r="FN752" s="56"/>
      <c r="FO752" s="56"/>
      <c r="FP752" s="56"/>
      <c r="FQ752" s="56"/>
      <c r="FR752" s="56"/>
      <c r="FS752" s="56"/>
      <c r="FT752" s="56"/>
      <c r="FU752" s="56"/>
      <c r="FV752" s="56"/>
      <c r="FW752" s="56"/>
      <c r="FX752" s="56"/>
      <c r="FY752" s="56"/>
      <c r="FZ752" s="56"/>
      <c r="GA752" s="56"/>
      <c r="GB752" s="56"/>
      <c r="GC752" s="56"/>
      <c r="GD752" s="56"/>
      <c r="GE752" s="56"/>
      <c r="GF752" s="56"/>
      <c r="GG752" s="56"/>
      <c r="GH752" s="56"/>
      <c r="GI752" s="56"/>
      <c r="GJ752" s="56"/>
      <c r="GK752" s="56"/>
      <c r="GL752" s="56"/>
      <c r="GM752" s="56"/>
      <c r="GN752" s="56"/>
      <c r="GO752" s="56"/>
      <c r="GP752" s="56"/>
      <c r="GQ752" s="56"/>
      <c r="GR752" s="56"/>
      <c r="GS752" s="56"/>
      <c r="GT752" s="56"/>
      <c r="GU752" s="56"/>
      <c r="GV752" s="56"/>
      <c r="GW752" s="56"/>
      <c r="GX752" s="56"/>
      <c r="GY752" s="56"/>
      <c r="GZ752" s="56"/>
      <c r="HA752" s="56"/>
      <c r="HB752" s="56"/>
      <c r="HC752" s="56"/>
      <c r="HD752" s="56"/>
      <c r="HE752" s="56"/>
      <c r="HF752" s="56"/>
      <c r="HG752" s="56"/>
      <c r="HH752" s="56"/>
      <c r="HI752" s="56"/>
      <c r="HJ752" s="56"/>
      <c r="HK752" s="56"/>
      <c r="HL752" s="56"/>
      <c r="HM752" s="56"/>
      <c r="HN752" s="56"/>
      <c r="HO752" s="56"/>
      <c r="HP752" s="56"/>
      <c r="HQ752" s="56"/>
      <c r="HR752" s="56"/>
      <c r="HS752" s="56"/>
      <c r="HT752" s="56"/>
      <c r="HU752" s="56"/>
      <c r="HV752" s="56"/>
      <c r="HW752" s="56"/>
      <c r="HX752" s="56"/>
      <c r="HY752" s="56"/>
      <c r="HZ752" s="56"/>
      <c r="IA752" s="56"/>
      <c r="IB752" s="56"/>
      <c r="IC752" s="56"/>
      <c r="ID752" s="56"/>
      <c r="IE752" s="56"/>
      <c r="IF752" s="56"/>
      <c r="IG752" s="56"/>
      <c r="IH752" s="56"/>
      <c r="II752" s="56"/>
      <c r="IJ752" s="56"/>
      <c r="IK752" s="56"/>
      <c r="IL752" s="56"/>
      <c r="IM752" s="56"/>
      <c r="IN752" s="56"/>
      <c r="IO752" s="56"/>
      <c r="IP752" s="56"/>
      <c r="IQ752" s="56"/>
      <c r="IR752" s="56"/>
      <c r="IS752" s="56"/>
      <c r="IT752" s="56"/>
      <c r="IU752" s="56"/>
      <c r="IV752" s="56"/>
      <c r="IW752" s="56"/>
      <c r="IX752" s="56"/>
    </row>
    <row r="753" spans="2:258">
      <c r="B753" s="56"/>
      <c r="C753" s="56"/>
      <c r="D753" s="56"/>
      <c r="E753" s="56"/>
      <c r="F753" s="56"/>
      <c r="G753" s="56"/>
      <c r="H753" s="56"/>
      <c r="I753" s="56"/>
      <c r="J753" s="56"/>
      <c r="K753" s="56"/>
      <c r="L753" s="56"/>
      <c r="M753" s="56"/>
      <c r="CK753" s="56"/>
      <c r="CL753" s="56"/>
      <c r="CM753" s="56"/>
      <c r="CN753" s="56"/>
      <c r="CO753" s="56"/>
      <c r="CP753" s="56"/>
      <c r="CQ753" s="56"/>
      <c r="CR753" s="56"/>
      <c r="CS753" s="56"/>
      <c r="CT753" s="56"/>
      <c r="CU753" s="56"/>
      <c r="CV753" s="56"/>
      <c r="CW753" s="56"/>
      <c r="CX753" s="56"/>
      <c r="CY753" s="56"/>
      <c r="CZ753" s="56"/>
      <c r="DA753" s="56"/>
      <c r="DB753" s="56"/>
      <c r="DC753" s="56"/>
      <c r="DD753" s="56"/>
      <c r="DE753" s="56"/>
      <c r="DF753" s="56"/>
      <c r="DG753" s="56"/>
      <c r="DH753" s="56"/>
      <c r="DI753" s="56"/>
      <c r="DJ753" s="56"/>
      <c r="DK753" s="56"/>
      <c r="DL753" s="56"/>
      <c r="DM753" s="56"/>
      <c r="DN753" s="56"/>
      <c r="DO753" s="56"/>
      <c r="DP753" s="56"/>
      <c r="DQ753" s="56"/>
      <c r="DR753" s="56"/>
      <c r="DS753" s="56"/>
      <c r="DT753" s="56"/>
      <c r="DU753" s="56"/>
      <c r="DV753" s="56"/>
      <c r="DW753" s="56"/>
      <c r="DX753" s="56"/>
      <c r="DY753" s="56"/>
      <c r="DZ753" s="56"/>
      <c r="EA753" s="56"/>
      <c r="EB753" s="56"/>
      <c r="EC753" s="56"/>
      <c r="ED753" s="56"/>
      <c r="EE753" s="56"/>
      <c r="EF753" s="56"/>
      <c r="EG753" s="56"/>
      <c r="EH753" s="56"/>
      <c r="EI753" s="56"/>
      <c r="EJ753" s="56"/>
      <c r="EK753" s="56"/>
      <c r="EL753" s="56"/>
      <c r="EM753" s="56"/>
      <c r="EN753" s="56"/>
      <c r="EO753" s="56"/>
      <c r="EP753" s="56"/>
      <c r="EQ753" s="56"/>
      <c r="ER753" s="56"/>
      <c r="ES753" s="56"/>
      <c r="ET753" s="56"/>
      <c r="EU753" s="56"/>
      <c r="EV753" s="56"/>
      <c r="EW753" s="56"/>
      <c r="EX753" s="56"/>
      <c r="EY753" s="56"/>
      <c r="EZ753" s="56"/>
      <c r="FA753" s="56"/>
      <c r="FB753" s="56"/>
      <c r="FC753" s="56"/>
      <c r="FD753" s="56"/>
      <c r="FE753" s="56"/>
      <c r="FF753" s="56"/>
      <c r="FG753" s="56"/>
      <c r="FH753" s="56"/>
      <c r="FI753" s="56"/>
      <c r="FJ753" s="56"/>
      <c r="FK753" s="56"/>
      <c r="FL753" s="56"/>
      <c r="FM753" s="56"/>
      <c r="FN753" s="56"/>
      <c r="FO753" s="56"/>
      <c r="FP753" s="56"/>
      <c r="FQ753" s="56"/>
      <c r="FR753" s="56"/>
      <c r="FS753" s="56"/>
      <c r="FT753" s="56"/>
      <c r="FU753" s="56"/>
      <c r="FV753" s="56"/>
      <c r="FW753" s="56"/>
      <c r="FX753" s="56"/>
      <c r="FY753" s="56"/>
      <c r="FZ753" s="56"/>
      <c r="GA753" s="56"/>
      <c r="GB753" s="56"/>
      <c r="GC753" s="56"/>
      <c r="GD753" s="56"/>
      <c r="GE753" s="56"/>
      <c r="GF753" s="56"/>
      <c r="GG753" s="56"/>
      <c r="GH753" s="56"/>
      <c r="GI753" s="56"/>
      <c r="GJ753" s="56"/>
      <c r="GK753" s="56"/>
      <c r="GL753" s="56"/>
      <c r="GM753" s="56"/>
      <c r="GN753" s="56"/>
      <c r="GO753" s="56"/>
      <c r="GP753" s="56"/>
      <c r="GQ753" s="56"/>
      <c r="GR753" s="56"/>
      <c r="GS753" s="56"/>
      <c r="GT753" s="56"/>
      <c r="GU753" s="56"/>
      <c r="GV753" s="56"/>
      <c r="GW753" s="56"/>
      <c r="GX753" s="56"/>
      <c r="GY753" s="56"/>
      <c r="GZ753" s="56"/>
      <c r="HA753" s="56"/>
      <c r="HB753" s="56"/>
      <c r="HC753" s="56"/>
      <c r="HD753" s="56"/>
      <c r="HE753" s="56"/>
      <c r="HF753" s="56"/>
      <c r="HG753" s="56"/>
      <c r="HH753" s="56"/>
      <c r="HI753" s="56"/>
      <c r="HJ753" s="56"/>
      <c r="HK753" s="56"/>
      <c r="HL753" s="56"/>
      <c r="HM753" s="56"/>
      <c r="HN753" s="56"/>
      <c r="HO753" s="56"/>
      <c r="HP753" s="56"/>
      <c r="HQ753" s="56"/>
      <c r="HR753" s="56"/>
      <c r="HS753" s="56"/>
      <c r="HT753" s="56"/>
      <c r="HU753" s="56"/>
      <c r="HV753" s="56"/>
      <c r="HW753" s="56"/>
      <c r="HX753" s="56"/>
      <c r="HY753" s="56"/>
      <c r="HZ753" s="56"/>
      <c r="IA753" s="56"/>
      <c r="IB753" s="56"/>
      <c r="IC753" s="56"/>
      <c r="ID753" s="56"/>
      <c r="IE753" s="56"/>
      <c r="IF753" s="56"/>
      <c r="IG753" s="56"/>
      <c r="IH753" s="56"/>
      <c r="II753" s="56"/>
      <c r="IJ753" s="56"/>
      <c r="IK753" s="56"/>
      <c r="IL753" s="56"/>
      <c r="IM753" s="56"/>
      <c r="IN753" s="56"/>
      <c r="IO753" s="56"/>
      <c r="IP753" s="56"/>
      <c r="IQ753" s="56"/>
      <c r="IR753" s="56"/>
      <c r="IS753" s="56"/>
      <c r="IT753" s="56"/>
      <c r="IU753" s="56"/>
      <c r="IV753" s="56"/>
      <c r="IW753" s="56"/>
      <c r="IX753" s="56"/>
    </row>
    <row r="754" spans="2:258">
      <c r="B754" s="56"/>
      <c r="C754" s="56"/>
      <c r="D754" s="56"/>
      <c r="E754" s="56"/>
      <c r="F754" s="56"/>
      <c r="G754" s="56"/>
      <c r="H754" s="56"/>
      <c r="I754" s="56"/>
      <c r="J754" s="56"/>
      <c r="K754" s="56"/>
      <c r="L754" s="56"/>
      <c r="M754" s="56"/>
      <c r="CK754" s="56"/>
      <c r="CL754" s="56"/>
      <c r="CM754" s="56"/>
      <c r="CN754" s="56"/>
      <c r="CO754" s="56"/>
      <c r="CP754" s="56"/>
      <c r="CQ754" s="56"/>
      <c r="CR754" s="56"/>
      <c r="CS754" s="56"/>
      <c r="CT754" s="56"/>
      <c r="CU754" s="56"/>
      <c r="CV754" s="56"/>
      <c r="CW754" s="56"/>
      <c r="CX754" s="56"/>
      <c r="CY754" s="56"/>
      <c r="CZ754" s="56"/>
      <c r="DA754" s="56"/>
      <c r="DB754" s="56"/>
      <c r="DC754" s="56"/>
      <c r="DD754" s="56"/>
      <c r="DE754" s="56"/>
      <c r="DF754" s="56"/>
      <c r="DG754" s="56"/>
      <c r="DH754" s="56"/>
      <c r="DI754" s="56"/>
      <c r="DJ754" s="56"/>
      <c r="DK754" s="56"/>
      <c r="DL754" s="56"/>
      <c r="DM754" s="56"/>
      <c r="DN754" s="56"/>
      <c r="DO754" s="56"/>
      <c r="DP754" s="56"/>
      <c r="DQ754" s="56"/>
      <c r="DR754" s="56"/>
      <c r="DS754" s="56"/>
      <c r="DT754" s="56"/>
      <c r="DU754" s="56"/>
      <c r="DV754" s="56"/>
      <c r="DW754" s="56"/>
      <c r="DX754" s="56"/>
      <c r="DY754" s="56"/>
      <c r="DZ754" s="56"/>
      <c r="EA754" s="56"/>
      <c r="EB754" s="56"/>
      <c r="EC754" s="56"/>
      <c r="ED754" s="56"/>
      <c r="EE754" s="56"/>
      <c r="EF754" s="56"/>
      <c r="EG754" s="56"/>
      <c r="EH754" s="56"/>
      <c r="EI754" s="56"/>
      <c r="EJ754" s="56"/>
      <c r="EK754" s="56"/>
      <c r="EL754" s="56"/>
      <c r="EM754" s="56"/>
      <c r="EN754" s="56"/>
      <c r="EO754" s="56"/>
      <c r="EP754" s="56"/>
      <c r="EQ754" s="56"/>
      <c r="ER754" s="56"/>
      <c r="ES754" s="56"/>
      <c r="ET754" s="56"/>
      <c r="EU754" s="56"/>
      <c r="EV754" s="56"/>
      <c r="EW754" s="56"/>
      <c r="EX754" s="56"/>
      <c r="EY754" s="56"/>
      <c r="EZ754" s="56"/>
      <c r="FA754" s="56"/>
      <c r="FB754" s="56"/>
      <c r="FC754" s="56"/>
      <c r="FD754" s="56"/>
      <c r="FE754" s="56"/>
      <c r="FF754" s="56"/>
      <c r="FG754" s="56"/>
      <c r="FH754" s="56"/>
      <c r="FI754" s="56"/>
      <c r="FJ754" s="56"/>
      <c r="FK754" s="56"/>
      <c r="FL754" s="56"/>
      <c r="FM754" s="56"/>
      <c r="FN754" s="56"/>
      <c r="FO754" s="56"/>
      <c r="FP754" s="56"/>
      <c r="FQ754" s="56"/>
      <c r="FR754" s="56"/>
      <c r="FS754" s="56"/>
      <c r="FT754" s="56"/>
      <c r="FU754" s="56"/>
      <c r="FV754" s="56"/>
      <c r="FW754" s="56"/>
      <c r="FX754" s="56"/>
      <c r="FY754" s="56"/>
      <c r="FZ754" s="56"/>
      <c r="GA754" s="56"/>
      <c r="GB754" s="56"/>
      <c r="GC754" s="56"/>
      <c r="GD754" s="56"/>
      <c r="GE754" s="56"/>
      <c r="GF754" s="56"/>
      <c r="GG754" s="56"/>
      <c r="GH754" s="56"/>
      <c r="GI754" s="56"/>
      <c r="GJ754" s="56"/>
      <c r="GK754" s="56"/>
      <c r="GL754" s="56"/>
      <c r="GM754" s="56"/>
      <c r="GN754" s="56"/>
      <c r="GO754" s="56"/>
      <c r="GP754" s="56"/>
      <c r="GQ754" s="56"/>
      <c r="GR754" s="56"/>
      <c r="GS754" s="56"/>
      <c r="GT754" s="56"/>
      <c r="GU754" s="56"/>
      <c r="GV754" s="56"/>
      <c r="GW754" s="56"/>
      <c r="GX754" s="56"/>
      <c r="GY754" s="56"/>
      <c r="GZ754" s="56"/>
      <c r="HA754" s="56"/>
      <c r="HB754" s="56"/>
      <c r="HC754" s="56"/>
      <c r="HD754" s="56"/>
      <c r="HE754" s="56"/>
      <c r="HF754" s="56"/>
      <c r="HG754" s="56"/>
      <c r="HH754" s="56"/>
      <c r="HI754" s="56"/>
      <c r="HJ754" s="56"/>
      <c r="HK754" s="56"/>
      <c r="HL754" s="56"/>
      <c r="HM754" s="56"/>
      <c r="HN754" s="56"/>
      <c r="HO754" s="56"/>
      <c r="HP754" s="56"/>
      <c r="HQ754" s="56"/>
      <c r="HR754" s="56"/>
      <c r="HS754" s="56"/>
      <c r="HT754" s="56"/>
      <c r="HU754" s="56"/>
      <c r="HV754" s="56"/>
      <c r="HW754" s="56"/>
      <c r="HX754" s="56"/>
      <c r="HY754" s="56"/>
      <c r="HZ754" s="56"/>
      <c r="IA754" s="56"/>
      <c r="IB754" s="56"/>
      <c r="IC754" s="56"/>
      <c r="ID754" s="56"/>
      <c r="IE754" s="56"/>
      <c r="IF754" s="56"/>
      <c r="IG754" s="56"/>
      <c r="IH754" s="56"/>
      <c r="II754" s="56"/>
      <c r="IJ754" s="56"/>
      <c r="IK754" s="56"/>
      <c r="IL754" s="56"/>
      <c r="IM754" s="56"/>
      <c r="IN754" s="56"/>
      <c r="IO754" s="56"/>
      <c r="IP754" s="56"/>
      <c r="IQ754" s="56"/>
      <c r="IR754" s="56"/>
      <c r="IS754" s="56"/>
      <c r="IT754" s="56"/>
      <c r="IU754" s="56"/>
      <c r="IV754" s="56"/>
      <c r="IW754" s="56"/>
      <c r="IX754" s="56"/>
    </row>
    <row r="755" spans="2:258">
      <c r="B755" s="56"/>
      <c r="C755" s="56"/>
      <c r="D755" s="56"/>
      <c r="E755" s="56"/>
      <c r="F755" s="56"/>
      <c r="G755" s="56"/>
      <c r="H755" s="56"/>
      <c r="I755" s="56"/>
      <c r="J755" s="56"/>
      <c r="K755" s="56"/>
      <c r="L755" s="56"/>
      <c r="M755" s="56"/>
      <c r="CK755" s="56"/>
      <c r="CL755" s="56"/>
      <c r="CM755" s="56"/>
      <c r="CN755" s="56"/>
      <c r="CO755" s="56"/>
      <c r="CP755" s="56"/>
      <c r="CQ755" s="56"/>
      <c r="CR755" s="56"/>
      <c r="CS755" s="56"/>
      <c r="CT755" s="56"/>
      <c r="CU755" s="56"/>
      <c r="CV755" s="56"/>
      <c r="CW755" s="56"/>
      <c r="CX755" s="56"/>
      <c r="CY755" s="56"/>
      <c r="CZ755" s="56"/>
      <c r="DA755" s="56"/>
      <c r="DB755" s="56"/>
      <c r="DC755" s="56"/>
      <c r="DD755" s="56"/>
      <c r="DE755" s="56"/>
      <c r="DF755" s="56"/>
      <c r="DG755" s="56"/>
      <c r="DH755" s="56"/>
      <c r="DI755" s="56"/>
      <c r="DJ755" s="56"/>
      <c r="DK755" s="56"/>
      <c r="DL755" s="56"/>
      <c r="DM755" s="56"/>
      <c r="DN755" s="56"/>
      <c r="DO755" s="56"/>
      <c r="DP755" s="56"/>
      <c r="DQ755" s="56"/>
      <c r="DR755" s="56"/>
      <c r="DS755" s="56"/>
      <c r="DT755" s="56"/>
      <c r="DU755" s="56"/>
      <c r="DV755" s="56"/>
      <c r="DW755" s="56"/>
      <c r="DX755" s="56"/>
      <c r="DY755" s="56"/>
      <c r="DZ755" s="56"/>
      <c r="EA755" s="56"/>
      <c r="EB755" s="56"/>
      <c r="EC755" s="56"/>
      <c r="ED755" s="56"/>
      <c r="EE755" s="56"/>
      <c r="EF755" s="56"/>
      <c r="EG755" s="56"/>
      <c r="EH755" s="56"/>
      <c r="EI755" s="56"/>
      <c r="EJ755" s="56"/>
      <c r="EK755" s="56"/>
      <c r="EL755" s="56"/>
      <c r="EM755" s="56"/>
      <c r="EN755" s="56"/>
      <c r="EO755" s="56"/>
      <c r="EP755" s="56"/>
      <c r="EQ755" s="56"/>
      <c r="ER755" s="56"/>
      <c r="ES755" s="56"/>
      <c r="ET755" s="56"/>
      <c r="EU755" s="56"/>
      <c r="EV755" s="56"/>
      <c r="EW755" s="56"/>
      <c r="EX755" s="56"/>
      <c r="EY755" s="56"/>
      <c r="EZ755" s="56"/>
      <c r="FA755" s="56"/>
      <c r="FB755" s="56"/>
      <c r="FC755" s="56"/>
      <c r="FD755" s="56"/>
      <c r="FE755" s="56"/>
      <c r="FF755" s="56"/>
      <c r="FG755" s="56"/>
      <c r="FH755" s="56"/>
      <c r="FI755" s="56"/>
      <c r="FJ755" s="56"/>
      <c r="FK755" s="56"/>
      <c r="FL755" s="56"/>
      <c r="FM755" s="56"/>
      <c r="FN755" s="56"/>
      <c r="FO755" s="56"/>
      <c r="FP755" s="56"/>
      <c r="FQ755" s="56"/>
      <c r="FR755" s="56"/>
      <c r="FS755" s="56"/>
      <c r="FT755" s="56"/>
      <c r="FU755" s="56"/>
      <c r="FV755" s="56"/>
      <c r="FW755" s="56"/>
      <c r="FX755" s="56"/>
      <c r="FY755" s="56"/>
      <c r="FZ755" s="56"/>
      <c r="GA755" s="56"/>
      <c r="GB755" s="56"/>
      <c r="GC755" s="56"/>
      <c r="GD755" s="56"/>
      <c r="GE755" s="56"/>
      <c r="GF755" s="56"/>
      <c r="GG755" s="56"/>
      <c r="GH755" s="56"/>
      <c r="GI755" s="56"/>
      <c r="GJ755" s="56"/>
      <c r="GK755" s="56"/>
      <c r="GL755" s="56"/>
      <c r="GM755" s="56"/>
      <c r="GN755" s="56"/>
      <c r="GO755" s="56"/>
      <c r="GP755" s="56"/>
      <c r="GQ755" s="56"/>
      <c r="GR755" s="56"/>
      <c r="GS755" s="56"/>
      <c r="GT755" s="56"/>
      <c r="GU755" s="56"/>
      <c r="GV755" s="56"/>
      <c r="GW755" s="56"/>
      <c r="GX755" s="56"/>
      <c r="GY755" s="56"/>
      <c r="GZ755" s="56"/>
      <c r="HA755" s="56"/>
      <c r="HB755" s="56"/>
      <c r="HC755" s="56"/>
      <c r="HD755" s="56"/>
      <c r="HE755" s="56"/>
      <c r="HF755" s="56"/>
      <c r="HG755" s="56"/>
      <c r="HH755" s="56"/>
      <c r="HI755" s="56"/>
      <c r="HJ755" s="56"/>
      <c r="HK755" s="56"/>
      <c r="HL755" s="56"/>
      <c r="HM755" s="56"/>
      <c r="HN755" s="56"/>
      <c r="HO755" s="56"/>
      <c r="HP755" s="56"/>
      <c r="HQ755" s="56"/>
      <c r="HR755" s="56"/>
      <c r="HS755" s="56"/>
      <c r="HT755" s="56"/>
      <c r="HU755" s="56"/>
      <c r="HV755" s="56"/>
      <c r="HW755" s="56"/>
      <c r="HX755" s="56"/>
      <c r="HY755" s="56"/>
      <c r="HZ755" s="56"/>
      <c r="IA755" s="56"/>
      <c r="IB755" s="56"/>
      <c r="IC755" s="56"/>
      <c r="ID755" s="56"/>
      <c r="IE755" s="56"/>
      <c r="IF755" s="56"/>
      <c r="IG755" s="56"/>
      <c r="IH755" s="56"/>
      <c r="II755" s="56"/>
      <c r="IJ755" s="56"/>
      <c r="IK755" s="56"/>
      <c r="IL755" s="56"/>
      <c r="IM755" s="56"/>
      <c r="IN755" s="56"/>
      <c r="IO755" s="56"/>
      <c r="IP755" s="56"/>
      <c r="IQ755" s="56"/>
      <c r="IR755" s="56"/>
      <c r="IS755" s="56"/>
      <c r="IT755" s="56"/>
      <c r="IU755" s="56"/>
      <c r="IV755" s="56"/>
      <c r="IW755" s="56"/>
      <c r="IX755" s="56"/>
    </row>
    <row r="756" spans="2:258">
      <c r="B756" s="56"/>
      <c r="C756" s="56"/>
      <c r="D756" s="56"/>
      <c r="E756" s="56"/>
      <c r="F756" s="56"/>
      <c r="G756" s="56"/>
      <c r="H756" s="56"/>
      <c r="I756" s="56"/>
      <c r="J756" s="56"/>
      <c r="K756" s="56"/>
      <c r="L756" s="56"/>
      <c r="M756" s="56"/>
      <c r="CK756" s="56"/>
      <c r="CL756" s="56"/>
      <c r="CM756" s="56"/>
      <c r="CN756" s="56"/>
      <c r="CO756" s="56"/>
      <c r="CP756" s="56"/>
      <c r="CQ756" s="56"/>
      <c r="CR756" s="56"/>
      <c r="CS756" s="56"/>
      <c r="CT756" s="56"/>
      <c r="CU756" s="56"/>
      <c r="CV756" s="56"/>
      <c r="CW756" s="56"/>
      <c r="CX756" s="56"/>
      <c r="CY756" s="56"/>
      <c r="CZ756" s="56"/>
      <c r="DA756" s="56"/>
      <c r="DB756" s="56"/>
      <c r="DC756" s="56"/>
      <c r="DD756" s="56"/>
      <c r="DE756" s="56"/>
      <c r="DF756" s="56"/>
      <c r="DG756" s="56"/>
      <c r="DH756" s="56"/>
      <c r="DI756" s="56"/>
      <c r="DJ756" s="56"/>
      <c r="DK756" s="56"/>
      <c r="DL756" s="56"/>
      <c r="DM756" s="56"/>
      <c r="DN756" s="56"/>
      <c r="DO756" s="56"/>
      <c r="DP756" s="56"/>
      <c r="DQ756" s="56"/>
      <c r="DR756" s="56"/>
      <c r="DS756" s="56"/>
      <c r="DT756" s="56"/>
      <c r="DU756" s="56"/>
      <c r="DV756" s="56"/>
      <c r="DW756" s="56"/>
      <c r="DX756" s="56"/>
      <c r="DY756" s="56"/>
      <c r="DZ756" s="56"/>
      <c r="EA756" s="56"/>
      <c r="EB756" s="56"/>
      <c r="EC756" s="56"/>
      <c r="ED756" s="56"/>
      <c r="EE756" s="56"/>
      <c r="EF756" s="56"/>
      <c r="EG756" s="56"/>
      <c r="EH756" s="56"/>
      <c r="EI756" s="56"/>
      <c r="EJ756" s="56"/>
      <c r="EK756" s="56"/>
      <c r="EL756" s="56"/>
      <c r="EM756" s="56"/>
      <c r="EN756" s="56"/>
      <c r="EO756" s="56"/>
      <c r="EP756" s="56"/>
      <c r="EQ756" s="56"/>
      <c r="ER756" s="56"/>
      <c r="ES756" s="56"/>
      <c r="ET756" s="56"/>
      <c r="EU756" s="56"/>
      <c r="EV756" s="56"/>
      <c r="EW756" s="56"/>
      <c r="EX756" s="56"/>
      <c r="EY756" s="56"/>
      <c r="EZ756" s="56"/>
      <c r="FA756" s="56"/>
      <c r="FB756" s="56"/>
      <c r="FC756" s="56"/>
      <c r="FD756" s="56"/>
      <c r="FE756" s="56"/>
      <c r="FF756" s="56"/>
      <c r="FG756" s="56"/>
      <c r="FH756" s="56"/>
      <c r="FI756" s="56"/>
      <c r="FJ756" s="56"/>
      <c r="FK756" s="56"/>
      <c r="FL756" s="56"/>
      <c r="FM756" s="56"/>
      <c r="FN756" s="56"/>
      <c r="FO756" s="56"/>
      <c r="FP756" s="56"/>
      <c r="FQ756" s="56"/>
      <c r="FR756" s="56"/>
      <c r="FS756" s="56"/>
      <c r="FT756" s="56"/>
      <c r="FU756" s="56"/>
      <c r="FV756" s="56"/>
      <c r="FW756" s="56"/>
      <c r="FX756" s="56"/>
      <c r="FY756" s="56"/>
      <c r="FZ756" s="56"/>
      <c r="GA756" s="56"/>
      <c r="GB756" s="56"/>
      <c r="GC756" s="56"/>
      <c r="GD756" s="56"/>
      <c r="GE756" s="56"/>
      <c r="GF756" s="56"/>
      <c r="GG756" s="56"/>
      <c r="GH756" s="56"/>
      <c r="GI756" s="56"/>
      <c r="GJ756" s="56"/>
      <c r="GK756" s="56"/>
      <c r="GL756" s="56"/>
      <c r="GM756" s="56"/>
      <c r="GN756" s="56"/>
      <c r="GO756" s="56"/>
      <c r="GP756" s="56"/>
      <c r="GQ756" s="56"/>
      <c r="GR756" s="56"/>
      <c r="GS756" s="56"/>
      <c r="GT756" s="56"/>
      <c r="GU756" s="56"/>
      <c r="GV756" s="56"/>
      <c r="GW756" s="56"/>
      <c r="GX756" s="56"/>
      <c r="GY756" s="56"/>
      <c r="GZ756" s="56"/>
      <c r="HA756" s="56"/>
      <c r="HB756" s="56"/>
      <c r="HC756" s="56"/>
      <c r="HD756" s="56"/>
      <c r="HE756" s="56"/>
      <c r="HF756" s="56"/>
      <c r="HG756" s="56"/>
      <c r="HH756" s="56"/>
      <c r="HI756" s="56"/>
      <c r="HJ756" s="56"/>
      <c r="HK756" s="56"/>
      <c r="HL756" s="56"/>
      <c r="HM756" s="56"/>
      <c r="HN756" s="56"/>
      <c r="HO756" s="56"/>
      <c r="HP756" s="56"/>
      <c r="HQ756" s="56"/>
      <c r="HR756" s="56"/>
      <c r="HS756" s="56"/>
      <c r="HT756" s="56"/>
      <c r="HU756" s="56"/>
      <c r="HV756" s="56"/>
      <c r="HW756" s="56"/>
      <c r="HX756" s="56"/>
      <c r="HY756" s="56"/>
      <c r="HZ756" s="56"/>
      <c r="IA756" s="56"/>
      <c r="IB756" s="56"/>
      <c r="IC756" s="56"/>
      <c r="ID756" s="56"/>
      <c r="IE756" s="56"/>
      <c r="IF756" s="56"/>
      <c r="IG756" s="56"/>
      <c r="IH756" s="56"/>
      <c r="II756" s="56"/>
      <c r="IJ756" s="56"/>
      <c r="IK756" s="56"/>
      <c r="IL756" s="56"/>
      <c r="IM756" s="56"/>
      <c r="IN756" s="56"/>
      <c r="IO756" s="56"/>
      <c r="IP756" s="56"/>
      <c r="IQ756" s="56"/>
      <c r="IR756" s="56"/>
      <c r="IS756" s="56"/>
      <c r="IT756" s="56"/>
      <c r="IU756" s="56"/>
      <c r="IV756" s="56"/>
      <c r="IW756" s="56"/>
      <c r="IX756" s="56"/>
    </row>
    <row r="757" spans="2:258">
      <c r="B757" s="56"/>
      <c r="C757" s="56"/>
      <c r="D757" s="56"/>
      <c r="E757" s="56"/>
      <c r="F757" s="56"/>
      <c r="G757" s="56"/>
      <c r="H757" s="56"/>
      <c r="I757" s="56"/>
      <c r="J757" s="56"/>
      <c r="K757" s="56"/>
      <c r="L757" s="56"/>
      <c r="M757" s="56"/>
      <c r="CK757" s="56"/>
      <c r="CL757" s="56"/>
      <c r="CM757" s="56"/>
      <c r="CN757" s="56"/>
      <c r="CO757" s="56"/>
      <c r="CP757" s="56"/>
      <c r="CQ757" s="56"/>
      <c r="CR757" s="56"/>
      <c r="CS757" s="56"/>
      <c r="CT757" s="56"/>
      <c r="CU757" s="56"/>
      <c r="CV757" s="56"/>
      <c r="CW757" s="56"/>
      <c r="CX757" s="56"/>
      <c r="CY757" s="56"/>
      <c r="CZ757" s="56"/>
      <c r="DA757" s="56"/>
      <c r="DB757" s="56"/>
      <c r="DC757" s="56"/>
      <c r="DD757" s="56"/>
      <c r="DE757" s="56"/>
      <c r="DF757" s="56"/>
      <c r="DG757" s="56"/>
      <c r="DH757" s="56"/>
      <c r="DI757" s="56"/>
      <c r="DJ757" s="56"/>
      <c r="DK757" s="56"/>
      <c r="DL757" s="56"/>
      <c r="DM757" s="56"/>
      <c r="DN757" s="56"/>
      <c r="DO757" s="56"/>
      <c r="DP757" s="56"/>
      <c r="DQ757" s="56"/>
      <c r="DR757" s="56"/>
      <c r="DS757" s="56"/>
      <c r="DT757" s="56"/>
      <c r="DU757" s="56"/>
      <c r="DV757" s="56"/>
      <c r="DW757" s="56"/>
      <c r="DX757" s="56"/>
      <c r="DY757" s="56"/>
      <c r="DZ757" s="56"/>
      <c r="EA757" s="56"/>
      <c r="EB757" s="56"/>
      <c r="EC757" s="56"/>
      <c r="ED757" s="56"/>
      <c r="EE757" s="56"/>
      <c r="EF757" s="56"/>
      <c r="EG757" s="56"/>
      <c r="EH757" s="56"/>
      <c r="EI757" s="56"/>
      <c r="EJ757" s="56"/>
      <c r="EK757" s="56"/>
      <c r="EL757" s="56"/>
      <c r="EM757" s="56"/>
      <c r="EN757" s="56"/>
      <c r="EO757" s="56"/>
      <c r="EP757" s="56"/>
      <c r="EQ757" s="56"/>
      <c r="ER757" s="56"/>
      <c r="ES757" s="56"/>
      <c r="ET757" s="56"/>
      <c r="EU757" s="56"/>
      <c r="EV757" s="56"/>
      <c r="EW757" s="56"/>
      <c r="EX757" s="56"/>
      <c r="EY757" s="56"/>
      <c r="EZ757" s="56"/>
      <c r="FA757" s="56"/>
      <c r="FB757" s="56"/>
      <c r="FC757" s="56"/>
      <c r="FD757" s="56"/>
      <c r="FE757" s="56"/>
      <c r="FF757" s="56"/>
      <c r="FG757" s="56"/>
      <c r="FH757" s="56"/>
      <c r="FI757" s="56"/>
      <c r="FJ757" s="56"/>
      <c r="FK757" s="56"/>
      <c r="FL757" s="56"/>
      <c r="FM757" s="56"/>
      <c r="FN757" s="56"/>
      <c r="FO757" s="56"/>
      <c r="FP757" s="56"/>
      <c r="FQ757" s="56"/>
      <c r="FR757" s="56"/>
      <c r="FS757" s="56"/>
      <c r="FT757" s="56"/>
      <c r="FU757" s="56"/>
      <c r="FV757" s="56"/>
      <c r="FW757" s="56"/>
      <c r="FX757" s="56"/>
      <c r="FY757" s="56"/>
      <c r="FZ757" s="56"/>
      <c r="GA757" s="56"/>
      <c r="GB757" s="56"/>
      <c r="GC757" s="56"/>
      <c r="GD757" s="56"/>
      <c r="GE757" s="56"/>
      <c r="GF757" s="56"/>
      <c r="GG757" s="56"/>
      <c r="GH757" s="56"/>
      <c r="GI757" s="56"/>
      <c r="GJ757" s="56"/>
      <c r="GK757" s="56"/>
      <c r="GL757" s="56"/>
      <c r="GM757" s="56"/>
      <c r="GN757" s="56"/>
      <c r="GO757" s="56"/>
      <c r="GP757" s="56"/>
      <c r="GQ757" s="56"/>
      <c r="GR757" s="56"/>
      <c r="GS757" s="56"/>
      <c r="GT757" s="56"/>
      <c r="GU757" s="56"/>
      <c r="GV757" s="56"/>
      <c r="GW757" s="56"/>
      <c r="GX757" s="56"/>
      <c r="GY757" s="56"/>
      <c r="GZ757" s="56"/>
      <c r="HA757" s="56"/>
      <c r="HB757" s="56"/>
      <c r="HC757" s="56"/>
      <c r="HD757" s="56"/>
      <c r="HE757" s="56"/>
      <c r="HF757" s="56"/>
      <c r="HG757" s="56"/>
      <c r="HH757" s="56"/>
      <c r="HI757" s="56"/>
      <c r="HJ757" s="56"/>
      <c r="HK757" s="56"/>
      <c r="HL757" s="56"/>
      <c r="HM757" s="56"/>
      <c r="HN757" s="56"/>
      <c r="HO757" s="56"/>
      <c r="HP757" s="56"/>
      <c r="HQ757" s="56"/>
      <c r="HR757" s="56"/>
      <c r="HS757" s="56"/>
      <c r="HT757" s="56"/>
      <c r="HU757" s="56"/>
      <c r="HV757" s="56"/>
      <c r="HW757" s="56"/>
      <c r="HX757" s="56"/>
      <c r="HY757" s="56"/>
      <c r="HZ757" s="56"/>
      <c r="IA757" s="56"/>
      <c r="IB757" s="56"/>
      <c r="IC757" s="56"/>
      <c r="ID757" s="56"/>
      <c r="IE757" s="56"/>
      <c r="IF757" s="56"/>
      <c r="IG757" s="56"/>
      <c r="IH757" s="56"/>
      <c r="II757" s="56"/>
      <c r="IJ757" s="56"/>
      <c r="IK757" s="56"/>
      <c r="IL757" s="56"/>
      <c r="IM757" s="56"/>
      <c r="IN757" s="56"/>
      <c r="IO757" s="56"/>
      <c r="IP757" s="56"/>
      <c r="IQ757" s="56"/>
      <c r="IR757" s="56"/>
      <c r="IS757" s="56"/>
      <c r="IT757" s="56"/>
      <c r="IU757" s="56"/>
      <c r="IV757" s="56"/>
      <c r="IW757" s="56"/>
      <c r="IX757" s="56"/>
    </row>
    <row r="758" spans="2:258">
      <c r="B758" s="56"/>
      <c r="C758" s="56"/>
      <c r="D758" s="56"/>
      <c r="E758" s="56"/>
      <c r="F758" s="56"/>
      <c r="G758" s="56"/>
      <c r="H758" s="56"/>
      <c r="I758" s="56"/>
      <c r="J758" s="56"/>
      <c r="K758" s="56"/>
      <c r="L758" s="56"/>
      <c r="M758" s="56"/>
      <c r="CK758" s="56"/>
      <c r="CL758" s="56"/>
      <c r="CM758" s="56"/>
      <c r="CN758" s="56"/>
      <c r="CO758" s="56"/>
      <c r="CP758" s="56"/>
      <c r="CQ758" s="56"/>
      <c r="CR758" s="56"/>
      <c r="CS758" s="56"/>
      <c r="CT758" s="56"/>
      <c r="CU758" s="56"/>
      <c r="CV758" s="56"/>
      <c r="CW758" s="56"/>
      <c r="CX758" s="56"/>
      <c r="CY758" s="56"/>
      <c r="CZ758" s="56"/>
      <c r="DA758" s="56"/>
      <c r="DB758" s="56"/>
      <c r="DC758" s="56"/>
      <c r="DD758" s="56"/>
      <c r="DE758" s="56"/>
      <c r="DF758" s="56"/>
      <c r="DG758" s="56"/>
      <c r="DH758" s="56"/>
      <c r="DI758" s="56"/>
      <c r="DJ758" s="56"/>
      <c r="DK758" s="56"/>
      <c r="DL758" s="56"/>
      <c r="DM758" s="56"/>
      <c r="DN758" s="56"/>
      <c r="DO758" s="56"/>
      <c r="DP758" s="56"/>
      <c r="DQ758" s="56"/>
      <c r="DR758" s="56"/>
      <c r="DS758" s="56"/>
      <c r="DT758" s="56"/>
      <c r="DU758" s="56"/>
      <c r="DV758" s="56"/>
      <c r="DW758" s="56"/>
      <c r="DX758" s="56"/>
      <c r="DY758" s="56"/>
      <c r="DZ758" s="56"/>
      <c r="EA758" s="56"/>
      <c r="EB758" s="56"/>
      <c r="EC758" s="56"/>
      <c r="ED758" s="56"/>
      <c r="EE758" s="56"/>
      <c r="EF758" s="56"/>
      <c r="EG758" s="56"/>
      <c r="EH758" s="56"/>
      <c r="EI758" s="56"/>
      <c r="EJ758" s="56"/>
      <c r="EK758" s="56"/>
      <c r="EL758" s="56"/>
      <c r="EM758" s="56"/>
      <c r="EN758" s="56"/>
      <c r="EO758" s="56"/>
      <c r="EP758" s="56"/>
      <c r="EQ758" s="56"/>
      <c r="ER758" s="56"/>
      <c r="ES758" s="56"/>
      <c r="ET758" s="56"/>
      <c r="EU758" s="56"/>
      <c r="EV758" s="56"/>
      <c r="EW758" s="56"/>
      <c r="EX758" s="56"/>
      <c r="EY758" s="56"/>
      <c r="EZ758" s="56"/>
      <c r="FA758" s="56"/>
      <c r="FB758" s="56"/>
      <c r="FC758" s="56"/>
      <c r="FD758" s="56"/>
      <c r="FE758" s="56"/>
      <c r="FF758" s="56"/>
      <c r="FG758" s="56"/>
      <c r="FH758" s="56"/>
      <c r="FI758" s="56"/>
      <c r="FJ758" s="56"/>
      <c r="FK758" s="56"/>
      <c r="FL758" s="56"/>
      <c r="FM758" s="56"/>
      <c r="FN758" s="56"/>
      <c r="FO758" s="56"/>
      <c r="FP758" s="56"/>
      <c r="FQ758" s="56"/>
      <c r="FR758" s="56"/>
      <c r="FS758" s="56"/>
      <c r="FT758" s="56"/>
      <c r="FU758" s="56"/>
      <c r="FV758" s="56"/>
      <c r="FW758" s="56"/>
      <c r="FX758" s="56"/>
      <c r="FY758" s="56"/>
      <c r="FZ758" s="56"/>
      <c r="GA758" s="56"/>
      <c r="GB758" s="56"/>
      <c r="GC758" s="56"/>
      <c r="GD758" s="56"/>
      <c r="GE758" s="56"/>
      <c r="GF758" s="56"/>
      <c r="GG758" s="56"/>
      <c r="GH758" s="56"/>
      <c r="GI758" s="56"/>
      <c r="GJ758" s="56"/>
      <c r="GK758" s="56"/>
      <c r="GL758" s="56"/>
      <c r="GM758" s="56"/>
      <c r="GN758" s="56"/>
      <c r="GO758" s="56"/>
      <c r="GP758" s="56"/>
      <c r="GQ758" s="56"/>
      <c r="GR758" s="56"/>
      <c r="GS758" s="56"/>
      <c r="GT758" s="56"/>
      <c r="GU758" s="56"/>
      <c r="GV758" s="56"/>
      <c r="GW758" s="56"/>
      <c r="GX758" s="56"/>
      <c r="GY758" s="56"/>
      <c r="GZ758" s="56"/>
      <c r="HA758" s="56"/>
      <c r="HB758" s="56"/>
      <c r="HC758" s="56"/>
      <c r="HD758" s="56"/>
      <c r="HE758" s="56"/>
      <c r="HF758" s="56"/>
      <c r="HG758" s="56"/>
      <c r="HH758" s="56"/>
      <c r="HI758" s="56"/>
      <c r="HJ758" s="56"/>
      <c r="HK758" s="56"/>
      <c r="HL758" s="56"/>
      <c r="HM758" s="56"/>
      <c r="HN758" s="56"/>
      <c r="HO758" s="56"/>
      <c r="HP758" s="56"/>
      <c r="HQ758" s="56"/>
      <c r="HR758" s="56"/>
      <c r="HS758" s="56"/>
      <c r="HT758" s="56"/>
      <c r="HU758" s="56"/>
      <c r="HV758" s="56"/>
      <c r="HW758" s="56"/>
      <c r="HX758" s="56"/>
      <c r="HY758" s="56"/>
      <c r="HZ758" s="56"/>
      <c r="IA758" s="56"/>
      <c r="IB758" s="56"/>
      <c r="IC758" s="56"/>
      <c r="ID758" s="56"/>
      <c r="IE758" s="56"/>
      <c r="IF758" s="56"/>
      <c r="IG758" s="56"/>
      <c r="IH758" s="56"/>
      <c r="II758" s="56"/>
      <c r="IJ758" s="56"/>
      <c r="IK758" s="56"/>
      <c r="IL758" s="56"/>
      <c r="IM758" s="56"/>
      <c r="IN758" s="56"/>
      <c r="IO758" s="56"/>
      <c r="IP758" s="56"/>
      <c r="IQ758" s="56"/>
      <c r="IR758" s="56"/>
      <c r="IS758" s="56"/>
      <c r="IT758" s="56"/>
      <c r="IU758" s="56"/>
      <c r="IV758" s="56"/>
      <c r="IW758" s="56"/>
      <c r="IX758" s="56"/>
    </row>
    <row r="759" spans="2:258">
      <c r="B759" s="56"/>
      <c r="C759" s="56"/>
      <c r="D759" s="56"/>
      <c r="E759" s="56"/>
      <c r="F759" s="56"/>
      <c r="G759" s="56"/>
      <c r="H759" s="56"/>
      <c r="I759" s="56"/>
      <c r="J759" s="56"/>
      <c r="K759" s="56"/>
      <c r="L759" s="56"/>
      <c r="M759" s="56"/>
      <c r="CK759" s="56"/>
      <c r="CL759" s="56"/>
      <c r="CM759" s="56"/>
      <c r="CN759" s="56"/>
      <c r="CO759" s="56"/>
      <c r="CP759" s="56"/>
      <c r="CQ759" s="56"/>
      <c r="CR759" s="56"/>
      <c r="CS759" s="56"/>
      <c r="CT759" s="56"/>
      <c r="CU759" s="56"/>
      <c r="CV759" s="56"/>
      <c r="CW759" s="56"/>
      <c r="CX759" s="56"/>
      <c r="CY759" s="56"/>
      <c r="CZ759" s="56"/>
      <c r="DA759" s="56"/>
      <c r="DB759" s="56"/>
      <c r="DC759" s="56"/>
      <c r="DD759" s="56"/>
      <c r="DE759" s="56"/>
      <c r="DF759" s="56"/>
      <c r="DG759" s="56"/>
      <c r="DH759" s="56"/>
      <c r="DI759" s="56"/>
      <c r="DJ759" s="56"/>
      <c r="DK759" s="56"/>
      <c r="DL759" s="56"/>
      <c r="DM759" s="56"/>
      <c r="DN759" s="56"/>
      <c r="DO759" s="56"/>
      <c r="DP759" s="56"/>
      <c r="DQ759" s="56"/>
      <c r="DR759" s="56"/>
      <c r="DS759" s="56"/>
      <c r="DT759" s="56"/>
      <c r="DU759" s="56"/>
      <c r="DV759" s="56"/>
      <c r="DW759" s="56"/>
      <c r="DX759" s="56"/>
      <c r="DY759" s="56"/>
      <c r="DZ759" s="56"/>
      <c r="EA759" s="56"/>
      <c r="EB759" s="56"/>
      <c r="EC759" s="56"/>
      <c r="ED759" s="56"/>
      <c r="EE759" s="56"/>
      <c r="EF759" s="56"/>
      <c r="EG759" s="56"/>
      <c r="EH759" s="56"/>
      <c r="EI759" s="56"/>
      <c r="EJ759" s="56"/>
      <c r="EK759" s="56"/>
      <c r="EL759" s="56"/>
      <c r="EM759" s="56"/>
      <c r="EN759" s="56"/>
      <c r="EO759" s="56"/>
      <c r="EP759" s="56"/>
      <c r="EQ759" s="56"/>
      <c r="ER759" s="56"/>
      <c r="ES759" s="56"/>
      <c r="ET759" s="56"/>
      <c r="EU759" s="56"/>
      <c r="EV759" s="56"/>
      <c r="EW759" s="56"/>
      <c r="EX759" s="56"/>
      <c r="EY759" s="56"/>
      <c r="EZ759" s="56"/>
      <c r="FA759" s="56"/>
      <c r="FB759" s="56"/>
      <c r="FC759" s="56"/>
      <c r="FD759" s="56"/>
      <c r="FE759" s="56"/>
      <c r="FF759" s="56"/>
      <c r="FG759" s="56"/>
      <c r="FH759" s="56"/>
      <c r="FI759" s="56"/>
      <c r="FJ759" s="56"/>
      <c r="FK759" s="56"/>
      <c r="FL759" s="56"/>
      <c r="FM759" s="56"/>
      <c r="FN759" s="56"/>
      <c r="FO759" s="56"/>
      <c r="FP759" s="56"/>
      <c r="FQ759" s="56"/>
      <c r="FR759" s="56"/>
      <c r="FS759" s="56"/>
      <c r="FT759" s="56"/>
      <c r="FU759" s="56"/>
      <c r="FV759" s="56"/>
      <c r="FW759" s="56"/>
      <c r="FX759" s="56"/>
      <c r="FY759" s="56"/>
      <c r="FZ759" s="56"/>
      <c r="GA759" s="56"/>
      <c r="GB759" s="56"/>
      <c r="GC759" s="56"/>
      <c r="GD759" s="56"/>
      <c r="GE759" s="56"/>
      <c r="GF759" s="56"/>
      <c r="GG759" s="56"/>
      <c r="GH759" s="56"/>
      <c r="GI759" s="56"/>
      <c r="GJ759" s="56"/>
      <c r="GK759" s="56"/>
      <c r="GL759" s="56"/>
      <c r="GM759" s="56"/>
      <c r="GN759" s="56"/>
      <c r="GO759" s="56"/>
      <c r="GP759" s="56"/>
      <c r="GQ759" s="56"/>
      <c r="GR759" s="56"/>
      <c r="GS759" s="56"/>
      <c r="GT759" s="56"/>
      <c r="GU759" s="56"/>
      <c r="GV759" s="56"/>
      <c r="GW759" s="56"/>
      <c r="GX759" s="56"/>
      <c r="GY759" s="56"/>
      <c r="GZ759" s="56"/>
      <c r="HA759" s="56"/>
      <c r="HB759" s="56"/>
      <c r="HC759" s="56"/>
      <c r="HD759" s="56"/>
      <c r="HE759" s="56"/>
      <c r="HF759" s="56"/>
      <c r="HG759" s="56"/>
      <c r="HH759" s="56"/>
      <c r="HI759" s="56"/>
      <c r="HJ759" s="56"/>
      <c r="HK759" s="56"/>
      <c r="HL759" s="56"/>
      <c r="HM759" s="56"/>
      <c r="HN759" s="56"/>
      <c r="HO759" s="56"/>
      <c r="HP759" s="56"/>
      <c r="HQ759" s="56"/>
      <c r="HR759" s="56"/>
      <c r="HS759" s="56"/>
      <c r="HT759" s="56"/>
      <c r="HU759" s="56"/>
      <c r="HV759" s="56"/>
      <c r="HW759" s="56"/>
      <c r="HX759" s="56"/>
      <c r="HY759" s="56"/>
      <c r="HZ759" s="56"/>
      <c r="IA759" s="56"/>
      <c r="IB759" s="56"/>
      <c r="IC759" s="56"/>
      <c r="ID759" s="56"/>
      <c r="IE759" s="56"/>
      <c r="IF759" s="56"/>
      <c r="IG759" s="56"/>
      <c r="IH759" s="56"/>
      <c r="II759" s="56"/>
      <c r="IJ759" s="56"/>
      <c r="IK759" s="56"/>
      <c r="IL759" s="56"/>
      <c r="IM759" s="56"/>
      <c r="IN759" s="56"/>
      <c r="IO759" s="56"/>
      <c r="IP759" s="56"/>
      <c r="IQ759" s="56"/>
      <c r="IR759" s="56"/>
      <c r="IS759" s="56"/>
      <c r="IT759" s="56"/>
      <c r="IU759" s="56"/>
      <c r="IV759" s="56"/>
      <c r="IW759" s="56"/>
      <c r="IX759" s="56"/>
    </row>
    <row r="760" spans="2:258">
      <c r="B760" s="56"/>
      <c r="C760" s="56"/>
      <c r="D760" s="56"/>
      <c r="E760" s="56"/>
      <c r="F760" s="56"/>
      <c r="G760" s="56"/>
      <c r="H760" s="56"/>
      <c r="I760" s="56"/>
      <c r="J760" s="56"/>
      <c r="K760" s="56"/>
      <c r="L760" s="56"/>
      <c r="M760" s="56"/>
      <c r="CK760" s="56"/>
      <c r="CL760" s="56"/>
      <c r="CM760" s="56"/>
      <c r="CN760" s="56"/>
      <c r="CO760" s="56"/>
      <c r="CP760" s="56"/>
      <c r="CQ760" s="56"/>
      <c r="CR760" s="56"/>
      <c r="CS760" s="56"/>
      <c r="CT760" s="56"/>
      <c r="CU760" s="56"/>
      <c r="CV760" s="56"/>
      <c r="CW760" s="56"/>
      <c r="CX760" s="56"/>
      <c r="CY760" s="56"/>
      <c r="CZ760" s="56"/>
      <c r="DA760" s="56"/>
      <c r="DB760" s="56"/>
      <c r="DC760" s="56"/>
      <c r="DD760" s="56"/>
      <c r="DE760" s="56"/>
      <c r="DF760" s="56"/>
      <c r="DG760" s="56"/>
      <c r="DH760" s="56"/>
      <c r="DI760" s="56"/>
      <c r="DJ760" s="56"/>
      <c r="DK760" s="56"/>
      <c r="DL760" s="56"/>
      <c r="DM760" s="56"/>
      <c r="DN760" s="56"/>
      <c r="DO760" s="56"/>
      <c r="DP760" s="56"/>
      <c r="DQ760" s="56"/>
      <c r="DR760" s="56"/>
      <c r="DS760" s="56"/>
      <c r="DT760" s="56"/>
      <c r="DU760" s="56"/>
      <c r="DV760" s="56"/>
      <c r="DW760" s="56"/>
      <c r="DX760" s="56"/>
      <c r="DY760" s="56"/>
      <c r="DZ760" s="56"/>
      <c r="EA760" s="56"/>
      <c r="EB760" s="56"/>
      <c r="EC760" s="56"/>
      <c r="ED760" s="56"/>
      <c r="EE760" s="56"/>
      <c r="EF760" s="56"/>
      <c r="EG760" s="56"/>
      <c r="EH760" s="56"/>
      <c r="EI760" s="56"/>
      <c r="EJ760" s="56"/>
      <c r="EK760" s="56"/>
      <c r="EL760" s="56"/>
      <c r="EM760" s="56"/>
      <c r="EN760" s="56"/>
      <c r="EO760" s="56"/>
      <c r="EP760" s="56"/>
      <c r="EQ760" s="56"/>
      <c r="ER760" s="56"/>
      <c r="ES760" s="56"/>
      <c r="ET760" s="56"/>
      <c r="EU760" s="56"/>
      <c r="EV760" s="56"/>
      <c r="EW760" s="56"/>
      <c r="EX760" s="56"/>
      <c r="EY760" s="56"/>
      <c r="EZ760" s="56"/>
      <c r="FA760" s="56"/>
      <c r="FB760" s="56"/>
      <c r="FC760" s="56"/>
      <c r="FD760" s="56"/>
      <c r="FE760" s="56"/>
      <c r="FF760" s="56"/>
      <c r="FG760" s="56"/>
      <c r="FH760" s="56"/>
      <c r="FI760" s="56"/>
      <c r="FJ760" s="56"/>
      <c r="FK760" s="56"/>
      <c r="FL760" s="56"/>
      <c r="FM760" s="56"/>
      <c r="FN760" s="56"/>
      <c r="FO760" s="56"/>
      <c r="FP760" s="56"/>
      <c r="FQ760" s="56"/>
      <c r="FR760" s="56"/>
      <c r="FS760" s="56"/>
      <c r="FT760" s="56"/>
      <c r="FU760" s="56"/>
      <c r="FV760" s="56"/>
      <c r="FW760" s="56"/>
      <c r="FX760" s="56"/>
      <c r="FY760" s="56"/>
      <c r="FZ760" s="56"/>
      <c r="GA760" s="56"/>
      <c r="GB760" s="56"/>
      <c r="GC760" s="56"/>
      <c r="GD760" s="56"/>
      <c r="GE760" s="56"/>
      <c r="GF760" s="56"/>
      <c r="GG760" s="56"/>
      <c r="GH760" s="56"/>
      <c r="GI760" s="56"/>
      <c r="GJ760" s="56"/>
      <c r="GK760" s="56"/>
      <c r="GL760" s="56"/>
      <c r="GM760" s="56"/>
      <c r="GN760" s="56"/>
      <c r="GO760" s="56"/>
      <c r="GP760" s="56"/>
      <c r="GQ760" s="56"/>
      <c r="GR760" s="56"/>
      <c r="GS760" s="56"/>
      <c r="GT760" s="56"/>
      <c r="GU760" s="56"/>
      <c r="GV760" s="56"/>
      <c r="GW760" s="56"/>
      <c r="GX760" s="56"/>
      <c r="GY760" s="56"/>
      <c r="GZ760" s="56"/>
      <c r="HA760" s="56"/>
      <c r="HB760" s="56"/>
      <c r="HC760" s="56"/>
      <c r="HD760" s="56"/>
      <c r="HE760" s="56"/>
      <c r="HF760" s="56"/>
      <c r="HG760" s="56"/>
      <c r="HH760" s="56"/>
      <c r="HI760" s="56"/>
      <c r="HJ760" s="56"/>
      <c r="HK760" s="56"/>
      <c r="HL760" s="56"/>
      <c r="HM760" s="56"/>
      <c r="HN760" s="56"/>
      <c r="HO760" s="56"/>
      <c r="HP760" s="56"/>
      <c r="HQ760" s="56"/>
      <c r="HR760" s="56"/>
      <c r="HS760" s="56"/>
      <c r="HT760" s="56"/>
      <c r="HU760" s="56"/>
      <c r="HV760" s="56"/>
      <c r="HW760" s="56"/>
      <c r="HX760" s="56"/>
      <c r="HY760" s="56"/>
      <c r="HZ760" s="56"/>
      <c r="IA760" s="56"/>
      <c r="IB760" s="56"/>
      <c r="IC760" s="56"/>
      <c r="ID760" s="56"/>
      <c r="IE760" s="56"/>
      <c r="IF760" s="56"/>
      <c r="IG760" s="56"/>
      <c r="IH760" s="56"/>
      <c r="II760" s="56"/>
      <c r="IJ760" s="56"/>
      <c r="IK760" s="56"/>
      <c r="IL760" s="56"/>
      <c r="IM760" s="56"/>
      <c r="IN760" s="56"/>
      <c r="IO760" s="56"/>
      <c r="IP760" s="56"/>
      <c r="IQ760" s="56"/>
      <c r="IR760" s="56"/>
      <c r="IS760" s="56"/>
      <c r="IT760" s="56"/>
      <c r="IU760" s="56"/>
      <c r="IV760" s="56"/>
      <c r="IW760" s="56"/>
      <c r="IX760" s="56"/>
    </row>
    <row r="761" spans="2:258">
      <c r="B761" s="56"/>
      <c r="C761" s="56"/>
      <c r="D761" s="56"/>
      <c r="E761" s="56"/>
      <c r="F761" s="56"/>
      <c r="G761" s="56"/>
      <c r="H761" s="56"/>
      <c r="I761" s="56"/>
      <c r="J761" s="56"/>
      <c r="K761" s="56"/>
      <c r="L761" s="56"/>
      <c r="M761" s="56"/>
      <c r="CK761" s="56"/>
      <c r="CL761" s="56"/>
      <c r="CM761" s="56"/>
      <c r="CN761" s="56"/>
      <c r="CO761" s="56"/>
      <c r="CP761" s="56"/>
      <c r="CQ761" s="56"/>
      <c r="CR761" s="56"/>
      <c r="CS761" s="56"/>
      <c r="CT761" s="56"/>
      <c r="CU761" s="56"/>
      <c r="CV761" s="56"/>
      <c r="CW761" s="56"/>
      <c r="CX761" s="56"/>
      <c r="CY761" s="56"/>
      <c r="CZ761" s="56"/>
      <c r="DA761" s="56"/>
      <c r="DB761" s="56"/>
      <c r="DC761" s="56"/>
      <c r="DD761" s="56"/>
      <c r="DE761" s="56"/>
      <c r="DF761" s="56"/>
      <c r="DG761" s="56"/>
      <c r="DH761" s="56"/>
      <c r="DI761" s="56"/>
      <c r="DJ761" s="56"/>
      <c r="DK761" s="56"/>
      <c r="DL761" s="56"/>
      <c r="DM761" s="56"/>
      <c r="DN761" s="56"/>
      <c r="DO761" s="56"/>
      <c r="DP761" s="56"/>
      <c r="DQ761" s="56"/>
      <c r="DR761" s="56"/>
      <c r="DS761" s="56"/>
      <c r="DT761" s="56"/>
      <c r="DU761" s="56"/>
      <c r="DV761" s="56"/>
      <c r="DW761" s="56"/>
      <c r="DX761" s="56"/>
      <c r="DY761" s="56"/>
      <c r="DZ761" s="56"/>
      <c r="EA761" s="56"/>
      <c r="EB761" s="56"/>
      <c r="EC761" s="56"/>
      <c r="ED761" s="56"/>
      <c r="EE761" s="56"/>
      <c r="EF761" s="56"/>
      <c r="EG761" s="56"/>
      <c r="EH761" s="56"/>
      <c r="EI761" s="56"/>
      <c r="EJ761" s="56"/>
      <c r="EK761" s="56"/>
      <c r="EL761" s="56"/>
      <c r="EM761" s="56"/>
      <c r="EN761" s="56"/>
      <c r="EO761" s="56"/>
      <c r="EP761" s="56"/>
      <c r="EQ761" s="56"/>
      <c r="ER761" s="56"/>
      <c r="ES761" s="56"/>
      <c r="ET761" s="56"/>
      <c r="EU761" s="56"/>
      <c r="EV761" s="56"/>
      <c r="EW761" s="56"/>
      <c r="EX761" s="56"/>
      <c r="EY761" s="56"/>
      <c r="EZ761" s="56"/>
      <c r="FA761" s="56"/>
      <c r="FB761" s="56"/>
      <c r="FC761" s="56"/>
      <c r="FD761" s="56"/>
      <c r="FE761" s="56"/>
      <c r="FF761" s="56"/>
      <c r="FG761" s="56"/>
      <c r="FH761" s="56"/>
      <c r="FI761" s="56"/>
      <c r="FJ761" s="56"/>
      <c r="FK761" s="56"/>
      <c r="FL761" s="56"/>
      <c r="FM761" s="56"/>
      <c r="FN761" s="56"/>
      <c r="FO761" s="56"/>
      <c r="FP761" s="56"/>
      <c r="FQ761" s="56"/>
      <c r="FR761" s="56"/>
      <c r="FS761" s="56"/>
      <c r="FT761" s="56"/>
      <c r="FU761" s="56"/>
      <c r="FV761" s="56"/>
      <c r="FW761" s="56"/>
      <c r="FX761" s="56"/>
      <c r="FY761" s="56"/>
      <c r="FZ761" s="56"/>
      <c r="GA761" s="56"/>
      <c r="GB761" s="56"/>
      <c r="GC761" s="56"/>
      <c r="GD761" s="56"/>
      <c r="GE761" s="56"/>
      <c r="GF761" s="56"/>
      <c r="GG761" s="56"/>
      <c r="GH761" s="56"/>
      <c r="GI761" s="56"/>
      <c r="GJ761" s="56"/>
      <c r="GK761" s="56"/>
      <c r="GL761" s="56"/>
      <c r="GM761" s="56"/>
      <c r="GN761" s="56"/>
      <c r="GO761" s="56"/>
      <c r="GP761" s="56"/>
      <c r="GQ761" s="56"/>
      <c r="GR761" s="56"/>
      <c r="GS761" s="56"/>
      <c r="GT761" s="56"/>
      <c r="GU761" s="56"/>
      <c r="GV761" s="56"/>
      <c r="GW761" s="56"/>
      <c r="GX761" s="56"/>
      <c r="GY761" s="56"/>
      <c r="GZ761" s="56"/>
      <c r="HA761" s="56"/>
      <c r="HB761" s="56"/>
      <c r="HC761" s="56"/>
      <c r="HD761" s="56"/>
      <c r="HE761" s="56"/>
      <c r="HF761" s="56"/>
      <c r="HG761" s="56"/>
      <c r="HH761" s="56"/>
      <c r="HI761" s="56"/>
      <c r="HJ761" s="56"/>
      <c r="HK761" s="56"/>
      <c r="HL761" s="56"/>
      <c r="HM761" s="56"/>
      <c r="HN761" s="56"/>
      <c r="HO761" s="56"/>
      <c r="HP761" s="56"/>
      <c r="HQ761" s="56"/>
      <c r="HR761" s="56"/>
      <c r="HS761" s="56"/>
      <c r="HT761" s="56"/>
      <c r="HU761" s="56"/>
      <c r="HV761" s="56"/>
      <c r="HW761" s="56"/>
      <c r="HX761" s="56"/>
      <c r="HY761" s="56"/>
      <c r="HZ761" s="56"/>
      <c r="IA761" s="56"/>
      <c r="IB761" s="56"/>
      <c r="IC761" s="56"/>
      <c r="ID761" s="56"/>
      <c r="IE761" s="56"/>
      <c r="IF761" s="56"/>
      <c r="IG761" s="56"/>
      <c r="IH761" s="56"/>
      <c r="II761" s="56"/>
      <c r="IJ761" s="56"/>
      <c r="IK761" s="56"/>
      <c r="IL761" s="56"/>
      <c r="IM761" s="56"/>
      <c r="IN761" s="56"/>
      <c r="IO761" s="56"/>
      <c r="IP761" s="56"/>
      <c r="IQ761" s="56"/>
      <c r="IR761" s="56"/>
      <c r="IS761" s="56"/>
      <c r="IT761" s="56"/>
      <c r="IU761" s="56"/>
      <c r="IV761" s="56"/>
      <c r="IW761" s="56"/>
      <c r="IX761" s="56"/>
    </row>
    <row r="762" spans="2:258">
      <c r="B762" s="56"/>
      <c r="C762" s="56"/>
      <c r="D762" s="56"/>
      <c r="E762" s="56"/>
      <c r="F762" s="56"/>
      <c r="G762" s="56"/>
      <c r="H762" s="56"/>
      <c r="I762" s="56"/>
      <c r="J762" s="56"/>
      <c r="K762" s="56"/>
      <c r="L762" s="56"/>
      <c r="M762" s="56"/>
      <c r="CK762" s="56"/>
      <c r="CL762" s="56"/>
      <c r="CM762" s="56"/>
      <c r="CN762" s="56"/>
      <c r="CO762" s="56"/>
      <c r="CP762" s="56"/>
      <c r="CQ762" s="56"/>
      <c r="CR762" s="56"/>
      <c r="CS762" s="56"/>
      <c r="CT762" s="56"/>
      <c r="CU762" s="56"/>
      <c r="CV762" s="56"/>
      <c r="CW762" s="56"/>
      <c r="CX762" s="56"/>
      <c r="CY762" s="56"/>
      <c r="CZ762" s="56"/>
      <c r="DA762" s="56"/>
      <c r="DB762" s="56"/>
      <c r="DC762" s="56"/>
      <c r="DD762" s="56"/>
      <c r="DE762" s="56"/>
      <c r="DF762" s="56"/>
      <c r="DG762" s="56"/>
      <c r="DH762" s="56"/>
      <c r="DI762" s="56"/>
      <c r="DJ762" s="56"/>
      <c r="DK762" s="56"/>
      <c r="DL762" s="56"/>
      <c r="DM762" s="56"/>
      <c r="DN762" s="56"/>
      <c r="DO762" s="56"/>
      <c r="DP762" s="56"/>
      <c r="DQ762" s="56"/>
      <c r="DR762" s="56"/>
      <c r="DS762" s="56"/>
      <c r="DT762" s="56"/>
      <c r="DU762" s="56"/>
      <c r="DV762" s="56"/>
      <c r="DW762" s="56"/>
      <c r="DX762" s="56"/>
      <c r="DY762" s="56"/>
      <c r="DZ762" s="56"/>
      <c r="EA762" s="56"/>
      <c r="EB762" s="56"/>
      <c r="EC762" s="56"/>
      <c r="ED762" s="56"/>
      <c r="EE762" s="56"/>
      <c r="EF762" s="56"/>
      <c r="EG762" s="56"/>
      <c r="EH762" s="56"/>
      <c r="EI762" s="56"/>
      <c r="EJ762" s="56"/>
      <c r="EK762" s="56"/>
      <c r="EL762" s="56"/>
      <c r="EM762" s="56"/>
      <c r="EN762" s="56"/>
      <c r="EO762" s="56"/>
      <c r="EP762" s="56"/>
      <c r="EQ762" s="56"/>
      <c r="ER762" s="56"/>
      <c r="ES762" s="56"/>
      <c r="ET762" s="56"/>
      <c r="EU762" s="56"/>
      <c r="EV762" s="56"/>
      <c r="EW762" s="56"/>
      <c r="EX762" s="56"/>
      <c r="EY762" s="56"/>
      <c r="EZ762" s="56"/>
      <c r="FA762" s="56"/>
      <c r="FB762" s="56"/>
      <c r="FC762" s="56"/>
      <c r="FD762" s="56"/>
      <c r="FE762" s="56"/>
      <c r="FF762" s="56"/>
      <c r="FG762" s="56"/>
      <c r="FH762" s="56"/>
      <c r="FI762" s="56"/>
      <c r="FJ762" s="56"/>
      <c r="FK762" s="56"/>
      <c r="FL762" s="56"/>
      <c r="FM762" s="56"/>
      <c r="FN762" s="56"/>
      <c r="FO762" s="56"/>
      <c r="FP762" s="56"/>
      <c r="FQ762" s="56"/>
      <c r="FR762" s="56"/>
      <c r="FS762" s="56"/>
      <c r="FT762" s="56"/>
      <c r="FU762" s="56"/>
      <c r="FV762" s="56"/>
      <c r="FW762" s="56"/>
      <c r="FX762" s="56"/>
      <c r="FY762" s="56"/>
      <c r="FZ762" s="56"/>
      <c r="GA762" s="56"/>
      <c r="GB762" s="56"/>
      <c r="GC762" s="56"/>
      <c r="GD762" s="56"/>
      <c r="GE762" s="56"/>
      <c r="GF762" s="56"/>
      <c r="GG762" s="56"/>
      <c r="GH762" s="56"/>
      <c r="GI762" s="56"/>
      <c r="GJ762" s="56"/>
      <c r="GK762" s="56"/>
      <c r="GL762" s="56"/>
      <c r="GM762" s="56"/>
      <c r="GN762" s="56"/>
      <c r="GO762" s="56"/>
      <c r="GP762" s="56"/>
      <c r="GQ762" s="56"/>
      <c r="GR762" s="56"/>
      <c r="GS762" s="56"/>
      <c r="GT762" s="56"/>
      <c r="GU762" s="56"/>
      <c r="GV762" s="56"/>
      <c r="GW762" s="56"/>
      <c r="GX762" s="56"/>
      <c r="GY762" s="56"/>
      <c r="GZ762" s="56"/>
      <c r="HA762" s="56"/>
      <c r="HB762" s="56"/>
      <c r="HC762" s="56"/>
      <c r="HD762" s="56"/>
      <c r="HE762" s="56"/>
      <c r="HF762" s="56"/>
      <c r="HG762" s="56"/>
      <c r="HH762" s="56"/>
      <c r="HI762" s="56"/>
      <c r="HJ762" s="56"/>
      <c r="HK762" s="56"/>
      <c r="HL762" s="56"/>
      <c r="HM762" s="56"/>
      <c r="HN762" s="56"/>
      <c r="HO762" s="56"/>
      <c r="HP762" s="56"/>
      <c r="HQ762" s="56"/>
      <c r="HR762" s="56"/>
      <c r="HS762" s="56"/>
      <c r="HT762" s="56"/>
      <c r="HU762" s="56"/>
      <c r="HV762" s="56"/>
      <c r="HW762" s="56"/>
      <c r="HX762" s="56"/>
      <c r="HY762" s="56"/>
      <c r="HZ762" s="56"/>
      <c r="IA762" s="56"/>
      <c r="IB762" s="56"/>
      <c r="IC762" s="56"/>
      <c r="ID762" s="56"/>
      <c r="IE762" s="56"/>
      <c r="IF762" s="56"/>
      <c r="IG762" s="56"/>
      <c r="IH762" s="56"/>
      <c r="II762" s="56"/>
      <c r="IJ762" s="56"/>
      <c r="IK762" s="56"/>
      <c r="IL762" s="56"/>
      <c r="IM762" s="56"/>
      <c r="IN762" s="56"/>
      <c r="IO762" s="56"/>
      <c r="IP762" s="56"/>
      <c r="IQ762" s="56"/>
      <c r="IR762" s="56"/>
      <c r="IS762" s="56"/>
      <c r="IT762" s="56"/>
      <c r="IU762" s="56"/>
      <c r="IV762" s="56"/>
      <c r="IW762" s="56"/>
      <c r="IX762" s="56"/>
    </row>
    <row r="763" spans="2:258">
      <c r="B763" s="56"/>
      <c r="C763" s="56"/>
      <c r="D763" s="56"/>
      <c r="E763" s="56"/>
      <c r="F763" s="56"/>
      <c r="G763" s="56"/>
      <c r="H763" s="56"/>
      <c r="I763" s="56"/>
      <c r="J763" s="56"/>
      <c r="K763" s="56"/>
      <c r="L763" s="56"/>
      <c r="M763" s="56"/>
      <c r="CK763" s="56"/>
      <c r="CL763" s="56"/>
      <c r="CM763" s="56"/>
      <c r="CN763" s="56"/>
      <c r="CO763" s="56"/>
      <c r="CP763" s="56"/>
      <c r="CQ763" s="56"/>
      <c r="CR763" s="56"/>
      <c r="CS763" s="56"/>
      <c r="CT763" s="56"/>
      <c r="CU763" s="56"/>
      <c r="CV763" s="56"/>
      <c r="CW763" s="56"/>
      <c r="CX763" s="56"/>
      <c r="CY763" s="56"/>
      <c r="CZ763" s="56"/>
      <c r="DA763" s="56"/>
      <c r="DB763" s="56"/>
      <c r="DC763" s="56"/>
      <c r="DD763" s="56"/>
      <c r="DE763" s="56"/>
      <c r="DF763" s="56"/>
      <c r="DG763" s="56"/>
      <c r="DH763" s="56"/>
      <c r="DI763" s="56"/>
      <c r="DJ763" s="56"/>
      <c r="DK763" s="56"/>
      <c r="DL763" s="56"/>
      <c r="DM763" s="56"/>
      <c r="DN763" s="56"/>
      <c r="DO763" s="56"/>
      <c r="DP763" s="56"/>
      <c r="DQ763" s="56"/>
      <c r="DR763" s="56"/>
      <c r="DS763" s="56"/>
      <c r="DT763" s="56"/>
      <c r="DU763" s="56"/>
      <c r="DV763" s="56"/>
      <c r="DW763" s="56"/>
      <c r="DX763" s="56"/>
      <c r="DY763" s="56"/>
      <c r="DZ763" s="56"/>
      <c r="EA763" s="56"/>
      <c r="EB763" s="56"/>
      <c r="EC763" s="56"/>
      <c r="ED763" s="56"/>
      <c r="EE763" s="56"/>
      <c r="EF763" s="56"/>
      <c r="EG763" s="56"/>
      <c r="EH763" s="56"/>
      <c r="EI763" s="56"/>
      <c r="EJ763" s="56"/>
      <c r="EK763" s="56"/>
      <c r="EL763" s="56"/>
      <c r="EM763" s="56"/>
      <c r="EN763" s="56"/>
      <c r="EO763" s="56"/>
      <c r="EP763" s="56"/>
      <c r="EQ763" s="56"/>
      <c r="ER763" s="56"/>
      <c r="ES763" s="56"/>
      <c r="ET763" s="56"/>
      <c r="EU763" s="56"/>
      <c r="EV763" s="56"/>
      <c r="EW763" s="56"/>
      <c r="EX763" s="56"/>
      <c r="EY763" s="56"/>
      <c r="EZ763" s="56"/>
      <c r="FA763" s="56"/>
      <c r="FB763" s="56"/>
      <c r="FC763" s="56"/>
      <c r="FD763" s="56"/>
      <c r="FE763" s="56"/>
      <c r="FF763" s="56"/>
      <c r="FG763" s="56"/>
      <c r="FH763" s="56"/>
      <c r="FI763" s="56"/>
      <c r="FJ763" s="56"/>
      <c r="FK763" s="56"/>
      <c r="FL763" s="56"/>
      <c r="FM763" s="56"/>
      <c r="FN763" s="56"/>
      <c r="FO763" s="56"/>
      <c r="FP763" s="56"/>
      <c r="FQ763" s="56"/>
      <c r="FR763" s="56"/>
      <c r="FS763" s="56"/>
      <c r="FT763" s="56"/>
      <c r="FU763" s="56"/>
      <c r="FV763" s="56"/>
      <c r="FW763" s="56"/>
      <c r="FX763" s="56"/>
      <c r="FY763" s="56"/>
      <c r="FZ763" s="56"/>
      <c r="GA763" s="56"/>
      <c r="GB763" s="56"/>
      <c r="GC763" s="56"/>
      <c r="GD763" s="56"/>
      <c r="GE763" s="56"/>
      <c r="GF763" s="56"/>
      <c r="GG763" s="56"/>
      <c r="GH763" s="56"/>
      <c r="GI763" s="56"/>
      <c r="GJ763" s="56"/>
      <c r="GK763" s="56"/>
      <c r="GL763" s="56"/>
      <c r="GM763" s="56"/>
      <c r="GN763" s="56"/>
      <c r="GO763" s="56"/>
      <c r="GP763" s="56"/>
      <c r="GQ763" s="56"/>
      <c r="GR763" s="56"/>
      <c r="GS763" s="56"/>
      <c r="GT763" s="56"/>
      <c r="GU763" s="56"/>
      <c r="GV763" s="56"/>
      <c r="GW763" s="56"/>
      <c r="GX763" s="56"/>
      <c r="GY763" s="56"/>
      <c r="GZ763" s="56"/>
      <c r="HA763" s="56"/>
      <c r="HB763" s="56"/>
      <c r="HC763" s="56"/>
      <c r="HD763" s="56"/>
      <c r="HE763" s="56"/>
      <c r="HF763" s="56"/>
      <c r="HG763" s="56"/>
      <c r="HH763" s="56"/>
      <c r="HI763" s="56"/>
      <c r="HJ763" s="56"/>
      <c r="HK763" s="56"/>
      <c r="HL763" s="56"/>
      <c r="HM763" s="56"/>
      <c r="HN763" s="56"/>
      <c r="HO763" s="56"/>
      <c r="HP763" s="56"/>
      <c r="HQ763" s="56"/>
      <c r="HR763" s="56"/>
      <c r="HS763" s="56"/>
      <c r="HT763" s="56"/>
      <c r="HU763" s="56"/>
      <c r="HV763" s="56"/>
      <c r="HW763" s="56"/>
      <c r="HX763" s="56"/>
      <c r="HY763" s="56"/>
      <c r="HZ763" s="56"/>
      <c r="IA763" s="56"/>
      <c r="IB763" s="56"/>
      <c r="IC763" s="56"/>
      <c r="ID763" s="56"/>
      <c r="IE763" s="56"/>
      <c r="IF763" s="56"/>
      <c r="IG763" s="56"/>
      <c r="IH763" s="56"/>
      <c r="II763" s="56"/>
      <c r="IJ763" s="56"/>
      <c r="IK763" s="56"/>
      <c r="IL763" s="56"/>
      <c r="IM763" s="56"/>
      <c r="IN763" s="56"/>
      <c r="IO763" s="56"/>
      <c r="IP763" s="56"/>
      <c r="IQ763" s="56"/>
      <c r="IR763" s="56"/>
      <c r="IS763" s="56"/>
      <c r="IT763" s="56"/>
      <c r="IU763" s="56"/>
      <c r="IV763" s="56"/>
      <c r="IW763" s="56"/>
      <c r="IX763" s="56"/>
    </row>
    <row r="764" spans="2:258">
      <c r="B764" s="56"/>
      <c r="C764" s="56"/>
      <c r="D764" s="56"/>
      <c r="E764" s="56"/>
      <c r="F764" s="56"/>
      <c r="G764" s="56"/>
      <c r="H764" s="56"/>
      <c r="I764" s="56"/>
      <c r="J764" s="56"/>
      <c r="K764" s="56"/>
      <c r="L764" s="56"/>
      <c r="M764" s="56"/>
      <c r="CK764" s="56"/>
      <c r="CL764" s="56"/>
      <c r="CM764" s="56"/>
      <c r="CN764" s="56"/>
      <c r="CO764" s="56"/>
      <c r="CP764" s="56"/>
      <c r="CQ764" s="56"/>
      <c r="CR764" s="56"/>
      <c r="CS764" s="56"/>
      <c r="CT764" s="56"/>
      <c r="CU764" s="56"/>
      <c r="CV764" s="56"/>
      <c r="CW764" s="56"/>
      <c r="CX764" s="56"/>
      <c r="CY764" s="56"/>
      <c r="CZ764" s="56"/>
      <c r="DA764" s="56"/>
      <c r="DB764" s="56"/>
      <c r="DC764" s="56"/>
      <c r="DD764" s="56"/>
      <c r="DE764" s="56"/>
      <c r="DF764" s="56"/>
      <c r="DG764" s="56"/>
      <c r="DH764" s="56"/>
      <c r="DI764" s="56"/>
      <c r="DJ764" s="56"/>
      <c r="DK764" s="56"/>
      <c r="DL764" s="56"/>
      <c r="DM764" s="56"/>
      <c r="DN764" s="56"/>
      <c r="DO764" s="56"/>
      <c r="DP764" s="56"/>
      <c r="DQ764" s="56"/>
      <c r="DR764" s="56"/>
      <c r="DS764" s="56"/>
      <c r="DT764" s="56"/>
      <c r="DU764" s="56"/>
      <c r="DV764" s="56"/>
      <c r="DW764" s="56"/>
      <c r="DX764" s="56"/>
      <c r="DY764" s="56"/>
      <c r="DZ764" s="56"/>
      <c r="EA764" s="56"/>
      <c r="EB764" s="56"/>
      <c r="EC764" s="56"/>
      <c r="ED764" s="56"/>
      <c r="EE764" s="56"/>
      <c r="EF764" s="56"/>
      <c r="EG764" s="56"/>
      <c r="EH764" s="56"/>
      <c r="EI764" s="56"/>
      <c r="EJ764" s="56"/>
      <c r="EK764" s="56"/>
      <c r="EL764" s="56"/>
      <c r="EM764" s="56"/>
      <c r="EN764" s="56"/>
      <c r="EO764" s="56"/>
      <c r="EP764" s="56"/>
      <c r="EQ764" s="56"/>
      <c r="ER764" s="56"/>
      <c r="ES764" s="56"/>
      <c r="ET764" s="56"/>
      <c r="EU764" s="56"/>
      <c r="EV764" s="56"/>
      <c r="EW764" s="56"/>
      <c r="EX764" s="56"/>
      <c r="EY764" s="56"/>
      <c r="EZ764" s="56"/>
      <c r="FA764" s="56"/>
      <c r="FB764" s="56"/>
      <c r="FC764" s="56"/>
      <c r="FD764" s="56"/>
      <c r="FE764" s="56"/>
      <c r="FF764" s="56"/>
      <c r="FG764" s="56"/>
      <c r="FH764" s="56"/>
      <c r="FI764" s="56"/>
      <c r="FJ764" s="56"/>
      <c r="FK764" s="56"/>
      <c r="FL764" s="56"/>
      <c r="FM764" s="56"/>
      <c r="FN764" s="56"/>
      <c r="FO764" s="56"/>
      <c r="FP764" s="56"/>
      <c r="FQ764" s="56"/>
      <c r="FR764" s="56"/>
      <c r="FS764" s="56"/>
      <c r="FT764" s="56"/>
      <c r="FU764" s="56"/>
      <c r="FV764" s="56"/>
      <c r="FW764" s="56"/>
      <c r="FX764" s="56"/>
      <c r="FY764" s="56"/>
      <c r="FZ764" s="56"/>
      <c r="GA764" s="56"/>
      <c r="GB764" s="56"/>
      <c r="GC764" s="56"/>
      <c r="GD764" s="56"/>
      <c r="GE764" s="56"/>
      <c r="GF764" s="56"/>
      <c r="GG764" s="56"/>
      <c r="GH764" s="56"/>
      <c r="GI764" s="56"/>
      <c r="GJ764" s="56"/>
      <c r="GK764" s="56"/>
      <c r="GL764" s="56"/>
      <c r="GM764" s="56"/>
      <c r="GN764" s="56"/>
      <c r="GO764" s="56"/>
      <c r="GP764" s="56"/>
      <c r="GQ764" s="56"/>
      <c r="GR764" s="56"/>
      <c r="GS764" s="56"/>
      <c r="GT764" s="56"/>
      <c r="GU764" s="56"/>
      <c r="GV764" s="56"/>
      <c r="GW764" s="56"/>
      <c r="GX764" s="56"/>
      <c r="GY764" s="56"/>
      <c r="GZ764" s="56"/>
      <c r="HA764" s="56"/>
      <c r="HB764" s="56"/>
      <c r="HC764" s="56"/>
      <c r="HD764" s="56"/>
      <c r="HE764" s="56"/>
      <c r="HF764" s="56"/>
      <c r="HG764" s="56"/>
      <c r="HH764" s="56"/>
      <c r="HI764" s="56"/>
      <c r="HJ764" s="56"/>
      <c r="HK764" s="56"/>
      <c r="HL764" s="56"/>
      <c r="HM764" s="56"/>
      <c r="HN764" s="56"/>
      <c r="HO764" s="56"/>
      <c r="HP764" s="56"/>
      <c r="HQ764" s="56"/>
      <c r="HR764" s="56"/>
      <c r="HS764" s="56"/>
      <c r="HT764" s="56"/>
      <c r="HU764" s="56"/>
      <c r="HV764" s="56"/>
      <c r="HW764" s="56"/>
      <c r="HX764" s="56"/>
      <c r="HY764" s="56"/>
      <c r="HZ764" s="56"/>
      <c r="IA764" s="56"/>
      <c r="IB764" s="56"/>
      <c r="IC764" s="56"/>
      <c r="ID764" s="56"/>
      <c r="IE764" s="56"/>
      <c r="IF764" s="56"/>
      <c r="IG764" s="56"/>
      <c r="IH764" s="56"/>
      <c r="II764" s="56"/>
      <c r="IJ764" s="56"/>
      <c r="IK764" s="56"/>
      <c r="IL764" s="56"/>
      <c r="IM764" s="56"/>
      <c r="IN764" s="56"/>
      <c r="IO764" s="56"/>
      <c r="IP764" s="56"/>
      <c r="IQ764" s="56"/>
      <c r="IR764" s="56"/>
      <c r="IS764" s="56"/>
      <c r="IT764" s="56"/>
      <c r="IU764" s="56"/>
      <c r="IV764" s="56"/>
      <c r="IW764" s="56"/>
      <c r="IX764" s="56"/>
    </row>
    <row r="765" spans="2:258">
      <c r="B765" s="56"/>
      <c r="C765" s="56"/>
      <c r="D765" s="56"/>
      <c r="E765" s="56"/>
      <c r="F765" s="56"/>
      <c r="G765" s="56"/>
      <c r="H765" s="56"/>
      <c r="I765" s="56"/>
      <c r="J765" s="56"/>
      <c r="K765" s="56"/>
      <c r="L765" s="56"/>
      <c r="M765" s="56"/>
      <c r="CK765" s="56"/>
      <c r="CL765" s="56"/>
      <c r="CM765" s="56"/>
      <c r="CN765" s="56"/>
      <c r="CO765" s="56"/>
      <c r="CP765" s="56"/>
      <c r="CQ765" s="56"/>
      <c r="CR765" s="56"/>
      <c r="CS765" s="56"/>
      <c r="CT765" s="56"/>
      <c r="CU765" s="56"/>
      <c r="CV765" s="56"/>
      <c r="CW765" s="56"/>
      <c r="CX765" s="56"/>
      <c r="CY765" s="56"/>
      <c r="CZ765" s="56"/>
      <c r="DA765" s="56"/>
      <c r="DB765" s="56"/>
      <c r="DC765" s="56"/>
      <c r="DD765" s="56"/>
      <c r="DE765" s="56"/>
      <c r="DF765" s="56"/>
      <c r="DG765" s="56"/>
      <c r="DH765" s="56"/>
      <c r="DI765" s="56"/>
      <c r="DJ765" s="56"/>
      <c r="DK765" s="56"/>
      <c r="DL765" s="56"/>
      <c r="DM765" s="56"/>
      <c r="DN765" s="56"/>
      <c r="DO765" s="56"/>
      <c r="DP765" s="56"/>
      <c r="DQ765" s="56"/>
      <c r="DR765" s="56"/>
      <c r="DS765" s="56"/>
      <c r="DT765" s="56"/>
      <c r="DU765" s="56"/>
      <c r="DV765" s="56"/>
      <c r="DW765" s="56"/>
      <c r="DX765" s="56"/>
      <c r="DY765" s="56"/>
      <c r="DZ765" s="56"/>
      <c r="EA765" s="56"/>
      <c r="EB765" s="56"/>
      <c r="EC765" s="56"/>
      <c r="ED765" s="56"/>
      <c r="EE765" s="56"/>
      <c r="EF765" s="56"/>
      <c r="EG765" s="56"/>
      <c r="EH765" s="56"/>
      <c r="EI765" s="56"/>
      <c r="EJ765" s="56"/>
      <c r="EK765" s="56"/>
      <c r="EL765" s="56"/>
      <c r="EM765" s="56"/>
      <c r="EN765" s="56"/>
      <c r="EO765" s="56"/>
      <c r="EP765" s="56"/>
      <c r="EQ765" s="56"/>
      <c r="ER765" s="56"/>
      <c r="ES765" s="56"/>
      <c r="ET765" s="56"/>
      <c r="EU765" s="56"/>
      <c r="EV765" s="56"/>
      <c r="EW765" s="56"/>
      <c r="EX765" s="56"/>
      <c r="EY765" s="56"/>
      <c r="EZ765" s="56"/>
      <c r="FA765" s="56"/>
      <c r="FB765" s="56"/>
      <c r="FC765" s="56"/>
      <c r="FD765" s="56"/>
      <c r="FE765" s="56"/>
      <c r="FF765" s="56"/>
      <c r="FG765" s="56"/>
      <c r="FH765" s="56"/>
      <c r="FI765" s="56"/>
      <c r="FJ765" s="56"/>
      <c r="FK765" s="56"/>
      <c r="FL765" s="56"/>
      <c r="FM765" s="56"/>
      <c r="FN765" s="56"/>
      <c r="FO765" s="56"/>
      <c r="FP765" s="56"/>
      <c r="FQ765" s="56"/>
      <c r="FR765" s="56"/>
      <c r="FS765" s="56"/>
      <c r="FT765" s="56"/>
      <c r="FU765" s="56"/>
      <c r="FV765" s="56"/>
      <c r="FW765" s="56"/>
      <c r="FX765" s="56"/>
      <c r="FY765" s="56"/>
      <c r="FZ765" s="56"/>
      <c r="GA765" s="56"/>
      <c r="GB765" s="56"/>
      <c r="GC765" s="56"/>
      <c r="GD765" s="56"/>
      <c r="GE765" s="56"/>
      <c r="GF765" s="56"/>
      <c r="GG765" s="56"/>
      <c r="GH765" s="56"/>
      <c r="GI765" s="56"/>
      <c r="GJ765" s="56"/>
      <c r="GK765" s="56"/>
      <c r="GL765" s="56"/>
      <c r="GM765" s="56"/>
      <c r="GN765" s="56"/>
      <c r="GO765" s="56"/>
      <c r="GP765" s="56"/>
      <c r="GQ765" s="56"/>
      <c r="GR765" s="56"/>
      <c r="GS765" s="56"/>
      <c r="GT765" s="56"/>
      <c r="GU765" s="56"/>
      <c r="GV765" s="56"/>
      <c r="GW765" s="56"/>
      <c r="GX765" s="56"/>
      <c r="GY765" s="56"/>
      <c r="GZ765" s="56"/>
      <c r="HA765" s="56"/>
      <c r="HB765" s="56"/>
      <c r="HC765" s="56"/>
      <c r="HD765" s="56"/>
      <c r="HE765" s="56"/>
      <c r="HF765" s="56"/>
      <c r="HG765" s="56"/>
      <c r="HH765" s="56"/>
      <c r="HI765" s="56"/>
      <c r="HJ765" s="56"/>
      <c r="HK765" s="56"/>
      <c r="HL765" s="56"/>
      <c r="HM765" s="56"/>
      <c r="HN765" s="56"/>
      <c r="HO765" s="56"/>
      <c r="HP765" s="56"/>
      <c r="HQ765" s="56"/>
      <c r="HR765" s="56"/>
      <c r="HS765" s="56"/>
      <c r="HT765" s="56"/>
      <c r="HU765" s="56"/>
      <c r="HV765" s="56"/>
      <c r="HW765" s="56"/>
      <c r="HX765" s="56"/>
      <c r="HY765" s="56"/>
      <c r="HZ765" s="56"/>
      <c r="IA765" s="56"/>
      <c r="IB765" s="56"/>
      <c r="IC765" s="56"/>
      <c r="ID765" s="56"/>
      <c r="IE765" s="56"/>
      <c r="IF765" s="56"/>
      <c r="IG765" s="56"/>
      <c r="IH765" s="56"/>
      <c r="II765" s="56"/>
      <c r="IJ765" s="56"/>
      <c r="IK765" s="56"/>
      <c r="IL765" s="56"/>
      <c r="IM765" s="56"/>
      <c r="IN765" s="56"/>
      <c r="IO765" s="56"/>
      <c r="IP765" s="56"/>
      <c r="IQ765" s="56"/>
      <c r="IR765" s="56"/>
      <c r="IS765" s="56"/>
      <c r="IT765" s="56"/>
      <c r="IU765" s="56"/>
      <c r="IV765" s="56"/>
      <c r="IW765" s="56"/>
      <c r="IX765" s="56"/>
    </row>
    <row r="766" spans="2:258">
      <c r="B766" s="56"/>
      <c r="C766" s="56"/>
      <c r="D766" s="56"/>
      <c r="E766" s="56"/>
      <c r="F766" s="56"/>
      <c r="G766" s="56"/>
      <c r="H766" s="56"/>
      <c r="I766" s="56"/>
      <c r="J766" s="56"/>
      <c r="K766" s="56"/>
      <c r="L766" s="56"/>
      <c r="M766" s="56"/>
      <c r="CK766" s="56"/>
      <c r="CL766" s="56"/>
      <c r="CM766" s="56"/>
      <c r="CN766" s="56"/>
      <c r="CO766" s="56"/>
      <c r="CP766" s="56"/>
      <c r="CQ766" s="56"/>
      <c r="CR766" s="56"/>
      <c r="CS766" s="56"/>
      <c r="CT766" s="56"/>
      <c r="CU766" s="56"/>
      <c r="CV766" s="56"/>
      <c r="CW766" s="56"/>
      <c r="CX766" s="56"/>
      <c r="CY766" s="56"/>
      <c r="CZ766" s="56"/>
      <c r="DA766" s="56"/>
      <c r="DB766" s="56"/>
      <c r="DC766" s="56"/>
      <c r="DD766" s="56"/>
      <c r="DE766" s="56"/>
      <c r="DF766" s="56"/>
      <c r="DG766" s="56"/>
      <c r="DH766" s="56"/>
      <c r="DI766" s="56"/>
      <c r="DJ766" s="56"/>
      <c r="DK766" s="56"/>
      <c r="DL766" s="56"/>
      <c r="DM766" s="56"/>
      <c r="DN766" s="56"/>
      <c r="DO766" s="56"/>
      <c r="DP766" s="56"/>
      <c r="DQ766" s="56"/>
      <c r="DR766" s="56"/>
      <c r="DS766" s="56"/>
      <c r="DT766" s="56"/>
      <c r="DU766" s="56"/>
      <c r="DV766" s="56"/>
      <c r="DW766" s="56"/>
      <c r="DX766" s="56"/>
      <c r="DY766" s="56"/>
      <c r="DZ766" s="56"/>
      <c r="EA766" s="56"/>
      <c r="EB766" s="56"/>
      <c r="EC766" s="56"/>
      <c r="ED766" s="56"/>
      <c r="EE766" s="56"/>
      <c r="EF766" s="56"/>
      <c r="EG766" s="56"/>
      <c r="EH766" s="56"/>
      <c r="EI766" s="56"/>
      <c r="EJ766" s="56"/>
      <c r="EK766" s="56"/>
      <c r="EL766" s="56"/>
      <c r="EM766" s="56"/>
      <c r="EN766" s="56"/>
      <c r="EO766" s="56"/>
      <c r="EP766" s="56"/>
      <c r="EQ766" s="56"/>
      <c r="ER766" s="56"/>
      <c r="ES766" s="56"/>
      <c r="ET766" s="56"/>
      <c r="EU766" s="56"/>
      <c r="EV766" s="56"/>
      <c r="EW766" s="56"/>
      <c r="EX766" s="56"/>
      <c r="EY766" s="56"/>
      <c r="EZ766" s="56"/>
      <c r="FA766" s="56"/>
      <c r="FB766" s="56"/>
      <c r="FC766" s="56"/>
      <c r="FD766" s="56"/>
      <c r="FE766" s="56"/>
      <c r="FF766" s="56"/>
      <c r="FG766" s="56"/>
      <c r="FH766" s="56"/>
      <c r="FI766" s="56"/>
      <c r="FJ766" s="56"/>
      <c r="FK766" s="56"/>
      <c r="FL766" s="56"/>
      <c r="FM766" s="56"/>
      <c r="FN766" s="56"/>
      <c r="FO766" s="56"/>
      <c r="FP766" s="56"/>
      <c r="FQ766" s="56"/>
      <c r="FR766" s="56"/>
      <c r="FS766" s="56"/>
      <c r="FT766" s="56"/>
      <c r="FU766" s="56"/>
      <c r="FV766" s="56"/>
      <c r="FW766" s="56"/>
      <c r="FX766" s="56"/>
      <c r="FY766" s="56"/>
      <c r="FZ766" s="56"/>
      <c r="GA766" s="56"/>
      <c r="GB766" s="56"/>
      <c r="GC766" s="56"/>
      <c r="GD766" s="56"/>
      <c r="GE766" s="56"/>
      <c r="GF766" s="56"/>
      <c r="GG766" s="56"/>
      <c r="GH766" s="56"/>
      <c r="GI766" s="56"/>
      <c r="GJ766" s="56"/>
      <c r="GK766" s="56"/>
      <c r="GL766" s="56"/>
      <c r="GM766" s="56"/>
      <c r="GN766" s="56"/>
      <c r="GO766" s="56"/>
      <c r="GP766" s="56"/>
      <c r="GQ766" s="56"/>
      <c r="GR766" s="56"/>
      <c r="GS766" s="56"/>
      <c r="GT766" s="56"/>
      <c r="GU766" s="56"/>
      <c r="GV766" s="56"/>
      <c r="GW766" s="56"/>
      <c r="GX766" s="56"/>
      <c r="GY766" s="56"/>
      <c r="GZ766" s="56"/>
      <c r="HA766" s="56"/>
      <c r="HB766" s="56"/>
      <c r="HC766" s="56"/>
      <c r="HD766" s="56"/>
      <c r="HE766" s="56"/>
      <c r="HF766" s="56"/>
      <c r="HG766" s="56"/>
      <c r="HH766" s="56"/>
      <c r="HI766" s="56"/>
      <c r="HJ766" s="56"/>
      <c r="HK766" s="56"/>
      <c r="HL766" s="56"/>
      <c r="HM766" s="56"/>
      <c r="HN766" s="56"/>
      <c r="HO766" s="56"/>
      <c r="HP766" s="56"/>
      <c r="HQ766" s="56"/>
      <c r="HR766" s="56"/>
      <c r="HS766" s="56"/>
      <c r="HT766" s="56"/>
      <c r="HU766" s="56"/>
      <c r="HV766" s="56"/>
      <c r="HW766" s="56"/>
      <c r="HX766" s="56"/>
      <c r="HY766" s="56"/>
      <c r="HZ766" s="56"/>
      <c r="IA766" s="56"/>
      <c r="IB766" s="56"/>
      <c r="IC766" s="56"/>
      <c r="ID766" s="56"/>
      <c r="IE766" s="56"/>
      <c r="IF766" s="56"/>
      <c r="IG766" s="56"/>
      <c r="IH766" s="56"/>
      <c r="II766" s="56"/>
      <c r="IJ766" s="56"/>
      <c r="IK766" s="56"/>
      <c r="IL766" s="56"/>
      <c r="IM766" s="56"/>
      <c r="IN766" s="56"/>
      <c r="IO766" s="56"/>
      <c r="IP766" s="56"/>
      <c r="IQ766" s="56"/>
      <c r="IR766" s="56"/>
      <c r="IS766" s="56"/>
      <c r="IT766" s="56"/>
      <c r="IU766" s="56"/>
      <c r="IV766" s="56"/>
      <c r="IW766" s="56"/>
      <c r="IX766" s="56"/>
    </row>
    <row r="767" spans="2:258">
      <c r="B767" s="56"/>
      <c r="C767" s="56"/>
      <c r="D767" s="56"/>
      <c r="E767" s="56"/>
      <c r="F767" s="56"/>
      <c r="G767" s="56"/>
      <c r="H767" s="56"/>
      <c r="I767" s="56"/>
      <c r="J767" s="56"/>
      <c r="K767" s="56"/>
      <c r="L767" s="56"/>
      <c r="M767" s="56"/>
      <c r="CK767" s="56"/>
      <c r="CL767" s="56"/>
      <c r="CM767" s="56"/>
      <c r="CN767" s="56"/>
      <c r="CO767" s="56"/>
      <c r="CP767" s="56"/>
      <c r="CQ767" s="56"/>
      <c r="CR767" s="56"/>
      <c r="CS767" s="56"/>
      <c r="CT767" s="56"/>
      <c r="CU767" s="56"/>
      <c r="CV767" s="56"/>
      <c r="CW767" s="56"/>
      <c r="CX767" s="56"/>
      <c r="CY767" s="56"/>
      <c r="CZ767" s="56"/>
      <c r="DA767" s="56"/>
      <c r="DB767" s="56"/>
      <c r="DC767" s="56"/>
      <c r="DD767" s="56"/>
      <c r="DE767" s="56"/>
      <c r="DF767" s="56"/>
      <c r="DG767" s="56"/>
      <c r="DH767" s="56"/>
      <c r="DI767" s="56"/>
      <c r="DJ767" s="56"/>
      <c r="DK767" s="56"/>
      <c r="DL767" s="56"/>
      <c r="DM767" s="56"/>
      <c r="DN767" s="56"/>
      <c r="DO767" s="56"/>
      <c r="DP767" s="56"/>
      <c r="DQ767" s="56"/>
      <c r="DR767" s="56"/>
      <c r="DS767" s="56"/>
      <c r="DT767" s="56"/>
      <c r="DU767" s="56"/>
      <c r="DV767" s="56"/>
      <c r="DW767" s="56"/>
      <c r="DX767" s="56"/>
      <c r="DY767" s="56"/>
      <c r="DZ767" s="56"/>
      <c r="EA767" s="56"/>
      <c r="EB767" s="56"/>
      <c r="EC767" s="56"/>
      <c r="ED767" s="56"/>
      <c r="EE767" s="56"/>
      <c r="EF767" s="56"/>
      <c r="EG767" s="56"/>
      <c r="EH767" s="56"/>
      <c r="EI767" s="56"/>
      <c r="EJ767" s="56"/>
      <c r="EK767" s="56"/>
      <c r="EL767" s="56"/>
      <c r="EM767" s="56"/>
      <c r="EN767" s="56"/>
      <c r="EO767" s="56"/>
      <c r="EP767" s="56"/>
      <c r="EQ767" s="56"/>
      <c r="ER767" s="56"/>
      <c r="ES767" s="56"/>
      <c r="ET767" s="56"/>
      <c r="EU767" s="56"/>
      <c r="EV767" s="56"/>
      <c r="EW767" s="56"/>
      <c r="EX767" s="56"/>
      <c r="EY767" s="56"/>
      <c r="EZ767" s="56"/>
      <c r="FA767" s="56"/>
      <c r="FB767" s="56"/>
      <c r="FC767" s="56"/>
      <c r="FD767" s="56"/>
      <c r="FE767" s="56"/>
      <c r="FF767" s="56"/>
      <c r="FG767" s="56"/>
      <c r="FH767" s="56"/>
      <c r="FI767" s="56"/>
      <c r="FJ767" s="56"/>
      <c r="FK767" s="56"/>
      <c r="FL767" s="56"/>
      <c r="FM767" s="56"/>
      <c r="FN767" s="56"/>
      <c r="FO767" s="56"/>
      <c r="FP767" s="56"/>
      <c r="FQ767" s="56"/>
      <c r="FR767" s="56"/>
      <c r="FS767" s="56"/>
      <c r="FT767" s="56"/>
      <c r="FU767" s="56"/>
      <c r="FV767" s="56"/>
      <c r="FW767" s="56"/>
      <c r="FX767" s="56"/>
      <c r="FY767" s="56"/>
      <c r="FZ767" s="56"/>
      <c r="GA767" s="56"/>
      <c r="GB767" s="56"/>
      <c r="GC767" s="56"/>
      <c r="GD767" s="56"/>
      <c r="GE767" s="56"/>
      <c r="GF767" s="56"/>
      <c r="GG767" s="56"/>
      <c r="GH767" s="56"/>
      <c r="GI767" s="56"/>
      <c r="GJ767" s="56"/>
      <c r="GK767" s="56"/>
      <c r="GL767" s="56"/>
      <c r="GM767" s="56"/>
      <c r="GN767" s="56"/>
      <c r="GO767" s="56"/>
      <c r="GP767" s="56"/>
      <c r="GQ767" s="56"/>
      <c r="GR767" s="56"/>
      <c r="GS767" s="56"/>
      <c r="GT767" s="56"/>
      <c r="GU767" s="56"/>
      <c r="GV767" s="56"/>
      <c r="GW767" s="56"/>
      <c r="GX767" s="56"/>
      <c r="GY767" s="56"/>
      <c r="GZ767" s="56"/>
      <c r="HA767" s="56"/>
      <c r="HB767" s="56"/>
      <c r="HC767" s="56"/>
      <c r="HD767" s="56"/>
      <c r="HE767" s="56"/>
      <c r="HF767" s="56"/>
      <c r="HG767" s="56"/>
      <c r="HH767" s="56"/>
      <c r="HI767" s="56"/>
      <c r="HJ767" s="56"/>
      <c r="HK767" s="56"/>
      <c r="HL767" s="56"/>
      <c r="HM767" s="56"/>
      <c r="HN767" s="56"/>
      <c r="HO767" s="56"/>
      <c r="HP767" s="56"/>
      <c r="HQ767" s="56"/>
      <c r="HR767" s="56"/>
      <c r="HS767" s="56"/>
      <c r="HT767" s="56"/>
      <c r="HU767" s="56"/>
      <c r="HV767" s="56"/>
      <c r="HW767" s="56"/>
      <c r="HX767" s="56"/>
      <c r="HY767" s="56"/>
      <c r="HZ767" s="56"/>
      <c r="IA767" s="56"/>
      <c r="IB767" s="56"/>
      <c r="IC767" s="56"/>
      <c r="ID767" s="56"/>
      <c r="IE767" s="56"/>
      <c r="IF767" s="56"/>
      <c r="IG767" s="56"/>
      <c r="IH767" s="56"/>
      <c r="II767" s="56"/>
      <c r="IJ767" s="56"/>
      <c r="IK767" s="56"/>
      <c r="IL767" s="56"/>
      <c r="IM767" s="56"/>
      <c r="IN767" s="56"/>
      <c r="IO767" s="56"/>
      <c r="IP767" s="56"/>
      <c r="IQ767" s="56"/>
      <c r="IR767" s="56"/>
      <c r="IS767" s="56"/>
      <c r="IT767" s="56"/>
      <c r="IU767" s="56"/>
      <c r="IV767" s="56"/>
      <c r="IW767" s="56"/>
      <c r="IX767" s="56"/>
    </row>
    <row r="768" spans="2:258">
      <c r="B768" s="56"/>
      <c r="C768" s="56"/>
      <c r="D768" s="56"/>
      <c r="E768" s="56"/>
      <c r="F768" s="56"/>
      <c r="G768" s="56"/>
      <c r="H768" s="56"/>
      <c r="I768" s="56"/>
      <c r="J768" s="56"/>
      <c r="K768" s="56"/>
      <c r="L768" s="56"/>
      <c r="M768" s="56"/>
      <c r="CK768" s="56"/>
      <c r="CL768" s="56"/>
      <c r="CM768" s="56"/>
      <c r="CN768" s="56"/>
      <c r="CO768" s="56"/>
      <c r="CP768" s="56"/>
      <c r="CQ768" s="56"/>
      <c r="CR768" s="56"/>
      <c r="CS768" s="56"/>
      <c r="CT768" s="56"/>
      <c r="CU768" s="56"/>
      <c r="CV768" s="56"/>
      <c r="CW768" s="56"/>
      <c r="CX768" s="56"/>
      <c r="CY768" s="56"/>
      <c r="CZ768" s="56"/>
      <c r="DA768" s="56"/>
      <c r="DB768" s="56"/>
      <c r="DC768" s="56"/>
      <c r="DD768" s="56"/>
      <c r="DE768" s="56"/>
      <c r="DF768" s="56"/>
      <c r="DG768" s="56"/>
      <c r="DH768" s="56"/>
      <c r="DI768" s="56"/>
      <c r="DJ768" s="56"/>
      <c r="DK768" s="56"/>
      <c r="DL768" s="56"/>
      <c r="DM768" s="56"/>
      <c r="DN768" s="56"/>
      <c r="DO768" s="56"/>
      <c r="DP768" s="56"/>
      <c r="DQ768" s="56"/>
      <c r="DR768" s="56"/>
      <c r="DS768" s="56"/>
      <c r="DT768" s="56"/>
      <c r="DU768" s="56"/>
      <c r="DV768" s="56"/>
      <c r="DW768" s="56"/>
      <c r="DX768" s="56"/>
      <c r="DY768" s="56"/>
      <c r="DZ768" s="56"/>
      <c r="EA768" s="56"/>
      <c r="EB768" s="56"/>
      <c r="EC768" s="56"/>
      <c r="ED768" s="56"/>
      <c r="EE768" s="56"/>
      <c r="EF768" s="56"/>
      <c r="EG768" s="56"/>
      <c r="EH768" s="56"/>
      <c r="EI768" s="56"/>
      <c r="EJ768" s="56"/>
      <c r="EK768" s="56"/>
      <c r="EL768" s="56"/>
      <c r="EM768" s="56"/>
      <c r="EN768" s="56"/>
      <c r="EO768" s="56"/>
      <c r="EP768" s="56"/>
      <c r="EQ768" s="56"/>
      <c r="ER768" s="56"/>
      <c r="ES768" s="56"/>
      <c r="ET768" s="56"/>
      <c r="EU768" s="56"/>
      <c r="EV768" s="56"/>
      <c r="EW768" s="56"/>
      <c r="EX768" s="56"/>
      <c r="EY768" s="56"/>
      <c r="EZ768" s="56"/>
      <c r="FA768" s="56"/>
      <c r="FB768" s="56"/>
      <c r="FC768" s="56"/>
      <c r="FD768" s="56"/>
      <c r="FE768" s="56"/>
      <c r="FF768" s="56"/>
      <c r="FG768" s="56"/>
      <c r="FH768" s="56"/>
      <c r="FI768" s="56"/>
      <c r="FJ768" s="56"/>
      <c r="FK768" s="56"/>
      <c r="FL768" s="56"/>
      <c r="FM768" s="56"/>
      <c r="FN768" s="56"/>
      <c r="FO768" s="56"/>
      <c r="FP768" s="56"/>
      <c r="FQ768" s="56"/>
      <c r="FR768" s="56"/>
      <c r="FS768" s="56"/>
      <c r="FT768" s="56"/>
      <c r="FU768" s="56"/>
      <c r="FV768" s="56"/>
      <c r="FW768" s="56"/>
      <c r="FX768" s="56"/>
      <c r="FY768" s="56"/>
      <c r="FZ768" s="56"/>
      <c r="GA768" s="56"/>
      <c r="GB768" s="56"/>
      <c r="GC768" s="56"/>
      <c r="GD768" s="56"/>
      <c r="GE768" s="56"/>
      <c r="GF768" s="56"/>
      <c r="GG768" s="56"/>
      <c r="GH768" s="56"/>
      <c r="GI768" s="56"/>
      <c r="GJ768" s="56"/>
      <c r="GK768" s="56"/>
      <c r="GL768" s="56"/>
      <c r="GM768" s="56"/>
      <c r="GN768" s="56"/>
      <c r="GO768" s="56"/>
      <c r="GP768" s="56"/>
      <c r="GQ768" s="56"/>
      <c r="GR768" s="56"/>
      <c r="GS768" s="56"/>
      <c r="GT768" s="56"/>
      <c r="GU768" s="56"/>
      <c r="GV768" s="56"/>
      <c r="GW768" s="56"/>
      <c r="GX768" s="56"/>
      <c r="GY768" s="56"/>
      <c r="GZ768" s="56"/>
      <c r="HA768" s="56"/>
      <c r="HB768" s="56"/>
      <c r="HC768" s="56"/>
      <c r="HD768" s="56"/>
      <c r="HE768" s="56"/>
      <c r="HF768" s="56"/>
      <c r="HG768" s="56"/>
      <c r="HH768" s="56"/>
      <c r="HI768" s="56"/>
      <c r="HJ768" s="56"/>
      <c r="HK768" s="56"/>
      <c r="HL768" s="56"/>
      <c r="HM768" s="56"/>
      <c r="HN768" s="56"/>
      <c r="HO768" s="56"/>
      <c r="HP768" s="56"/>
      <c r="HQ768" s="56"/>
      <c r="HR768" s="56"/>
      <c r="HS768" s="56"/>
      <c r="HT768" s="56"/>
      <c r="HU768" s="56"/>
      <c r="HV768" s="56"/>
      <c r="HW768" s="56"/>
      <c r="HX768" s="56"/>
      <c r="HY768" s="56"/>
      <c r="HZ768" s="56"/>
      <c r="IA768" s="56"/>
      <c r="IB768" s="56"/>
      <c r="IC768" s="56"/>
      <c r="ID768" s="56"/>
      <c r="IE768" s="56"/>
      <c r="IF768" s="56"/>
      <c r="IG768" s="56"/>
      <c r="IH768" s="56"/>
      <c r="II768" s="56"/>
      <c r="IJ768" s="56"/>
      <c r="IK768" s="56"/>
      <c r="IL768" s="56"/>
      <c r="IM768" s="56"/>
      <c r="IN768" s="56"/>
      <c r="IO768" s="56"/>
      <c r="IP768" s="56"/>
      <c r="IQ768" s="56"/>
      <c r="IR768" s="56"/>
      <c r="IS768" s="56"/>
      <c r="IT768" s="56"/>
      <c r="IU768" s="56"/>
      <c r="IV768" s="56"/>
      <c r="IW768" s="56"/>
      <c r="IX768" s="56"/>
    </row>
    <row r="769" spans="2:258">
      <c r="B769" s="56"/>
      <c r="C769" s="56"/>
      <c r="D769" s="56"/>
      <c r="E769" s="56"/>
      <c r="F769" s="56"/>
      <c r="G769" s="56"/>
      <c r="H769" s="56"/>
      <c r="I769" s="56"/>
      <c r="J769" s="56"/>
      <c r="K769" s="56"/>
      <c r="L769" s="56"/>
      <c r="M769" s="56"/>
      <c r="CK769" s="56"/>
      <c r="CL769" s="56"/>
      <c r="CM769" s="56"/>
      <c r="CN769" s="56"/>
      <c r="CO769" s="56"/>
      <c r="CP769" s="56"/>
      <c r="CQ769" s="56"/>
      <c r="CR769" s="56"/>
      <c r="CS769" s="56"/>
      <c r="CT769" s="56"/>
      <c r="CU769" s="56"/>
      <c r="CV769" s="56"/>
      <c r="CW769" s="56"/>
      <c r="CX769" s="56"/>
      <c r="CY769" s="56"/>
      <c r="CZ769" s="56"/>
      <c r="DA769" s="56"/>
      <c r="DB769" s="56"/>
      <c r="DC769" s="56"/>
      <c r="DD769" s="56"/>
      <c r="DE769" s="56"/>
      <c r="DF769" s="56"/>
      <c r="DG769" s="56"/>
      <c r="DH769" s="56"/>
      <c r="DI769" s="56"/>
      <c r="DJ769" s="56"/>
      <c r="DK769" s="56"/>
      <c r="DL769" s="56"/>
      <c r="DM769" s="56"/>
      <c r="DN769" s="56"/>
      <c r="DO769" s="56"/>
      <c r="DP769" s="56"/>
      <c r="DQ769" s="56"/>
      <c r="DR769" s="56"/>
      <c r="DS769" s="56"/>
      <c r="DT769" s="56"/>
      <c r="DU769" s="56"/>
      <c r="DV769" s="56"/>
      <c r="DW769" s="56"/>
      <c r="DX769" s="56"/>
      <c r="DY769" s="56"/>
      <c r="DZ769" s="56"/>
      <c r="EA769" s="56"/>
      <c r="EB769" s="56"/>
      <c r="EC769" s="56"/>
      <c r="ED769" s="56"/>
      <c r="EE769" s="56"/>
      <c r="EF769" s="56"/>
      <c r="EG769" s="56"/>
      <c r="EH769" s="56"/>
      <c r="EI769" s="56"/>
      <c r="EJ769" s="56"/>
      <c r="EK769" s="56"/>
      <c r="EL769" s="56"/>
      <c r="EM769" s="56"/>
      <c r="EN769" s="56"/>
      <c r="EO769" s="56"/>
      <c r="EP769" s="56"/>
      <c r="EQ769" s="56"/>
      <c r="ER769" s="56"/>
      <c r="ES769" s="56"/>
      <c r="ET769" s="56"/>
      <c r="EU769" s="56"/>
      <c r="EV769" s="56"/>
      <c r="EW769" s="56"/>
      <c r="EX769" s="56"/>
      <c r="EY769" s="56"/>
      <c r="EZ769" s="56"/>
      <c r="FA769" s="56"/>
      <c r="FB769" s="56"/>
      <c r="FC769" s="56"/>
      <c r="FD769" s="56"/>
      <c r="FE769" s="56"/>
      <c r="FF769" s="56"/>
      <c r="FG769" s="56"/>
      <c r="FH769" s="56"/>
      <c r="FI769" s="56"/>
      <c r="FJ769" s="56"/>
      <c r="FK769" s="56"/>
      <c r="FL769" s="56"/>
      <c r="FM769" s="56"/>
      <c r="FN769" s="56"/>
      <c r="FO769" s="56"/>
      <c r="FP769" s="56"/>
      <c r="FQ769" s="56"/>
      <c r="FR769" s="56"/>
      <c r="FS769" s="56"/>
      <c r="FT769" s="56"/>
      <c r="FU769" s="56"/>
      <c r="FV769" s="56"/>
      <c r="FW769" s="56"/>
      <c r="FX769" s="56"/>
      <c r="FY769" s="56"/>
      <c r="FZ769" s="56"/>
      <c r="GA769" s="56"/>
      <c r="GB769" s="56"/>
      <c r="GC769" s="56"/>
      <c r="GD769" s="56"/>
      <c r="GE769" s="56"/>
      <c r="GF769" s="56"/>
      <c r="GG769" s="56"/>
      <c r="GH769" s="56"/>
      <c r="GI769" s="56"/>
      <c r="GJ769" s="56"/>
      <c r="GK769" s="56"/>
      <c r="GL769" s="56"/>
      <c r="GM769" s="56"/>
      <c r="GN769" s="56"/>
      <c r="GO769" s="56"/>
      <c r="GP769" s="56"/>
      <c r="GQ769" s="56"/>
      <c r="GR769" s="56"/>
      <c r="GS769" s="56"/>
      <c r="GT769" s="56"/>
      <c r="GU769" s="56"/>
      <c r="GV769" s="56"/>
      <c r="GW769" s="56"/>
      <c r="GX769" s="56"/>
      <c r="GY769" s="56"/>
      <c r="GZ769" s="56"/>
      <c r="HA769" s="56"/>
      <c r="HB769" s="56"/>
      <c r="HC769" s="56"/>
      <c r="HD769" s="56"/>
      <c r="HE769" s="56"/>
      <c r="HF769" s="56"/>
      <c r="HG769" s="56"/>
      <c r="HH769" s="56"/>
      <c r="HI769" s="56"/>
      <c r="HJ769" s="56"/>
      <c r="HK769" s="56"/>
      <c r="HL769" s="56"/>
      <c r="HM769" s="56"/>
      <c r="HN769" s="56"/>
      <c r="HO769" s="56"/>
      <c r="HP769" s="56"/>
      <c r="HQ769" s="56"/>
      <c r="HR769" s="56"/>
      <c r="HS769" s="56"/>
      <c r="HT769" s="56"/>
      <c r="HU769" s="56"/>
      <c r="HV769" s="56"/>
      <c r="HW769" s="56"/>
      <c r="HX769" s="56"/>
      <c r="HY769" s="56"/>
      <c r="HZ769" s="56"/>
      <c r="IA769" s="56"/>
      <c r="IB769" s="56"/>
      <c r="IC769" s="56"/>
      <c r="ID769" s="56"/>
      <c r="IE769" s="56"/>
      <c r="IF769" s="56"/>
      <c r="IG769" s="56"/>
      <c r="IH769" s="56"/>
      <c r="II769" s="56"/>
      <c r="IJ769" s="56"/>
      <c r="IK769" s="56"/>
      <c r="IL769" s="56"/>
      <c r="IM769" s="56"/>
      <c r="IN769" s="56"/>
      <c r="IO769" s="56"/>
      <c r="IP769" s="56"/>
      <c r="IQ769" s="56"/>
      <c r="IR769" s="56"/>
      <c r="IS769" s="56"/>
      <c r="IT769" s="56"/>
      <c r="IU769" s="56"/>
      <c r="IV769" s="56"/>
      <c r="IW769" s="56"/>
      <c r="IX769" s="56"/>
    </row>
    <row r="770" spans="2:258">
      <c r="B770" s="56"/>
      <c r="C770" s="56"/>
      <c r="D770" s="56"/>
      <c r="E770" s="56"/>
      <c r="F770" s="56"/>
      <c r="G770" s="56"/>
      <c r="H770" s="56"/>
      <c r="I770" s="56"/>
      <c r="J770" s="56"/>
      <c r="K770" s="56"/>
      <c r="L770" s="56"/>
      <c r="M770" s="56"/>
      <c r="CK770" s="56"/>
      <c r="CL770" s="56"/>
      <c r="CM770" s="56"/>
      <c r="CN770" s="56"/>
      <c r="CO770" s="56"/>
      <c r="CP770" s="56"/>
      <c r="CQ770" s="56"/>
      <c r="CR770" s="56"/>
      <c r="CS770" s="56"/>
      <c r="CT770" s="56"/>
      <c r="CU770" s="56"/>
      <c r="CV770" s="56"/>
      <c r="CW770" s="56"/>
      <c r="CX770" s="56"/>
      <c r="CY770" s="56"/>
      <c r="CZ770" s="56"/>
      <c r="DA770" s="56"/>
      <c r="DB770" s="56"/>
      <c r="DC770" s="56"/>
      <c r="DD770" s="56"/>
      <c r="DE770" s="56"/>
      <c r="DF770" s="56"/>
      <c r="DG770" s="56"/>
      <c r="DH770" s="56"/>
      <c r="DI770" s="56"/>
      <c r="DJ770" s="56"/>
      <c r="DK770" s="56"/>
      <c r="DL770" s="56"/>
      <c r="DM770" s="56"/>
      <c r="DN770" s="56"/>
      <c r="DO770" s="56"/>
      <c r="DP770" s="56"/>
      <c r="DQ770" s="56"/>
      <c r="DR770" s="56"/>
      <c r="DS770" s="56"/>
      <c r="DT770" s="56"/>
      <c r="DU770" s="56"/>
      <c r="DV770" s="56"/>
      <c r="DW770" s="56"/>
      <c r="DX770" s="56"/>
      <c r="DY770" s="56"/>
      <c r="DZ770" s="56"/>
      <c r="EA770" s="56"/>
      <c r="EB770" s="56"/>
      <c r="EC770" s="56"/>
      <c r="ED770" s="56"/>
      <c r="EE770" s="56"/>
      <c r="EF770" s="56"/>
      <c r="EG770" s="56"/>
      <c r="EH770" s="56"/>
      <c r="EI770" s="56"/>
      <c r="EJ770" s="56"/>
      <c r="EK770" s="56"/>
      <c r="EL770" s="56"/>
      <c r="EM770" s="56"/>
      <c r="EN770" s="56"/>
      <c r="EO770" s="56"/>
      <c r="EP770" s="56"/>
      <c r="EQ770" s="56"/>
      <c r="ER770" s="56"/>
      <c r="ES770" s="56"/>
      <c r="ET770" s="56"/>
      <c r="EU770" s="56"/>
      <c r="EV770" s="56"/>
      <c r="EW770" s="56"/>
      <c r="EX770" s="56"/>
      <c r="EY770" s="56"/>
      <c r="EZ770" s="56"/>
      <c r="FA770" s="56"/>
      <c r="FB770" s="56"/>
      <c r="FC770" s="56"/>
      <c r="FD770" s="56"/>
      <c r="FE770" s="56"/>
      <c r="FF770" s="56"/>
      <c r="FG770" s="56"/>
      <c r="FH770" s="56"/>
      <c r="FI770" s="56"/>
      <c r="FJ770" s="56"/>
      <c r="FK770" s="56"/>
      <c r="FL770" s="56"/>
      <c r="FM770" s="56"/>
      <c r="FN770" s="56"/>
      <c r="FO770" s="56"/>
      <c r="FP770" s="56"/>
      <c r="FQ770" s="56"/>
      <c r="FR770" s="56"/>
      <c r="FS770" s="56"/>
      <c r="FT770" s="56"/>
      <c r="FU770" s="56"/>
      <c r="FV770" s="56"/>
      <c r="FW770" s="56"/>
      <c r="FX770" s="56"/>
      <c r="FY770" s="56"/>
      <c r="FZ770" s="56"/>
      <c r="GA770" s="56"/>
      <c r="GB770" s="56"/>
      <c r="GC770" s="56"/>
      <c r="GD770" s="56"/>
      <c r="GE770" s="56"/>
      <c r="GF770" s="56"/>
      <c r="GG770" s="56"/>
      <c r="GH770" s="56"/>
      <c r="GI770" s="56"/>
      <c r="GJ770" s="56"/>
      <c r="GK770" s="56"/>
      <c r="GL770" s="56"/>
      <c r="GM770" s="56"/>
      <c r="GN770" s="56"/>
      <c r="GO770" s="56"/>
      <c r="GP770" s="56"/>
      <c r="GQ770" s="56"/>
      <c r="GR770" s="56"/>
      <c r="GS770" s="56"/>
      <c r="GT770" s="56"/>
      <c r="GU770" s="56"/>
      <c r="GV770" s="56"/>
      <c r="GW770" s="56"/>
      <c r="GX770" s="56"/>
      <c r="GY770" s="56"/>
      <c r="GZ770" s="56"/>
      <c r="HA770" s="56"/>
      <c r="HB770" s="56"/>
      <c r="HC770" s="56"/>
      <c r="HD770" s="56"/>
      <c r="HE770" s="56"/>
      <c r="HF770" s="56"/>
      <c r="HG770" s="56"/>
      <c r="HH770" s="56"/>
      <c r="HI770" s="56"/>
      <c r="HJ770" s="56"/>
      <c r="HK770" s="56"/>
      <c r="HL770" s="56"/>
      <c r="HM770" s="56"/>
      <c r="HN770" s="56"/>
      <c r="HO770" s="56"/>
      <c r="HP770" s="56"/>
      <c r="HQ770" s="56"/>
      <c r="HR770" s="56"/>
      <c r="HS770" s="56"/>
      <c r="HT770" s="56"/>
      <c r="HU770" s="56"/>
      <c r="HV770" s="56"/>
      <c r="HW770" s="56"/>
      <c r="HX770" s="56"/>
      <c r="HY770" s="56"/>
      <c r="HZ770" s="56"/>
      <c r="IA770" s="56"/>
      <c r="IB770" s="56"/>
      <c r="IC770" s="56"/>
      <c r="ID770" s="56"/>
      <c r="IE770" s="56"/>
      <c r="IF770" s="56"/>
      <c r="IG770" s="56"/>
      <c r="IH770" s="56"/>
      <c r="II770" s="56"/>
      <c r="IJ770" s="56"/>
      <c r="IK770" s="56"/>
      <c r="IL770" s="56"/>
      <c r="IM770" s="56"/>
      <c r="IN770" s="56"/>
      <c r="IO770" s="56"/>
      <c r="IP770" s="56"/>
      <c r="IQ770" s="56"/>
      <c r="IR770" s="56"/>
      <c r="IS770" s="56"/>
      <c r="IT770" s="56"/>
      <c r="IU770" s="56"/>
      <c r="IV770" s="56"/>
      <c r="IW770" s="56"/>
      <c r="IX770" s="56"/>
    </row>
    <row r="771" spans="2:258">
      <c r="B771" s="56"/>
      <c r="C771" s="56"/>
      <c r="D771" s="56"/>
      <c r="E771" s="56"/>
      <c r="F771" s="56"/>
      <c r="G771" s="56"/>
      <c r="H771" s="56"/>
      <c r="I771" s="56"/>
      <c r="J771" s="56"/>
      <c r="K771" s="56"/>
      <c r="L771" s="56"/>
      <c r="M771" s="56"/>
      <c r="CK771" s="56"/>
      <c r="CL771" s="56"/>
      <c r="CM771" s="56"/>
      <c r="CN771" s="56"/>
      <c r="CO771" s="56"/>
      <c r="CP771" s="56"/>
      <c r="CQ771" s="56"/>
      <c r="CR771" s="56"/>
      <c r="CS771" s="56"/>
      <c r="CT771" s="56"/>
      <c r="CU771" s="56"/>
      <c r="CV771" s="56"/>
      <c r="CW771" s="56"/>
      <c r="CX771" s="56"/>
      <c r="CY771" s="56"/>
      <c r="CZ771" s="56"/>
      <c r="DA771" s="56"/>
      <c r="DB771" s="56"/>
      <c r="DC771" s="56"/>
      <c r="DD771" s="56"/>
      <c r="DE771" s="56"/>
      <c r="DF771" s="56"/>
      <c r="DG771" s="56"/>
      <c r="DH771" s="56"/>
      <c r="DI771" s="56"/>
      <c r="DJ771" s="56"/>
      <c r="DK771" s="56"/>
      <c r="DL771" s="56"/>
      <c r="DM771" s="56"/>
      <c r="DN771" s="56"/>
      <c r="DO771" s="56"/>
      <c r="DP771" s="56"/>
      <c r="DQ771" s="56"/>
      <c r="DR771" s="56"/>
      <c r="DS771" s="56"/>
      <c r="DT771" s="56"/>
      <c r="DU771" s="56"/>
      <c r="DV771" s="56"/>
      <c r="DW771" s="56"/>
      <c r="DX771" s="56"/>
      <c r="DY771" s="56"/>
      <c r="DZ771" s="56"/>
      <c r="EA771" s="56"/>
      <c r="EB771" s="56"/>
      <c r="EC771" s="56"/>
      <c r="ED771" s="56"/>
      <c r="EE771" s="56"/>
      <c r="EF771" s="56"/>
      <c r="EG771" s="56"/>
      <c r="EH771" s="56"/>
      <c r="EI771" s="56"/>
      <c r="EJ771" s="56"/>
      <c r="EK771" s="56"/>
      <c r="EL771" s="56"/>
      <c r="EM771" s="56"/>
      <c r="EN771" s="56"/>
      <c r="EO771" s="56"/>
      <c r="EP771" s="56"/>
      <c r="EQ771" s="56"/>
      <c r="ER771" s="56"/>
      <c r="ES771" s="56"/>
      <c r="ET771" s="56"/>
      <c r="EU771" s="56"/>
      <c r="EV771" s="56"/>
      <c r="EW771" s="56"/>
      <c r="EX771" s="56"/>
      <c r="EY771" s="56"/>
      <c r="EZ771" s="56"/>
      <c r="FA771" s="56"/>
      <c r="FB771" s="56"/>
      <c r="FC771" s="56"/>
      <c r="FD771" s="56"/>
      <c r="FE771" s="56"/>
      <c r="FF771" s="56"/>
      <c r="FG771" s="56"/>
      <c r="FH771" s="56"/>
      <c r="FI771" s="56"/>
      <c r="FJ771" s="56"/>
      <c r="FK771" s="56"/>
      <c r="FL771" s="56"/>
      <c r="FM771" s="56"/>
      <c r="FN771" s="56"/>
      <c r="FO771" s="56"/>
      <c r="FP771" s="56"/>
      <c r="FQ771" s="56"/>
      <c r="FR771" s="56"/>
      <c r="FS771" s="56"/>
      <c r="FT771" s="56"/>
      <c r="FU771" s="56"/>
      <c r="FV771" s="56"/>
      <c r="FW771" s="56"/>
      <c r="FX771" s="56"/>
      <c r="FY771" s="56"/>
      <c r="FZ771" s="56"/>
      <c r="GA771" s="56"/>
      <c r="GB771" s="56"/>
      <c r="GC771" s="56"/>
      <c r="GD771" s="56"/>
      <c r="GE771" s="56"/>
      <c r="GF771" s="56"/>
      <c r="GG771" s="56"/>
      <c r="GH771" s="56"/>
      <c r="GI771" s="56"/>
      <c r="GJ771" s="56"/>
      <c r="GK771" s="56"/>
      <c r="GL771" s="56"/>
      <c r="GM771" s="56"/>
      <c r="GN771" s="56"/>
      <c r="GO771" s="56"/>
      <c r="GP771" s="56"/>
      <c r="GQ771" s="56"/>
      <c r="GR771" s="56"/>
      <c r="GS771" s="56"/>
      <c r="GT771" s="56"/>
      <c r="GU771" s="56"/>
      <c r="GV771" s="56"/>
      <c r="GW771" s="56"/>
      <c r="GX771" s="56"/>
      <c r="GY771" s="56"/>
      <c r="GZ771" s="56"/>
      <c r="HA771" s="56"/>
      <c r="HB771" s="56"/>
      <c r="HC771" s="56"/>
      <c r="HD771" s="56"/>
      <c r="HE771" s="56"/>
      <c r="HF771" s="56"/>
      <c r="HG771" s="56"/>
      <c r="HH771" s="56"/>
      <c r="HI771" s="56"/>
      <c r="HJ771" s="56"/>
      <c r="HK771" s="56"/>
      <c r="HL771" s="56"/>
      <c r="HM771" s="56"/>
      <c r="HN771" s="56"/>
      <c r="HO771" s="56"/>
      <c r="HP771" s="56"/>
      <c r="HQ771" s="56"/>
      <c r="HR771" s="56"/>
      <c r="HS771" s="56"/>
      <c r="HT771" s="56"/>
      <c r="HU771" s="56"/>
      <c r="HV771" s="56"/>
      <c r="HW771" s="56"/>
      <c r="HX771" s="56"/>
      <c r="HY771" s="56"/>
      <c r="HZ771" s="56"/>
      <c r="IA771" s="56"/>
      <c r="IB771" s="56"/>
      <c r="IC771" s="56"/>
      <c r="ID771" s="56"/>
      <c r="IE771" s="56"/>
      <c r="IF771" s="56"/>
      <c r="IG771" s="56"/>
      <c r="IH771" s="56"/>
      <c r="II771" s="56"/>
      <c r="IJ771" s="56"/>
      <c r="IK771" s="56"/>
      <c r="IL771" s="56"/>
      <c r="IM771" s="56"/>
      <c r="IN771" s="56"/>
      <c r="IO771" s="56"/>
      <c r="IP771" s="56"/>
      <c r="IQ771" s="56"/>
      <c r="IR771" s="56"/>
      <c r="IS771" s="56"/>
      <c r="IT771" s="56"/>
      <c r="IU771" s="56"/>
      <c r="IV771" s="56"/>
      <c r="IW771" s="56"/>
      <c r="IX771" s="56"/>
    </row>
    <row r="772" spans="2:258">
      <c r="B772" s="56"/>
      <c r="C772" s="56"/>
      <c r="D772" s="56"/>
      <c r="E772" s="56"/>
      <c r="F772" s="56"/>
      <c r="G772" s="56"/>
      <c r="H772" s="56"/>
      <c r="I772" s="56"/>
      <c r="J772" s="56"/>
      <c r="K772" s="56"/>
      <c r="L772" s="56"/>
      <c r="M772" s="56"/>
      <c r="CK772" s="56"/>
      <c r="CL772" s="56"/>
      <c r="CM772" s="56"/>
      <c r="CN772" s="56"/>
      <c r="CO772" s="56"/>
      <c r="CP772" s="56"/>
      <c r="CQ772" s="56"/>
      <c r="CR772" s="56"/>
      <c r="CS772" s="56"/>
      <c r="CT772" s="56"/>
      <c r="CU772" s="56"/>
      <c r="CV772" s="56"/>
      <c r="CW772" s="56"/>
      <c r="CX772" s="56"/>
      <c r="CY772" s="56"/>
      <c r="CZ772" s="56"/>
      <c r="DA772" s="56"/>
      <c r="DB772" s="56"/>
      <c r="DC772" s="56"/>
      <c r="DD772" s="56"/>
      <c r="DE772" s="56"/>
      <c r="DF772" s="56"/>
      <c r="DG772" s="56"/>
      <c r="DH772" s="56"/>
      <c r="DI772" s="56"/>
      <c r="DJ772" s="56"/>
      <c r="DK772" s="56"/>
      <c r="DL772" s="56"/>
      <c r="DM772" s="56"/>
      <c r="DN772" s="56"/>
      <c r="DO772" s="56"/>
      <c r="DP772" s="56"/>
      <c r="DQ772" s="56"/>
      <c r="DR772" s="56"/>
      <c r="DS772" s="56"/>
      <c r="DT772" s="56"/>
      <c r="DU772" s="56"/>
      <c r="DV772" s="56"/>
      <c r="DW772" s="56"/>
      <c r="DX772" s="56"/>
      <c r="DY772" s="56"/>
      <c r="DZ772" s="56"/>
      <c r="EA772" s="56"/>
      <c r="EB772" s="56"/>
      <c r="EC772" s="56"/>
      <c r="ED772" s="56"/>
      <c r="EE772" s="56"/>
      <c r="EF772" s="56"/>
      <c r="EG772" s="56"/>
      <c r="EH772" s="56"/>
      <c r="EI772" s="56"/>
      <c r="EJ772" s="56"/>
      <c r="EK772" s="56"/>
      <c r="EL772" s="56"/>
      <c r="EM772" s="56"/>
      <c r="EN772" s="56"/>
      <c r="EO772" s="56"/>
      <c r="EP772" s="56"/>
      <c r="EQ772" s="56"/>
      <c r="ER772" s="56"/>
      <c r="ES772" s="56"/>
      <c r="ET772" s="56"/>
      <c r="EU772" s="56"/>
      <c r="EV772" s="56"/>
      <c r="EW772" s="56"/>
      <c r="EX772" s="56"/>
      <c r="EY772" s="56"/>
      <c r="EZ772" s="56"/>
      <c r="FA772" s="56"/>
      <c r="FB772" s="56"/>
      <c r="FC772" s="56"/>
      <c r="FD772" s="56"/>
      <c r="FE772" s="56"/>
      <c r="FF772" s="56"/>
      <c r="FG772" s="56"/>
      <c r="FH772" s="56"/>
      <c r="FI772" s="56"/>
      <c r="FJ772" s="56"/>
      <c r="FK772" s="56"/>
      <c r="FL772" s="56"/>
      <c r="FM772" s="56"/>
      <c r="FN772" s="56"/>
      <c r="FO772" s="56"/>
      <c r="FP772" s="56"/>
      <c r="FQ772" s="56"/>
      <c r="FR772" s="56"/>
      <c r="FS772" s="56"/>
      <c r="FT772" s="56"/>
      <c r="FU772" s="56"/>
      <c r="FV772" s="56"/>
      <c r="FW772" s="56"/>
      <c r="FX772" s="56"/>
      <c r="FY772" s="56"/>
      <c r="FZ772" s="56"/>
      <c r="GA772" s="56"/>
      <c r="GB772" s="56"/>
      <c r="GC772" s="56"/>
      <c r="GD772" s="56"/>
      <c r="GE772" s="56"/>
      <c r="GF772" s="56"/>
      <c r="GG772" s="56"/>
      <c r="GH772" s="56"/>
      <c r="GI772" s="56"/>
      <c r="GJ772" s="56"/>
      <c r="GK772" s="56"/>
      <c r="GL772" s="56"/>
      <c r="GM772" s="56"/>
      <c r="GN772" s="56"/>
      <c r="GO772" s="56"/>
      <c r="GP772" s="56"/>
      <c r="GQ772" s="56"/>
      <c r="GR772" s="56"/>
      <c r="GS772" s="56"/>
      <c r="GT772" s="56"/>
      <c r="GU772" s="56"/>
      <c r="GV772" s="56"/>
      <c r="GW772" s="56"/>
      <c r="GX772" s="56"/>
      <c r="GY772" s="56"/>
      <c r="GZ772" s="56"/>
      <c r="HA772" s="56"/>
      <c r="HB772" s="56"/>
      <c r="HC772" s="56"/>
      <c r="HD772" s="56"/>
      <c r="HE772" s="56"/>
      <c r="HF772" s="56"/>
      <c r="HG772" s="56"/>
      <c r="HH772" s="56"/>
      <c r="HI772" s="56"/>
      <c r="HJ772" s="56"/>
      <c r="HK772" s="56"/>
      <c r="HL772" s="56"/>
      <c r="HM772" s="56"/>
      <c r="HN772" s="56"/>
      <c r="HO772" s="56"/>
      <c r="HP772" s="56"/>
      <c r="HQ772" s="56"/>
      <c r="HR772" s="56"/>
      <c r="HS772" s="56"/>
      <c r="HT772" s="56"/>
      <c r="HU772" s="56"/>
      <c r="HV772" s="56"/>
      <c r="HW772" s="56"/>
      <c r="HX772" s="56"/>
      <c r="HY772" s="56"/>
      <c r="HZ772" s="56"/>
      <c r="IA772" s="56"/>
      <c r="IB772" s="56"/>
      <c r="IC772" s="56"/>
      <c r="ID772" s="56"/>
      <c r="IE772" s="56"/>
      <c r="IF772" s="56"/>
      <c r="IG772" s="56"/>
      <c r="IH772" s="56"/>
      <c r="II772" s="56"/>
      <c r="IJ772" s="56"/>
      <c r="IK772" s="56"/>
      <c r="IL772" s="56"/>
      <c r="IM772" s="56"/>
      <c r="IN772" s="56"/>
      <c r="IO772" s="56"/>
      <c r="IP772" s="56"/>
      <c r="IQ772" s="56"/>
      <c r="IR772" s="56"/>
      <c r="IS772" s="56"/>
      <c r="IT772" s="56"/>
      <c r="IU772" s="56"/>
      <c r="IV772" s="56"/>
      <c r="IW772" s="56"/>
      <c r="IX772" s="56"/>
    </row>
    <row r="773" spans="2:258">
      <c r="B773" s="56"/>
      <c r="C773" s="56"/>
      <c r="D773" s="56"/>
      <c r="E773" s="56"/>
      <c r="F773" s="56"/>
      <c r="G773" s="56"/>
      <c r="H773" s="56"/>
      <c r="I773" s="56"/>
      <c r="J773" s="56"/>
      <c r="K773" s="56"/>
      <c r="L773" s="56"/>
      <c r="M773" s="56"/>
      <c r="CK773" s="56"/>
      <c r="CL773" s="56"/>
      <c r="CM773" s="56"/>
      <c r="CN773" s="56"/>
      <c r="CO773" s="56"/>
      <c r="CP773" s="56"/>
      <c r="CQ773" s="56"/>
      <c r="CR773" s="56"/>
      <c r="CS773" s="56"/>
      <c r="CT773" s="56"/>
      <c r="CU773" s="56"/>
      <c r="CV773" s="56"/>
      <c r="CW773" s="56"/>
      <c r="CX773" s="56"/>
      <c r="CY773" s="56"/>
      <c r="CZ773" s="56"/>
      <c r="DA773" s="56"/>
      <c r="DB773" s="56"/>
      <c r="DC773" s="56"/>
      <c r="DD773" s="56"/>
      <c r="DE773" s="56"/>
      <c r="DF773" s="56"/>
      <c r="DG773" s="56"/>
      <c r="DH773" s="56"/>
      <c r="DI773" s="56"/>
      <c r="DJ773" s="56"/>
      <c r="DK773" s="56"/>
      <c r="DL773" s="56"/>
      <c r="DM773" s="56"/>
      <c r="DN773" s="56"/>
      <c r="DO773" s="56"/>
      <c r="DP773" s="56"/>
      <c r="DQ773" s="56"/>
      <c r="DR773" s="56"/>
      <c r="DS773" s="56"/>
      <c r="DT773" s="56"/>
      <c r="DU773" s="56"/>
      <c r="DV773" s="56"/>
      <c r="DW773" s="56"/>
      <c r="DX773" s="56"/>
      <c r="DY773" s="56"/>
      <c r="DZ773" s="56"/>
      <c r="EA773" s="56"/>
      <c r="EB773" s="56"/>
      <c r="EC773" s="56"/>
      <c r="ED773" s="56"/>
      <c r="EE773" s="56"/>
      <c r="EF773" s="56"/>
      <c r="EG773" s="56"/>
      <c r="EH773" s="56"/>
      <c r="EI773" s="56"/>
      <c r="EJ773" s="56"/>
      <c r="EK773" s="56"/>
      <c r="EL773" s="56"/>
      <c r="EM773" s="56"/>
      <c r="EN773" s="56"/>
      <c r="EO773" s="56"/>
      <c r="EP773" s="56"/>
      <c r="EQ773" s="56"/>
      <c r="ER773" s="56"/>
      <c r="ES773" s="56"/>
      <c r="ET773" s="56"/>
      <c r="EU773" s="56"/>
      <c r="EV773" s="56"/>
      <c r="EW773" s="56"/>
      <c r="EX773" s="56"/>
      <c r="EY773" s="56"/>
      <c r="EZ773" s="56"/>
      <c r="FA773" s="56"/>
      <c r="FB773" s="56"/>
      <c r="FC773" s="56"/>
      <c r="FD773" s="56"/>
      <c r="FE773" s="56"/>
      <c r="FF773" s="56"/>
      <c r="FG773" s="56"/>
      <c r="FH773" s="56"/>
      <c r="FI773" s="56"/>
      <c r="FJ773" s="56"/>
      <c r="FK773" s="56"/>
      <c r="FL773" s="56"/>
      <c r="FM773" s="56"/>
      <c r="FN773" s="56"/>
      <c r="FO773" s="56"/>
      <c r="FP773" s="56"/>
      <c r="FQ773" s="56"/>
      <c r="FR773" s="56"/>
      <c r="FS773" s="56"/>
      <c r="FT773" s="56"/>
      <c r="FU773" s="56"/>
      <c r="FV773" s="56"/>
      <c r="FW773" s="56"/>
      <c r="FX773" s="56"/>
      <c r="FY773" s="56"/>
      <c r="FZ773" s="56"/>
      <c r="GA773" s="56"/>
      <c r="GB773" s="56"/>
      <c r="GC773" s="56"/>
      <c r="GD773" s="56"/>
      <c r="GE773" s="56"/>
      <c r="GF773" s="56"/>
      <c r="GG773" s="56"/>
      <c r="GH773" s="56"/>
      <c r="GI773" s="56"/>
      <c r="GJ773" s="56"/>
      <c r="GK773" s="56"/>
      <c r="GL773" s="56"/>
      <c r="GM773" s="56"/>
      <c r="GN773" s="56"/>
      <c r="GO773" s="56"/>
      <c r="GP773" s="56"/>
      <c r="GQ773" s="56"/>
      <c r="GR773" s="56"/>
      <c r="GS773" s="56"/>
      <c r="GT773" s="56"/>
      <c r="GU773" s="56"/>
      <c r="GV773" s="56"/>
      <c r="GW773" s="56"/>
      <c r="GX773" s="56"/>
      <c r="GY773" s="56"/>
      <c r="GZ773" s="56"/>
      <c r="HA773" s="56"/>
      <c r="HB773" s="56"/>
      <c r="HC773" s="56"/>
      <c r="HD773" s="56"/>
      <c r="HE773" s="56"/>
      <c r="HF773" s="56"/>
      <c r="HG773" s="56"/>
      <c r="HH773" s="56"/>
      <c r="HI773" s="56"/>
      <c r="HJ773" s="56"/>
      <c r="HK773" s="56"/>
      <c r="HL773" s="56"/>
      <c r="HM773" s="56"/>
      <c r="HN773" s="56"/>
      <c r="HO773" s="56"/>
      <c r="HP773" s="56"/>
      <c r="HQ773" s="56"/>
      <c r="HR773" s="56"/>
      <c r="HS773" s="56"/>
      <c r="HT773" s="56"/>
      <c r="HU773" s="56"/>
      <c r="HV773" s="56"/>
      <c r="HW773" s="56"/>
      <c r="HX773" s="56"/>
      <c r="HY773" s="56"/>
      <c r="HZ773" s="56"/>
      <c r="IA773" s="56"/>
      <c r="IB773" s="56"/>
      <c r="IC773" s="56"/>
      <c r="ID773" s="56"/>
      <c r="IE773" s="56"/>
      <c r="IF773" s="56"/>
      <c r="IG773" s="56"/>
      <c r="IH773" s="56"/>
      <c r="II773" s="56"/>
      <c r="IJ773" s="56"/>
      <c r="IK773" s="56"/>
      <c r="IL773" s="56"/>
      <c r="IM773" s="56"/>
      <c r="IN773" s="56"/>
      <c r="IO773" s="56"/>
      <c r="IP773" s="56"/>
      <c r="IQ773" s="56"/>
      <c r="IR773" s="56"/>
      <c r="IS773" s="56"/>
      <c r="IT773" s="56"/>
      <c r="IU773" s="56"/>
      <c r="IV773" s="56"/>
      <c r="IW773" s="56"/>
      <c r="IX773" s="56"/>
    </row>
    <row r="774" spans="2:258">
      <c r="B774" s="56"/>
      <c r="C774" s="56"/>
      <c r="D774" s="56"/>
      <c r="E774" s="56"/>
      <c r="F774" s="56"/>
      <c r="G774" s="56"/>
      <c r="H774" s="56"/>
      <c r="I774" s="56"/>
      <c r="J774" s="56"/>
      <c r="K774" s="56"/>
      <c r="L774" s="56"/>
      <c r="M774" s="56"/>
      <c r="CK774" s="56"/>
      <c r="CL774" s="56"/>
      <c r="CM774" s="56"/>
      <c r="CN774" s="56"/>
      <c r="CO774" s="56"/>
      <c r="CP774" s="56"/>
      <c r="CQ774" s="56"/>
      <c r="CR774" s="56"/>
      <c r="CS774" s="56"/>
      <c r="CT774" s="56"/>
      <c r="CU774" s="56"/>
      <c r="CV774" s="56"/>
      <c r="CW774" s="56"/>
      <c r="CX774" s="56"/>
      <c r="CY774" s="56"/>
      <c r="CZ774" s="56"/>
      <c r="DA774" s="56"/>
      <c r="DB774" s="56"/>
      <c r="DC774" s="56"/>
      <c r="DD774" s="56"/>
      <c r="DE774" s="56"/>
      <c r="DF774" s="56"/>
      <c r="DG774" s="56"/>
      <c r="DH774" s="56"/>
      <c r="DI774" s="56"/>
      <c r="DJ774" s="56"/>
      <c r="DK774" s="56"/>
      <c r="DL774" s="56"/>
      <c r="DM774" s="56"/>
      <c r="DN774" s="56"/>
      <c r="DO774" s="56"/>
      <c r="DP774" s="56"/>
      <c r="DQ774" s="56"/>
      <c r="DR774" s="56"/>
      <c r="DS774" s="56"/>
      <c r="DT774" s="56"/>
      <c r="DU774" s="56"/>
      <c r="DV774" s="56"/>
      <c r="DW774" s="56"/>
      <c r="DX774" s="56"/>
      <c r="DY774" s="56"/>
      <c r="DZ774" s="56"/>
      <c r="EA774" s="56"/>
      <c r="EB774" s="56"/>
      <c r="EC774" s="56"/>
      <c r="ED774" s="56"/>
      <c r="EE774" s="56"/>
      <c r="EF774" s="56"/>
      <c r="EG774" s="56"/>
      <c r="EH774" s="56"/>
      <c r="EI774" s="56"/>
      <c r="EJ774" s="56"/>
      <c r="EK774" s="56"/>
      <c r="EL774" s="56"/>
      <c r="EM774" s="56"/>
      <c r="EN774" s="56"/>
      <c r="EO774" s="56"/>
      <c r="EP774" s="56"/>
      <c r="EQ774" s="56"/>
      <c r="ER774" s="56"/>
      <c r="ES774" s="56"/>
      <c r="ET774" s="56"/>
      <c r="EU774" s="56"/>
      <c r="EV774" s="56"/>
      <c r="EW774" s="56"/>
      <c r="EX774" s="56"/>
      <c r="EY774" s="56"/>
      <c r="EZ774" s="56"/>
      <c r="FA774" s="56"/>
      <c r="FB774" s="56"/>
      <c r="FC774" s="56"/>
      <c r="FD774" s="56"/>
      <c r="FE774" s="56"/>
      <c r="FF774" s="56"/>
      <c r="FG774" s="56"/>
      <c r="FH774" s="56"/>
      <c r="FI774" s="56"/>
      <c r="FJ774" s="56"/>
      <c r="FK774" s="56"/>
      <c r="FL774" s="56"/>
      <c r="FM774" s="56"/>
      <c r="FN774" s="56"/>
      <c r="FO774" s="56"/>
      <c r="FP774" s="56"/>
      <c r="FQ774" s="56"/>
      <c r="FR774" s="56"/>
      <c r="FS774" s="56"/>
      <c r="FT774" s="56"/>
      <c r="FU774" s="56"/>
      <c r="FV774" s="56"/>
      <c r="FW774" s="56"/>
      <c r="FX774" s="56"/>
      <c r="FY774" s="56"/>
      <c r="FZ774" s="56"/>
      <c r="GA774" s="56"/>
      <c r="GB774" s="56"/>
      <c r="GC774" s="56"/>
      <c r="GD774" s="56"/>
      <c r="GE774" s="56"/>
      <c r="GF774" s="56"/>
      <c r="GG774" s="56"/>
      <c r="GH774" s="56"/>
      <c r="GI774" s="56"/>
      <c r="GJ774" s="56"/>
      <c r="GK774" s="56"/>
      <c r="GL774" s="56"/>
      <c r="GM774" s="56"/>
      <c r="GN774" s="56"/>
      <c r="GO774" s="56"/>
      <c r="GP774" s="56"/>
      <c r="GQ774" s="56"/>
      <c r="GR774" s="56"/>
      <c r="GS774" s="56"/>
      <c r="GT774" s="56"/>
      <c r="GU774" s="56"/>
      <c r="GV774" s="56"/>
      <c r="GW774" s="56"/>
      <c r="GX774" s="56"/>
      <c r="GY774" s="56"/>
      <c r="GZ774" s="56"/>
      <c r="HA774" s="56"/>
      <c r="HB774" s="56"/>
      <c r="HC774" s="56"/>
      <c r="HD774" s="56"/>
      <c r="HE774" s="56"/>
      <c r="HF774" s="56"/>
      <c r="HG774" s="56"/>
      <c r="HH774" s="56"/>
      <c r="HI774" s="56"/>
      <c r="HJ774" s="56"/>
      <c r="HK774" s="56"/>
      <c r="HL774" s="56"/>
      <c r="HM774" s="56"/>
      <c r="HN774" s="56"/>
      <c r="HO774" s="56"/>
      <c r="HP774" s="56"/>
      <c r="HQ774" s="56"/>
      <c r="HR774" s="56"/>
      <c r="HS774" s="56"/>
      <c r="HT774" s="56"/>
      <c r="HU774" s="56"/>
      <c r="HV774" s="56"/>
      <c r="HW774" s="56"/>
      <c r="HX774" s="56"/>
      <c r="HY774" s="56"/>
      <c r="HZ774" s="56"/>
      <c r="IA774" s="56"/>
      <c r="IB774" s="56"/>
      <c r="IC774" s="56"/>
      <c r="ID774" s="56"/>
      <c r="IE774" s="56"/>
      <c r="IF774" s="56"/>
      <c r="IG774" s="56"/>
      <c r="IH774" s="56"/>
      <c r="II774" s="56"/>
      <c r="IJ774" s="56"/>
      <c r="IK774" s="56"/>
      <c r="IL774" s="56"/>
      <c r="IM774" s="56"/>
      <c r="IN774" s="56"/>
      <c r="IO774" s="56"/>
      <c r="IP774" s="56"/>
      <c r="IQ774" s="56"/>
      <c r="IR774" s="56"/>
      <c r="IS774" s="56"/>
      <c r="IT774" s="56"/>
      <c r="IU774" s="56"/>
      <c r="IV774" s="56"/>
      <c r="IW774" s="56"/>
      <c r="IX774" s="56"/>
    </row>
    <row r="775" spans="2:258">
      <c r="B775" s="56"/>
      <c r="C775" s="56"/>
      <c r="D775" s="56"/>
      <c r="E775" s="56"/>
      <c r="F775" s="56"/>
      <c r="G775" s="56"/>
      <c r="H775" s="56"/>
      <c r="I775" s="56"/>
      <c r="J775" s="56"/>
      <c r="K775" s="56"/>
      <c r="L775" s="56"/>
      <c r="M775" s="56"/>
      <c r="CK775" s="56"/>
      <c r="CL775" s="56"/>
      <c r="CM775" s="56"/>
      <c r="CN775" s="56"/>
      <c r="CO775" s="56"/>
      <c r="CP775" s="56"/>
      <c r="CQ775" s="56"/>
      <c r="CR775" s="56"/>
      <c r="CS775" s="56"/>
      <c r="CT775" s="56"/>
      <c r="CU775" s="56"/>
      <c r="CV775" s="56"/>
      <c r="CW775" s="56"/>
      <c r="CX775" s="56"/>
      <c r="CY775" s="56"/>
      <c r="CZ775" s="56"/>
      <c r="DA775" s="56"/>
      <c r="DB775" s="56"/>
      <c r="DC775" s="56"/>
      <c r="DD775" s="56"/>
      <c r="DE775" s="56"/>
      <c r="DF775" s="56"/>
      <c r="DG775" s="56"/>
      <c r="DH775" s="56"/>
      <c r="DI775" s="56"/>
      <c r="DJ775" s="56"/>
      <c r="DK775" s="56"/>
      <c r="DL775" s="56"/>
      <c r="DM775" s="56"/>
      <c r="DN775" s="56"/>
      <c r="DO775" s="56"/>
      <c r="DP775" s="56"/>
      <c r="DQ775" s="56"/>
      <c r="DR775" s="56"/>
      <c r="DS775" s="56"/>
      <c r="DT775" s="56"/>
      <c r="DU775" s="56"/>
      <c r="DV775" s="56"/>
      <c r="DW775" s="56"/>
      <c r="DX775" s="56"/>
      <c r="DY775" s="56"/>
      <c r="DZ775" s="56"/>
      <c r="EA775" s="56"/>
      <c r="EB775" s="56"/>
      <c r="EC775" s="56"/>
      <c r="ED775" s="56"/>
      <c r="EE775" s="56"/>
      <c r="EF775" s="56"/>
      <c r="EG775" s="56"/>
      <c r="EH775" s="56"/>
      <c r="EI775" s="56"/>
      <c r="EJ775" s="56"/>
      <c r="EK775" s="56"/>
      <c r="EL775" s="56"/>
      <c r="EM775" s="56"/>
      <c r="EN775" s="56"/>
      <c r="EO775" s="56"/>
      <c r="EP775" s="56"/>
      <c r="EQ775" s="56"/>
      <c r="ER775" s="56"/>
      <c r="ES775" s="56"/>
      <c r="ET775" s="56"/>
      <c r="EU775" s="56"/>
      <c r="EV775" s="56"/>
      <c r="EW775" s="56"/>
      <c r="EX775" s="56"/>
      <c r="EY775" s="56"/>
      <c r="EZ775" s="56"/>
      <c r="FA775" s="56"/>
      <c r="FB775" s="56"/>
      <c r="FC775" s="56"/>
      <c r="FD775" s="56"/>
      <c r="FE775" s="56"/>
      <c r="FF775" s="56"/>
      <c r="FG775" s="56"/>
      <c r="FH775" s="56"/>
      <c r="FI775" s="56"/>
      <c r="FJ775" s="56"/>
      <c r="FK775" s="56"/>
      <c r="FL775" s="56"/>
      <c r="FM775" s="56"/>
      <c r="FN775" s="56"/>
      <c r="FO775" s="56"/>
      <c r="FP775" s="56"/>
      <c r="FQ775" s="56"/>
      <c r="FR775" s="56"/>
      <c r="FS775" s="56"/>
      <c r="FT775" s="56"/>
      <c r="FU775" s="56"/>
      <c r="FV775" s="56"/>
      <c r="FW775" s="56"/>
      <c r="FX775" s="56"/>
      <c r="FY775" s="56"/>
      <c r="FZ775" s="56"/>
      <c r="GA775" s="56"/>
      <c r="GB775" s="56"/>
      <c r="GC775" s="56"/>
      <c r="GD775" s="56"/>
      <c r="GE775" s="56"/>
      <c r="GF775" s="56"/>
      <c r="GG775" s="56"/>
      <c r="GH775" s="56"/>
      <c r="GI775" s="56"/>
      <c r="GJ775" s="56"/>
      <c r="GK775" s="56"/>
      <c r="GL775" s="56"/>
      <c r="GM775" s="56"/>
      <c r="GN775" s="56"/>
      <c r="GO775" s="56"/>
      <c r="GP775" s="56"/>
      <c r="GQ775" s="56"/>
      <c r="GR775" s="56"/>
      <c r="GS775" s="56"/>
      <c r="GT775" s="56"/>
      <c r="GU775" s="56"/>
      <c r="GV775" s="56"/>
      <c r="GW775" s="56"/>
      <c r="GX775" s="56"/>
      <c r="GY775" s="56"/>
      <c r="GZ775" s="56"/>
      <c r="HA775" s="56"/>
      <c r="HB775" s="56"/>
      <c r="HC775" s="56"/>
      <c r="HD775" s="56"/>
      <c r="HE775" s="56"/>
      <c r="HF775" s="56"/>
      <c r="HG775" s="56"/>
      <c r="HH775" s="56"/>
      <c r="HI775" s="56"/>
      <c r="HJ775" s="56"/>
      <c r="HK775" s="56"/>
      <c r="HL775" s="56"/>
      <c r="HM775" s="56"/>
      <c r="HN775" s="56"/>
      <c r="HO775" s="56"/>
      <c r="HP775" s="56"/>
      <c r="HQ775" s="56"/>
      <c r="HR775" s="56"/>
      <c r="HS775" s="56"/>
      <c r="HT775" s="56"/>
      <c r="HU775" s="56"/>
      <c r="HV775" s="56"/>
      <c r="HW775" s="56"/>
      <c r="HX775" s="56"/>
      <c r="HY775" s="56"/>
      <c r="HZ775" s="56"/>
      <c r="IA775" s="56"/>
      <c r="IB775" s="56"/>
      <c r="IC775" s="56"/>
      <c r="ID775" s="56"/>
      <c r="IE775" s="56"/>
      <c r="IF775" s="56"/>
      <c r="IG775" s="56"/>
      <c r="IH775" s="56"/>
      <c r="II775" s="56"/>
      <c r="IJ775" s="56"/>
      <c r="IK775" s="56"/>
      <c r="IL775" s="56"/>
      <c r="IM775" s="56"/>
      <c r="IN775" s="56"/>
      <c r="IO775" s="56"/>
      <c r="IP775" s="56"/>
      <c r="IQ775" s="56"/>
      <c r="IR775" s="56"/>
      <c r="IS775" s="56"/>
      <c r="IT775" s="56"/>
      <c r="IU775" s="56"/>
      <c r="IV775" s="56"/>
      <c r="IW775" s="56"/>
      <c r="IX775" s="56"/>
    </row>
    <row r="776" spans="2:258">
      <c r="B776" s="56"/>
      <c r="C776" s="56"/>
      <c r="D776" s="56"/>
      <c r="E776" s="56"/>
      <c r="F776" s="56"/>
      <c r="G776" s="56"/>
      <c r="H776" s="56"/>
      <c r="I776" s="56"/>
      <c r="J776" s="56"/>
      <c r="K776" s="56"/>
      <c r="L776" s="56"/>
      <c r="M776" s="56"/>
      <c r="CK776" s="56"/>
      <c r="CL776" s="56"/>
      <c r="CM776" s="56"/>
      <c r="CN776" s="56"/>
      <c r="CO776" s="56"/>
      <c r="CP776" s="56"/>
      <c r="CQ776" s="56"/>
      <c r="CR776" s="56"/>
      <c r="CS776" s="56"/>
      <c r="CT776" s="56"/>
      <c r="CU776" s="56"/>
      <c r="CV776" s="56"/>
      <c r="CW776" s="56"/>
      <c r="CX776" s="56"/>
      <c r="CY776" s="56"/>
      <c r="CZ776" s="56"/>
      <c r="DA776" s="56"/>
      <c r="DB776" s="56"/>
      <c r="DC776" s="56"/>
      <c r="DD776" s="56"/>
      <c r="DE776" s="56"/>
      <c r="DF776" s="56"/>
      <c r="DG776" s="56"/>
      <c r="DH776" s="56"/>
      <c r="DI776" s="56"/>
      <c r="DJ776" s="56"/>
      <c r="DK776" s="56"/>
      <c r="DL776" s="56"/>
      <c r="DM776" s="56"/>
      <c r="DN776" s="56"/>
      <c r="DO776" s="56"/>
      <c r="DP776" s="56"/>
      <c r="DQ776" s="56"/>
      <c r="DR776" s="56"/>
      <c r="DS776" s="56"/>
      <c r="DT776" s="56"/>
      <c r="DU776" s="56"/>
      <c r="DV776" s="56"/>
      <c r="DW776" s="56"/>
      <c r="DX776" s="56"/>
      <c r="DY776" s="56"/>
      <c r="DZ776" s="56"/>
      <c r="EA776" s="56"/>
      <c r="EB776" s="56"/>
      <c r="EC776" s="56"/>
      <c r="ED776" s="56"/>
      <c r="EE776" s="56"/>
      <c r="EF776" s="56"/>
      <c r="EG776" s="56"/>
      <c r="EH776" s="56"/>
      <c r="EI776" s="56"/>
      <c r="EJ776" s="56"/>
      <c r="EK776" s="56"/>
      <c r="EL776" s="56"/>
      <c r="EM776" s="56"/>
      <c r="EN776" s="56"/>
      <c r="EO776" s="56"/>
      <c r="EP776" s="56"/>
      <c r="EQ776" s="56"/>
      <c r="ER776" s="56"/>
      <c r="ES776" s="56"/>
      <c r="ET776" s="56"/>
      <c r="EU776" s="56"/>
      <c r="EV776" s="56"/>
      <c r="EW776" s="56"/>
      <c r="EX776" s="56"/>
      <c r="EY776" s="56"/>
      <c r="EZ776" s="56"/>
      <c r="FA776" s="56"/>
      <c r="FB776" s="56"/>
      <c r="FC776" s="56"/>
      <c r="FD776" s="56"/>
      <c r="FE776" s="56"/>
      <c r="FF776" s="56"/>
      <c r="FG776" s="56"/>
      <c r="FH776" s="56"/>
      <c r="FI776" s="56"/>
      <c r="FJ776" s="56"/>
      <c r="FK776" s="56"/>
      <c r="FL776" s="56"/>
      <c r="FM776" s="56"/>
      <c r="FN776" s="56"/>
      <c r="FO776" s="56"/>
      <c r="FP776" s="56"/>
      <c r="FQ776" s="56"/>
      <c r="FR776" s="56"/>
      <c r="FS776" s="56"/>
      <c r="FT776" s="56"/>
      <c r="FU776" s="56"/>
      <c r="FV776" s="56"/>
      <c r="FW776" s="56"/>
      <c r="FX776" s="56"/>
      <c r="FY776" s="56"/>
      <c r="FZ776" s="56"/>
      <c r="GA776" s="56"/>
      <c r="GB776" s="56"/>
      <c r="GC776" s="56"/>
      <c r="GD776" s="56"/>
      <c r="GE776" s="56"/>
      <c r="GF776" s="56"/>
      <c r="GG776" s="56"/>
      <c r="GH776" s="56"/>
      <c r="GI776" s="56"/>
      <c r="GJ776" s="56"/>
      <c r="GK776" s="56"/>
      <c r="GL776" s="56"/>
      <c r="GM776" s="56"/>
      <c r="GN776" s="56"/>
      <c r="GO776" s="56"/>
      <c r="GP776" s="56"/>
      <c r="GQ776" s="56"/>
      <c r="GR776" s="56"/>
      <c r="GS776" s="56"/>
      <c r="GT776" s="56"/>
      <c r="GU776" s="56"/>
      <c r="GV776" s="56"/>
      <c r="GW776" s="56"/>
      <c r="GX776" s="56"/>
      <c r="GY776" s="56"/>
      <c r="GZ776" s="56"/>
      <c r="HA776" s="56"/>
      <c r="HB776" s="56"/>
      <c r="HC776" s="56"/>
      <c r="HD776" s="56"/>
      <c r="HE776" s="56"/>
      <c r="HF776" s="56"/>
      <c r="HG776" s="56"/>
      <c r="HH776" s="56"/>
      <c r="HI776" s="56"/>
      <c r="HJ776" s="56"/>
      <c r="HK776" s="56"/>
      <c r="HL776" s="56"/>
      <c r="HM776" s="56"/>
      <c r="HN776" s="56"/>
      <c r="HO776" s="56"/>
      <c r="HP776" s="56"/>
      <c r="HQ776" s="56"/>
      <c r="HR776" s="56"/>
      <c r="HS776" s="56"/>
      <c r="HT776" s="56"/>
      <c r="HU776" s="56"/>
      <c r="HV776" s="56"/>
      <c r="HW776" s="56"/>
      <c r="HX776" s="56"/>
      <c r="HY776" s="56"/>
      <c r="HZ776" s="56"/>
      <c r="IA776" s="56"/>
      <c r="IB776" s="56"/>
      <c r="IC776" s="56"/>
      <c r="ID776" s="56"/>
      <c r="IE776" s="56"/>
      <c r="IF776" s="56"/>
      <c r="IG776" s="56"/>
      <c r="IH776" s="56"/>
      <c r="II776" s="56"/>
      <c r="IJ776" s="56"/>
      <c r="IK776" s="56"/>
      <c r="IL776" s="56"/>
      <c r="IM776" s="56"/>
      <c r="IN776" s="56"/>
      <c r="IO776" s="56"/>
      <c r="IP776" s="56"/>
      <c r="IQ776" s="56"/>
      <c r="IR776" s="56"/>
      <c r="IS776" s="56"/>
      <c r="IT776" s="56"/>
      <c r="IU776" s="56"/>
      <c r="IV776" s="56"/>
      <c r="IW776" s="56"/>
      <c r="IX776" s="56"/>
    </row>
    <row r="777" spans="2:258">
      <c r="B777" s="56"/>
      <c r="C777" s="56"/>
      <c r="D777" s="56"/>
      <c r="E777" s="56"/>
      <c r="F777" s="56"/>
      <c r="G777" s="56"/>
      <c r="H777" s="56"/>
      <c r="I777" s="56"/>
      <c r="J777" s="56"/>
      <c r="K777" s="56"/>
      <c r="L777" s="56"/>
      <c r="M777" s="56"/>
      <c r="CK777" s="56"/>
      <c r="CL777" s="56"/>
      <c r="CM777" s="56"/>
      <c r="CN777" s="56"/>
      <c r="CO777" s="56"/>
      <c r="CP777" s="56"/>
      <c r="CQ777" s="56"/>
      <c r="CR777" s="56"/>
      <c r="CS777" s="56"/>
      <c r="CT777" s="56"/>
      <c r="CU777" s="56"/>
      <c r="CV777" s="56"/>
      <c r="CW777" s="56"/>
      <c r="CX777" s="56"/>
      <c r="CY777" s="56"/>
      <c r="CZ777" s="56"/>
      <c r="DA777" s="56"/>
      <c r="DB777" s="56"/>
      <c r="DC777" s="56"/>
      <c r="DD777" s="56"/>
      <c r="DE777" s="56"/>
      <c r="DF777" s="56"/>
      <c r="DG777" s="56"/>
      <c r="DH777" s="56"/>
      <c r="DI777" s="56"/>
      <c r="DJ777" s="56"/>
      <c r="DK777" s="56"/>
      <c r="DL777" s="56"/>
      <c r="DM777" s="56"/>
      <c r="DN777" s="56"/>
      <c r="DO777" s="56"/>
      <c r="DP777" s="56"/>
      <c r="DQ777" s="56"/>
      <c r="DR777" s="56"/>
      <c r="DS777" s="56"/>
      <c r="DT777" s="56"/>
      <c r="DU777" s="56"/>
      <c r="DV777" s="56"/>
      <c r="DW777" s="56"/>
      <c r="DX777" s="56"/>
      <c r="DY777" s="56"/>
      <c r="DZ777" s="56"/>
      <c r="EA777" s="56"/>
      <c r="EB777" s="56"/>
      <c r="EC777" s="56"/>
      <c r="ED777" s="56"/>
      <c r="EE777" s="56"/>
      <c r="EF777" s="56"/>
      <c r="EG777" s="56"/>
      <c r="EH777" s="56"/>
      <c r="EI777" s="56"/>
      <c r="EJ777" s="56"/>
      <c r="EK777" s="56"/>
      <c r="EL777" s="56"/>
      <c r="EM777" s="56"/>
      <c r="EN777" s="56"/>
      <c r="EO777" s="56"/>
      <c r="EP777" s="56"/>
      <c r="EQ777" s="56"/>
      <c r="ER777" s="56"/>
      <c r="ES777" s="56"/>
      <c r="ET777" s="56"/>
      <c r="EU777" s="56"/>
      <c r="EV777" s="56"/>
      <c r="EW777" s="56"/>
      <c r="EX777" s="56"/>
      <c r="EY777" s="56"/>
      <c r="EZ777" s="56"/>
      <c r="FA777" s="56"/>
      <c r="FB777" s="56"/>
      <c r="FC777" s="56"/>
      <c r="FD777" s="56"/>
      <c r="FE777" s="56"/>
      <c r="FF777" s="56"/>
      <c r="FG777" s="56"/>
      <c r="FH777" s="56"/>
      <c r="FI777" s="56"/>
      <c r="FJ777" s="56"/>
      <c r="FK777" s="56"/>
      <c r="FL777" s="56"/>
      <c r="FM777" s="56"/>
      <c r="FN777" s="56"/>
      <c r="FO777" s="56"/>
      <c r="FP777" s="56"/>
      <c r="FQ777" s="56"/>
      <c r="FR777" s="56"/>
      <c r="FS777" s="56"/>
      <c r="FT777" s="56"/>
      <c r="FU777" s="56"/>
      <c r="FV777" s="56"/>
      <c r="FW777" s="56"/>
      <c r="FX777" s="56"/>
      <c r="FY777" s="56"/>
      <c r="FZ777" s="56"/>
      <c r="GA777" s="56"/>
      <c r="GB777" s="56"/>
      <c r="GC777" s="56"/>
      <c r="GD777" s="56"/>
      <c r="GE777" s="56"/>
      <c r="GF777" s="56"/>
      <c r="GG777" s="56"/>
      <c r="GH777" s="56"/>
      <c r="GI777" s="56"/>
      <c r="GJ777" s="56"/>
      <c r="GK777" s="56"/>
      <c r="GL777" s="56"/>
      <c r="GM777" s="56"/>
      <c r="GN777" s="56"/>
      <c r="GO777" s="56"/>
      <c r="GP777" s="56"/>
      <c r="GQ777" s="56"/>
      <c r="GR777" s="56"/>
      <c r="GS777" s="56"/>
      <c r="GT777" s="56"/>
      <c r="GU777" s="56"/>
      <c r="GV777" s="56"/>
      <c r="GW777" s="56"/>
      <c r="GX777" s="56"/>
      <c r="GY777" s="56"/>
      <c r="GZ777" s="56"/>
      <c r="HA777" s="56"/>
      <c r="HB777" s="56"/>
      <c r="HC777" s="56"/>
      <c r="HD777" s="56"/>
      <c r="HE777" s="56"/>
      <c r="HF777" s="56"/>
      <c r="HG777" s="56"/>
      <c r="HH777" s="56"/>
      <c r="HI777" s="56"/>
      <c r="HJ777" s="56"/>
      <c r="HK777" s="56"/>
      <c r="HL777" s="56"/>
      <c r="HM777" s="56"/>
      <c r="HN777" s="56"/>
      <c r="HO777" s="56"/>
      <c r="HP777" s="56"/>
      <c r="HQ777" s="56"/>
      <c r="HR777" s="56"/>
      <c r="HS777" s="56"/>
      <c r="HT777" s="56"/>
      <c r="HU777" s="56"/>
      <c r="HV777" s="56"/>
      <c r="HW777" s="56"/>
      <c r="HX777" s="56"/>
      <c r="HY777" s="56"/>
      <c r="HZ777" s="56"/>
      <c r="IA777" s="56"/>
      <c r="IB777" s="56"/>
      <c r="IC777" s="56"/>
      <c r="ID777" s="56"/>
      <c r="IE777" s="56"/>
      <c r="IF777" s="56"/>
      <c r="IG777" s="56"/>
      <c r="IH777" s="56"/>
      <c r="II777" s="56"/>
      <c r="IJ777" s="56"/>
      <c r="IK777" s="56"/>
      <c r="IL777" s="56"/>
      <c r="IM777" s="56"/>
      <c r="IN777" s="56"/>
      <c r="IO777" s="56"/>
      <c r="IP777" s="56"/>
      <c r="IQ777" s="56"/>
      <c r="IR777" s="56"/>
      <c r="IS777" s="56"/>
      <c r="IT777" s="56"/>
      <c r="IU777" s="56"/>
      <c r="IV777" s="56"/>
      <c r="IW777" s="56"/>
      <c r="IX777" s="56"/>
    </row>
    <row r="778" spans="2:258">
      <c r="B778" s="56"/>
      <c r="C778" s="56"/>
      <c r="D778" s="56"/>
      <c r="E778" s="56"/>
      <c r="F778" s="56"/>
      <c r="G778" s="56"/>
      <c r="H778" s="56"/>
      <c r="I778" s="56"/>
      <c r="J778" s="56"/>
      <c r="K778" s="56"/>
      <c r="L778" s="56"/>
      <c r="M778" s="56"/>
      <c r="CK778" s="56"/>
      <c r="CL778" s="56"/>
      <c r="CM778" s="56"/>
      <c r="CN778" s="56"/>
      <c r="CO778" s="56"/>
      <c r="CP778" s="56"/>
      <c r="CQ778" s="56"/>
      <c r="CR778" s="56"/>
      <c r="CS778" s="56"/>
      <c r="CT778" s="56"/>
      <c r="CU778" s="56"/>
      <c r="CV778" s="56"/>
      <c r="CW778" s="56"/>
      <c r="CX778" s="56"/>
      <c r="CY778" s="56"/>
      <c r="CZ778" s="56"/>
      <c r="DA778" s="56"/>
      <c r="DB778" s="56"/>
      <c r="DC778" s="56"/>
      <c r="DD778" s="56"/>
      <c r="DE778" s="56"/>
      <c r="DF778" s="56"/>
      <c r="DG778" s="56"/>
      <c r="DH778" s="56"/>
      <c r="DI778" s="56"/>
      <c r="DJ778" s="56"/>
      <c r="DK778" s="56"/>
      <c r="DL778" s="56"/>
      <c r="DM778" s="56"/>
      <c r="DN778" s="56"/>
      <c r="DO778" s="56"/>
      <c r="DP778" s="56"/>
      <c r="DQ778" s="56"/>
      <c r="DR778" s="56"/>
      <c r="DS778" s="56"/>
      <c r="DT778" s="56"/>
      <c r="DU778" s="56"/>
      <c r="DV778" s="56"/>
      <c r="DW778" s="56"/>
      <c r="DX778" s="56"/>
      <c r="DY778" s="56"/>
      <c r="DZ778" s="56"/>
      <c r="EA778" s="56"/>
      <c r="EB778" s="56"/>
      <c r="EC778" s="56"/>
      <c r="ED778" s="56"/>
      <c r="EE778" s="56"/>
      <c r="EF778" s="56"/>
      <c r="EG778" s="56"/>
      <c r="EH778" s="56"/>
      <c r="EI778" s="56"/>
      <c r="EJ778" s="56"/>
      <c r="EK778" s="56"/>
      <c r="EL778" s="56"/>
      <c r="EM778" s="56"/>
      <c r="EN778" s="56"/>
      <c r="EO778" s="56"/>
      <c r="EP778" s="56"/>
      <c r="EQ778" s="56"/>
      <c r="ER778" s="56"/>
      <c r="ES778" s="56"/>
      <c r="ET778" s="56"/>
      <c r="EU778" s="56"/>
      <c r="EV778" s="56"/>
      <c r="EW778" s="56"/>
      <c r="EX778" s="56"/>
      <c r="EY778" s="56"/>
      <c r="EZ778" s="56"/>
      <c r="FA778" s="56"/>
      <c r="FB778" s="56"/>
      <c r="FC778" s="56"/>
      <c r="FD778" s="56"/>
      <c r="FE778" s="56"/>
      <c r="FF778" s="56"/>
      <c r="FG778" s="56"/>
      <c r="FH778" s="56"/>
      <c r="FI778" s="56"/>
      <c r="FJ778" s="56"/>
      <c r="FK778" s="56"/>
      <c r="FL778" s="56"/>
      <c r="FM778" s="56"/>
      <c r="FN778" s="56"/>
      <c r="FO778" s="56"/>
      <c r="FP778" s="56"/>
      <c r="FQ778" s="56"/>
      <c r="FR778" s="56"/>
      <c r="FS778" s="56"/>
      <c r="FT778" s="56"/>
      <c r="FU778" s="56"/>
      <c r="FV778" s="56"/>
      <c r="FW778" s="56"/>
      <c r="FX778" s="56"/>
      <c r="FY778" s="56"/>
      <c r="FZ778" s="56"/>
      <c r="GA778" s="56"/>
      <c r="GB778" s="56"/>
      <c r="GC778" s="56"/>
      <c r="GD778" s="56"/>
      <c r="GE778" s="56"/>
      <c r="GF778" s="56"/>
      <c r="GG778" s="56"/>
      <c r="GH778" s="56"/>
      <c r="GI778" s="56"/>
      <c r="GJ778" s="56"/>
      <c r="GK778" s="56"/>
      <c r="GL778" s="56"/>
      <c r="GM778" s="56"/>
      <c r="GN778" s="56"/>
      <c r="GO778" s="56"/>
      <c r="GP778" s="56"/>
      <c r="GQ778" s="56"/>
      <c r="GR778" s="56"/>
      <c r="GS778" s="56"/>
      <c r="GT778" s="56"/>
      <c r="GU778" s="56"/>
      <c r="GV778" s="56"/>
      <c r="GW778" s="56"/>
      <c r="GX778" s="56"/>
      <c r="GY778" s="56"/>
      <c r="GZ778" s="56"/>
      <c r="HA778" s="56"/>
      <c r="HB778" s="56"/>
      <c r="HC778" s="56"/>
      <c r="HD778" s="56"/>
      <c r="HE778" s="56"/>
      <c r="HF778" s="56"/>
      <c r="HG778" s="56"/>
      <c r="HH778" s="56"/>
      <c r="HI778" s="56"/>
      <c r="HJ778" s="56"/>
      <c r="HK778" s="56"/>
      <c r="HL778" s="56"/>
      <c r="HM778" s="56"/>
      <c r="HN778" s="56"/>
      <c r="HO778" s="56"/>
      <c r="HP778" s="56"/>
      <c r="HQ778" s="56"/>
      <c r="HR778" s="56"/>
      <c r="HS778" s="56"/>
      <c r="HT778" s="56"/>
      <c r="HU778" s="56"/>
      <c r="HV778" s="56"/>
      <c r="HW778" s="56"/>
      <c r="HX778" s="56"/>
      <c r="HY778" s="56"/>
      <c r="HZ778" s="56"/>
      <c r="IA778" s="56"/>
      <c r="IB778" s="56"/>
      <c r="IC778" s="56"/>
      <c r="ID778" s="56"/>
      <c r="IE778" s="56"/>
      <c r="IF778" s="56"/>
      <c r="IG778" s="56"/>
      <c r="IH778" s="56"/>
      <c r="II778" s="56"/>
      <c r="IJ778" s="56"/>
      <c r="IK778" s="56"/>
      <c r="IL778" s="56"/>
      <c r="IM778" s="56"/>
      <c r="IN778" s="56"/>
      <c r="IO778" s="56"/>
      <c r="IP778" s="56"/>
      <c r="IQ778" s="56"/>
      <c r="IR778" s="56"/>
      <c r="IS778" s="56"/>
      <c r="IT778" s="56"/>
      <c r="IU778" s="56"/>
      <c r="IV778" s="56"/>
      <c r="IW778" s="56"/>
      <c r="IX778" s="56"/>
    </row>
    <row r="779" spans="2:258">
      <c r="B779" s="56"/>
      <c r="C779" s="56"/>
      <c r="D779" s="56"/>
      <c r="E779" s="56"/>
      <c r="F779" s="56"/>
      <c r="G779" s="56"/>
      <c r="H779" s="56"/>
      <c r="I779" s="56"/>
      <c r="J779" s="56"/>
      <c r="K779" s="56"/>
      <c r="L779" s="56"/>
      <c r="M779" s="56"/>
      <c r="CK779" s="56"/>
      <c r="CL779" s="56"/>
      <c r="CM779" s="56"/>
      <c r="CN779" s="56"/>
      <c r="CO779" s="56"/>
      <c r="CP779" s="56"/>
      <c r="CQ779" s="56"/>
      <c r="CR779" s="56"/>
      <c r="CS779" s="56"/>
      <c r="CT779" s="56"/>
      <c r="CU779" s="56"/>
      <c r="CV779" s="56"/>
      <c r="CW779" s="56"/>
      <c r="CX779" s="56"/>
      <c r="CY779" s="56"/>
      <c r="CZ779" s="56"/>
      <c r="DA779" s="56"/>
      <c r="DB779" s="56"/>
      <c r="DC779" s="56"/>
      <c r="DD779" s="56"/>
      <c r="DE779" s="56"/>
      <c r="DF779" s="56"/>
      <c r="DG779" s="56"/>
      <c r="DH779" s="56"/>
      <c r="DI779" s="56"/>
      <c r="DJ779" s="56"/>
      <c r="DK779" s="56"/>
      <c r="DL779" s="56"/>
      <c r="DM779" s="56"/>
      <c r="DN779" s="56"/>
      <c r="DO779" s="56"/>
      <c r="DP779" s="56"/>
      <c r="DQ779" s="56"/>
      <c r="DR779" s="56"/>
      <c r="DS779" s="56"/>
      <c r="DT779" s="56"/>
      <c r="DU779" s="56"/>
      <c r="DV779" s="56"/>
      <c r="DW779" s="56"/>
      <c r="DX779" s="56"/>
      <c r="DY779" s="56"/>
      <c r="DZ779" s="56"/>
      <c r="EA779" s="56"/>
      <c r="EB779" s="56"/>
      <c r="EC779" s="56"/>
      <c r="ED779" s="56"/>
      <c r="EE779" s="56"/>
      <c r="EF779" s="56"/>
      <c r="EG779" s="56"/>
      <c r="EH779" s="56"/>
      <c r="EI779" s="56"/>
      <c r="EJ779" s="56"/>
      <c r="EK779" s="56"/>
      <c r="EL779" s="56"/>
      <c r="EM779" s="56"/>
      <c r="EN779" s="56"/>
      <c r="EO779" s="56"/>
      <c r="EP779" s="56"/>
      <c r="EQ779" s="56"/>
      <c r="ER779" s="56"/>
      <c r="ES779" s="56"/>
      <c r="ET779" s="56"/>
      <c r="EU779" s="56"/>
      <c r="EV779" s="56"/>
      <c r="EW779" s="56"/>
      <c r="EX779" s="56"/>
      <c r="EY779" s="56"/>
      <c r="EZ779" s="56"/>
      <c r="FA779" s="56"/>
      <c r="FB779" s="56"/>
      <c r="FC779" s="56"/>
      <c r="FD779" s="56"/>
      <c r="FE779" s="56"/>
      <c r="FF779" s="56"/>
      <c r="FG779" s="56"/>
      <c r="FH779" s="56"/>
      <c r="FI779" s="56"/>
      <c r="FJ779" s="56"/>
      <c r="FK779" s="56"/>
      <c r="FL779" s="56"/>
      <c r="FM779" s="56"/>
      <c r="FN779" s="56"/>
      <c r="FO779" s="56"/>
      <c r="FP779" s="56"/>
      <c r="FQ779" s="56"/>
      <c r="FR779" s="56"/>
      <c r="FS779" s="56"/>
      <c r="FT779" s="56"/>
      <c r="FU779" s="56"/>
      <c r="FV779" s="56"/>
      <c r="FW779" s="56"/>
      <c r="FX779" s="56"/>
      <c r="FY779" s="56"/>
      <c r="FZ779" s="56"/>
      <c r="GA779" s="56"/>
      <c r="GB779" s="56"/>
      <c r="GC779" s="56"/>
      <c r="GD779" s="56"/>
      <c r="GE779" s="56"/>
      <c r="GF779" s="56"/>
      <c r="GG779" s="56"/>
      <c r="GH779" s="56"/>
      <c r="GI779" s="56"/>
      <c r="GJ779" s="56"/>
      <c r="GK779" s="56"/>
      <c r="GL779" s="56"/>
      <c r="GM779" s="56"/>
      <c r="GN779" s="56"/>
      <c r="GO779" s="56"/>
      <c r="GP779" s="56"/>
      <c r="GQ779" s="56"/>
      <c r="GR779" s="56"/>
      <c r="GS779" s="56"/>
      <c r="GT779" s="56"/>
      <c r="GU779" s="56"/>
      <c r="GV779" s="56"/>
      <c r="GW779" s="56"/>
      <c r="GX779" s="56"/>
      <c r="GY779" s="56"/>
      <c r="GZ779" s="56"/>
      <c r="HA779" s="56"/>
      <c r="HB779" s="56"/>
      <c r="HC779" s="56"/>
      <c r="HD779" s="56"/>
      <c r="HE779" s="56"/>
      <c r="HF779" s="56"/>
      <c r="HG779" s="56"/>
      <c r="HH779" s="56"/>
      <c r="HI779" s="56"/>
      <c r="HJ779" s="56"/>
      <c r="HK779" s="56"/>
      <c r="HL779" s="56"/>
      <c r="HM779" s="56"/>
      <c r="HN779" s="56"/>
      <c r="HO779" s="56"/>
      <c r="HP779" s="56"/>
      <c r="HQ779" s="56"/>
      <c r="HR779" s="56"/>
      <c r="HS779" s="56"/>
      <c r="HT779" s="56"/>
      <c r="HU779" s="56"/>
      <c r="HV779" s="56"/>
      <c r="HW779" s="56"/>
      <c r="HX779" s="56"/>
      <c r="HY779" s="56"/>
      <c r="HZ779" s="56"/>
      <c r="IA779" s="56"/>
      <c r="IB779" s="56"/>
      <c r="IC779" s="56"/>
      <c r="ID779" s="56"/>
      <c r="IE779" s="56"/>
      <c r="IF779" s="56"/>
      <c r="IG779" s="56"/>
      <c r="IH779" s="56"/>
      <c r="II779" s="56"/>
      <c r="IJ779" s="56"/>
      <c r="IK779" s="56"/>
      <c r="IL779" s="56"/>
      <c r="IM779" s="56"/>
      <c r="IN779" s="56"/>
      <c r="IO779" s="56"/>
      <c r="IP779" s="56"/>
      <c r="IQ779" s="56"/>
      <c r="IR779" s="56"/>
      <c r="IS779" s="56"/>
      <c r="IT779" s="56"/>
      <c r="IU779" s="56"/>
      <c r="IV779" s="56"/>
      <c r="IW779" s="56"/>
      <c r="IX779" s="56"/>
    </row>
    <row r="780" spans="2:258">
      <c r="B780" s="56"/>
      <c r="C780" s="56"/>
      <c r="D780" s="56"/>
      <c r="E780" s="56"/>
      <c r="F780" s="56"/>
      <c r="G780" s="56"/>
      <c r="H780" s="56"/>
      <c r="I780" s="56"/>
      <c r="J780" s="56"/>
      <c r="K780" s="56"/>
      <c r="L780" s="56"/>
      <c r="M780" s="56"/>
      <c r="CK780" s="56"/>
      <c r="CL780" s="56"/>
      <c r="CM780" s="56"/>
      <c r="CN780" s="56"/>
      <c r="CO780" s="56"/>
      <c r="CP780" s="56"/>
      <c r="CQ780" s="56"/>
      <c r="CR780" s="56"/>
      <c r="CS780" s="56"/>
      <c r="CT780" s="56"/>
      <c r="CU780" s="56"/>
      <c r="CV780" s="56"/>
      <c r="CW780" s="56"/>
      <c r="CX780" s="56"/>
      <c r="CY780" s="56"/>
      <c r="CZ780" s="56"/>
      <c r="DA780" s="56"/>
      <c r="DB780" s="56"/>
      <c r="DC780" s="56"/>
      <c r="DD780" s="56"/>
      <c r="DE780" s="56"/>
      <c r="DF780" s="56"/>
      <c r="DG780" s="56"/>
      <c r="DH780" s="56"/>
      <c r="DI780" s="56"/>
      <c r="DJ780" s="56"/>
      <c r="DK780" s="56"/>
      <c r="DL780" s="56"/>
      <c r="DM780" s="56"/>
      <c r="DN780" s="56"/>
      <c r="DO780" s="56"/>
      <c r="DP780" s="56"/>
      <c r="DQ780" s="56"/>
      <c r="DR780" s="56"/>
      <c r="DS780" s="56"/>
      <c r="DT780" s="56"/>
      <c r="DU780" s="56"/>
      <c r="DV780" s="56"/>
      <c r="DW780" s="56"/>
      <c r="DX780" s="56"/>
      <c r="DY780" s="56"/>
      <c r="DZ780" s="56"/>
      <c r="EA780" s="56"/>
      <c r="EB780" s="56"/>
      <c r="EC780" s="56"/>
      <c r="ED780" s="56"/>
      <c r="EE780" s="56"/>
      <c r="EF780" s="56"/>
      <c r="EG780" s="56"/>
      <c r="EH780" s="56"/>
      <c r="EI780" s="56"/>
      <c r="EJ780" s="56"/>
      <c r="EK780" s="56"/>
      <c r="EL780" s="56"/>
      <c r="EM780" s="56"/>
      <c r="EN780" s="56"/>
      <c r="EO780" s="56"/>
      <c r="EP780" s="56"/>
      <c r="EQ780" s="56"/>
      <c r="ER780" s="56"/>
      <c r="ES780" s="56"/>
      <c r="ET780" s="56"/>
      <c r="EU780" s="56"/>
      <c r="EV780" s="56"/>
      <c r="EW780" s="56"/>
      <c r="EX780" s="56"/>
      <c r="EY780" s="56"/>
      <c r="EZ780" s="56"/>
      <c r="FA780" s="56"/>
      <c r="FB780" s="56"/>
      <c r="FC780" s="56"/>
      <c r="FD780" s="56"/>
      <c r="FE780" s="56"/>
      <c r="FF780" s="56"/>
      <c r="FG780" s="56"/>
      <c r="FH780" s="56"/>
      <c r="FI780" s="56"/>
      <c r="FJ780" s="56"/>
      <c r="FK780" s="56"/>
      <c r="FL780" s="56"/>
      <c r="FM780" s="56"/>
      <c r="FN780" s="56"/>
      <c r="FO780" s="56"/>
      <c r="FP780" s="56"/>
      <c r="FQ780" s="56"/>
      <c r="FR780" s="56"/>
      <c r="FS780" s="56"/>
      <c r="FT780" s="56"/>
      <c r="FU780" s="56"/>
      <c r="FV780" s="56"/>
      <c r="FW780" s="56"/>
      <c r="FX780" s="56"/>
      <c r="FY780" s="56"/>
      <c r="FZ780" s="56"/>
      <c r="GA780" s="56"/>
      <c r="GB780" s="56"/>
      <c r="GC780" s="56"/>
      <c r="GD780" s="56"/>
      <c r="GE780" s="56"/>
      <c r="GF780" s="56"/>
      <c r="GG780" s="56"/>
      <c r="GH780" s="56"/>
      <c r="GI780" s="56"/>
      <c r="GJ780" s="56"/>
      <c r="GK780" s="56"/>
      <c r="GL780" s="56"/>
      <c r="GM780" s="56"/>
      <c r="GN780" s="56"/>
      <c r="GO780" s="56"/>
      <c r="GP780" s="56"/>
      <c r="GQ780" s="56"/>
      <c r="GR780" s="56"/>
      <c r="GS780" s="56"/>
      <c r="GT780" s="56"/>
      <c r="GU780" s="56"/>
      <c r="GV780" s="56"/>
      <c r="GW780" s="56"/>
      <c r="GX780" s="56"/>
      <c r="GY780" s="56"/>
      <c r="GZ780" s="56"/>
      <c r="HA780" s="56"/>
      <c r="HB780" s="56"/>
      <c r="HC780" s="56"/>
      <c r="HD780" s="56"/>
      <c r="HE780" s="56"/>
      <c r="HF780" s="56"/>
      <c r="HG780" s="56"/>
      <c r="HH780" s="56"/>
      <c r="HI780" s="56"/>
      <c r="HJ780" s="56"/>
      <c r="HK780" s="56"/>
      <c r="HL780" s="56"/>
      <c r="HM780" s="56"/>
      <c r="HN780" s="56"/>
      <c r="HO780" s="56"/>
      <c r="HP780" s="56"/>
      <c r="HQ780" s="56"/>
      <c r="HR780" s="56"/>
      <c r="HS780" s="56"/>
      <c r="HT780" s="56"/>
      <c r="HU780" s="56"/>
      <c r="HV780" s="56"/>
      <c r="HW780" s="56"/>
      <c r="HX780" s="56"/>
      <c r="HY780" s="56"/>
      <c r="HZ780" s="56"/>
      <c r="IA780" s="56"/>
      <c r="IB780" s="56"/>
      <c r="IC780" s="56"/>
      <c r="ID780" s="56"/>
      <c r="IE780" s="56"/>
      <c r="IF780" s="56"/>
      <c r="IG780" s="56"/>
      <c r="IH780" s="56"/>
      <c r="II780" s="56"/>
      <c r="IJ780" s="56"/>
      <c r="IK780" s="56"/>
      <c r="IL780" s="56"/>
      <c r="IM780" s="56"/>
      <c r="IN780" s="56"/>
      <c r="IO780" s="56"/>
      <c r="IP780" s="56"/>
      <c r="IQ780" s="56"/>
      <c r="IR780" s="56"/>
      <c r="IS780" s="56"/>
      <c r="IT780" s="56"/>
      <c r="IU780" s="56"/>
      <c r="IV780" s="56"/>
      <c r="IW780" s="56"/>
      <c r="IX780" s="56"/>
    </row>
    <row r="781" spans="2:258">
      <c r="B781" s="56"/>
      <c r="C781" s="56"/>
      <c r="D781" s="56"/>
      <c r="E781" s="56"/>
      <c r="F781" s="56"/>
      <c r="G781" s="56"/>
      <c r="H781" s="56"/>
      <c r="I781" s="56"/>
      <c r="J781" s="56"/>
      <c r="K781" s="56"/>
      <c r="L781" s="56"/>
      <c r="M781" s="56"/>
      <c r="CK781" s="56"/>
      <c r="CL781" s="56"/>
      <c r="CM781" s="56"/>
      <c r="CN781" s="56"/>
      <c r="CO781" s="56"/>
      <c r="CP781" s="56"/>
      <c r="CQ781" s="56"/>
      <c r="CR781" s="56"/>
      <c r="CS781" s="56"/>
      <c r="CT781" s="56"/>
      <c r="CU781" s="56"/>
      <c r="CV781" s="56"/>
      <c r="CW781" s="56"/>
      <c r="CX781" s="56"/>
      <c r="CY781" s="56"/>
      <c r="CZ781" s="56"/>
      <c r="DA781" s="56"/>
      <c r="DB781" s="56"/>
      <c r="DC781" s="56"/>
      <c r="DD781" s="56"/>
      <c r="DE781" s="56"/>
      <c r="DF781" s="56"/>
      <c r="DG781" s="56"/>
      <c r="DH781" s="56"/>
      <c r="DI781" s="56"/>
      <c r="DJ781" s="56"/>
      <c r="DK781" s="56"/>
      <c r="DL781" s="56"/>
      <c r="DM781" s="56"/>
      <c r="DN781" s="56"/>
      <c r="DO781" s="56"/>
      <c r="DP781" s="56"/>
      <c r="DQ781" s="56"/>
      <c r="DR781" s="56"/>
      <c r="DS781" s="56"/>
      <c r="DT781" s="56"/>
      <c r="DU781" s="56"/>
      <c r="DV781" s="56"/>
      <c r="DW781" s="56"/>
      <c r="DX781" s="56"/>
      <c r="DY781" s="56"/>
      <c r="DZ781" s="56"/>
      <c r="EA781" s="56"/>
      <c r="EB781" s="56"/>
      <c r="EC781" s="56"/>
      <c r="ED781" s="56"/>
      <c r="EE781" s="56"/>
      <c r="EF781" s="56"/>
      <c r="EG781" s="56"/>
      <c r="EH781" s="56"/>
      <c r="EI781" s="56"/>
      <c r="EJ781" s="56"/>
      <c r="EK781" s="56"/>
      <c r="EL781" s="56"/>
      <c r="EM781" s="56"/>
      <c r="EN781" s="56"/>
      <c r="EO781" s="56"/>
      <c r="EP781" s="56"/>
      <c r="EQ781" s="56"/>
      <c r="ER781" s="56"/>
      <c r="ES781" s="56"/>
      <c r="ET781" s="56"/>
      <c r="EU781" s="56"/>
      <c r="EV781" s="56"/>
      <c r="EW781" s="56"/>
      <c r="EX781" s="56"/>
      <c r="EY781" s="56"/>
      <c r="EZ781" s="56"/>
      <c r="FA781" s="56"/>
      <c r="FB781" s="56"/>
      <c r="FC781" s="56"/>
      <c r="FD781" s="56"/>
      <c r="FE781" s="56"/>
      <c r="FF781" s="56"/>
      <c r="FG781" s="56"/>
      <c r="FH781" s="56"/>
      <c r="FI781" s="56"/>
      <c r="FJ781" s="56"/>
      <c r="FK781" s="56"/>
      <c r="FL781" s="56"/>
      <c r="FM781" s="56"/>
      <c r="FN781" s="56"/>
      <c r="FO781" s="56"/>
      <c r="FP781" s="56"/>
      <c r="FQ781" s="56"/>
      <c r="FR781" s="56"/>
      <c r="FS781" s="56"/>
      <c r="FT781" s="56"/>
      <c r="FU781" s="56"/>
      <c r="FV781" s="56"/>
      <c r="FW781" s="56"/>
      <c r="FX781" s="56"/>
      <c r="FY781" s="56"/>
      <c r="FZ781" s="56"/>
      <c r="GA781" s="56"/>
      <c r="GB781" s="56"/>
      <c r="GC781" s="56"/>
      <c r="GD781" s="56"/>
      <c r="GE781" s="56"/>
      <c r="GF781" s="56"/>
      <c r="GG781" s="56"/>
      <c r="GH781" s="56"/>
      <c r="GI781" s="56"/>
      <c r="GJ781" s="56"/>
      <c r="GK781" s="56"/>
      <c r="GL781" s="56"/>
      <c r="GM781" s="56"/>
      <c r="GN781" s="56"/>
      <c r="GO781" s="56"/>
      <c r="GP781" s="56"/>
      <c r="GQ781" s="56"/>
      <c r="GR781" s="56"/>
      <c r="GS781" s="56"/>
      <c r="GT781" s="56"/>
      <c r="GU781" s="56"/>
      <c r="GV781" s="56"/>
      <c r="GW781" s="56"/>
      <c r="GX781" s="56"/>
      <c r="GY781" s="56"/>
      <c r="GZ781" s="56"/>
      <c r="HA781" s="56"/>
      <c r="HB781" s="56"/>
      <c r="HC781" s="56"/>
      <c r="HD781" s="56"/>
      <c r="HE781" s="56"/>
      <c r="HF781" s="56"/>
      <c r="HG781" s="56"/>
      <c r="HH781" s="56"/>
      <c r="HI781" s="56"/>
      <c r="HJ781" s="56"/>
      <c r="HK781" s="56"/>
      <c r="HL781" s="56"/>
      <c r="HM781" s="56"/>
      <c r="HN781" s="56"/>
      <c r="HO781" s="56"/>
      <c r="HP781" s="56"/>
      <c r="HQ781" s="56"/>
      <c r="HR781" s="56"/>
      <c r="HS781" s="56"/>
      <c r="HT781" s="56"/>
      <c r="HU781" s="56"/>
      <c r="HV781" s="56"/>
      <c r="HW781" s="56"/>
      <c r="HX781" s="56"/>
      <c r="HY781" s="56"/>
      <c r="HZ781" s="56"/>
      <c r="IA781" s="56"/>
      <c r="IB781" s="56"/>
      <c r="IC781" s="56"/>
      <c r="ID781" s="56"/>
      <c r="IE781" s="56"/>
      <c r="IF781" s="56"/>
      <c r="IG781" s="56"/>
      <c r="IH781" s="56"/>
      <c r="II781" s="56"/>
      <c r="IJ781" s="56"/>
      <c r="IK781" s="56"/>
      <c r="IL781" s="56"/>
      <c r="IM781" s="56"/>
      <c r="IN781" s="56"/>
      <c r="IO781" s="56"/>
      <c r="IP781" s="56"/>
      <c r="IQ781" s="56"/>
      <c r="IR781" s="56"/>
      <c r="IS781" s="56"/>
      <c r="IT781" s="56"/>
      <c r="IU781" s="56"/>
      <c r="IV781" s="56"/>
      <c r="IW781" s="56"/>
      <c r="IX781" s="56"/>
    </row>
    <row r="782" spans="2:258">
      <c r="B782" s="56"/>
      <c r="C782" s="56"/>
      <c r="D782" s="56"/>
      <c r="E782" s="56"/>
      <c r="F782" s="56"/>
      <c r="G782" s="56"/>
      <c r="H782" s="56"/>
      <c r="I782" s="56"/>
      <c r="J782" s="56"/>
      <c r="K782" s="56"/>
      <c r="L782" s="56"/>
      <c r="M782" s="56"/>
      <c r="CK782" s="56"/>
      <c r="CL782" s="56"/>
      <c r="CM782" s="56"/>
      <c r="CN782" s="56"/>
      <c r="CO782" s="56"/>
      <c r="CP782" s="56"/>
      <c r="CQ782" s="56"/>
      <c r="CR782" s="56"/>
      <c r="CS782" s="56"/>
      <c r="CT782" s="56"/>
      <c r="CU782" s="56"/>
      <c r="CV782" s="56"/>
      <c r="CW782" s="56"/>
      <c r="CX782" s="56"/>
      <c r="CY782" s="56"/>
      <c r="CZ782" s="56"/>
      <c r="DA782" s="56"/>
      <c r="DB782" s="56"/>
      <c r="DC782" s="56"/>
      <c r="DD782" s="56"/>
      <c r="DE782" s="56"/>
      <c r="DF782" s="56"/>
      <c r="DG782" s="56"/>
      <c r="DH782" s="56"/>
      <c r="DI782" s="56"/>
      <c r="DJ782" s="56"/>
      <c r="DK782" s="56"/>
      <c r="DL782" s="56"/>
      <c r="DM782" s="56"/>
      <c r="DN782" s="56"/>
      <c r="DO782" s="56"/>
      <c r="DP782" s="56"/>
      <c r="DQ782" s="56"/>
      <c r="DR782" s="56"/>
      <c r="DS782" s="56"/>
      <c r="DT782" s="56"/>
      <c r="DU782" s="56"/>
      <c r="DV782" s="56"/>
      <c r="DW782" s="56"/>
      <c r="DX782" s="56"/>
      <c r="DY782" s="56"/>
      <c r="DZ782" s="56"/>
      <c r="EA782" s="56"/>
      <c r="EB782" s="56"/>
      <c r="EC782" s="56"/>
      <c r="ED782" s="56"/>
      <c r="EE782" s="56"/>
      <c r="EF782" s="56"/>
      <c r="EG782" s="56"/>
      <c r="EH782" s="56"/>
      <c r="EI782" s="56"/>
      <c r="EJ782" s="56"/>
      <c r="EK782" s="56"/>
      <c r="EL782" s="56"/>
      <c r="EM782" s="56"/>
      <c r="EN782" s="56"/>
      <c r="EO782" s="56"/>
      <c r="EP782" s="56"/>
      <c r="EQ782" s="56"/>
      <c r="ER782" s="56"/>
      <c r="ES782" s="56"/>
      <c r="ET782" s="56"/>
      <c r="EU782" s="56"/>
      <c r="EV782" s="56"/>
      <c r="EW782" s="56"/>
      <c r="EX782" s="56"/>
      <c r="EY782" s="56"/>
      <c r="EZ782" s="56"/>
      <c r="FA782" s="56"/>
      <c r="FB782" s="56"/>
      <c r="FC782" s="56"/>
      <c r="FD782" s="56"/>
      <c r="FE782" s="56"/>
      <c r="FF782" s="56"/>
      <c r="FG782" s="56"/>
      <c r="FH782" s="56"/>
      <c r="FI782" s="56"/>
      <c r="FJ782" s="56"/>
      <c r="FK782" s="56"/>
      <c r="FL782" s="56"/>
      <c r="FM782" s="56"/>
      <c r="FN782" s="56"/>
      <c r="FO782" s="56"/>
      <c r="FP782" s="56"/>
      <c r="FQ782" s="56"/>
      <c r="FR782" s="56"/>
      <c r="FS782" s="56"/>
      <c r="FT782" s="56"/>
      <c r="FU782" s="56"/>
      <c r="FV782" s="56"/>
      <c r="FW782" s="56"/>
      <c r="FX782" s="56"/>
      <c r="FY782" s="56"/>
      <c r="FZ782" s="56"/>
      <c r="GA782" s="56"/>
      <c r="GB782" s="56"/>
      <c r="GC782" s="56"/>
      <c r="GD782" s="56"/>
      <c r="GE782" s="56"/>
      <c r="GF782" s="56"/>
      <c r="GG782" s="56"/>
      <c r="GH782" s="56"/>
      <c r="GI782" s="56"/>
      <c r="GJ782" s="56"/>
      <c r="GK782" s="56"/>
      <c r="GL782" s="56"/>
      <c r="GM782" s="56"/>
      <c r="GN782" s="56"/>
      <c r="GO782" s="56"/>
      <c r="GP782" s="56"/>
      <c r="GQ782" s="56"/>
      <c r="GR782" s="56"/>
      <c r="GS782" s="56"/>
      <c r="GT782" s="56"/>
      <c r="GU782" s="56"/>
      <c r="GV782" s="56"/>
      <c r="GW782" s="56"/>
      <c r="GX782" s="56"/>
      <c r="GY782" s="56"/>
      <c r="GZ782" s="56"/>
      <c r="HA782" s="56"/>
      <c r="HB782" s="56"/>
      <c r="HC782" s="56"/>
      <c r="HD782" s="56"/>
      <c r="HE782" s="56"/>
      <c r="HF782" s="56"/>
      <c r="HG782" s="56"/>
      <c r="HH782" s="56"/>
      <c r="HI782" s="56"/>
      <c r="HJ782" s="56"/>
      <c r="HK782" s="56"/>
      <c r="HL782" s="56"/>
      <c r="HM782" s="56"/>
      <c r="HN782" s="56"/>
      <c r="HO782" s="56"/>
      <c r="HP782" s="56"/>
      <c r="HQ782" s="56"/>
      <c r="HR782" s="56"/>
      <c r="HS782" s="56"/>
      <c r="HT782" s="56"/>
      <c r="HU782" s="56"/>
      <c r="HV782" s="56"/>
      <c r="HW782" s="56"/>
      <c r="HX782" s="56"/>
      <c r="HY782" s="56"/>
      <c r="HZ782" s="56"/>
      <c r="IA782" s="56"/>
      <c r="IB782" s="56"/>
      <c r="IC782" s="56"/>
      <c r="ID782" s="56"/>
      <c r="IE782" s="56"/>
      <c r="IF782" s="56"/>
      <c r="IG782" s="56"/>
      <c r="IH782" s="56"/>
      <c r="II782" s="56"/>
      <c r="IJ782" s="56"/>
      <c r="IK782" s="56"/>
      <c r="IL782" s="56"/>
      <c r="IM782" s="56"/>
      <c r="IN782" s="56"/>
      <c r="IO782" s="56"/>
      <c r="IP782" s="56"/>
      <c r="IQ782" s="56"/>
      <c r="IR782" s="56"/>
      <c r="IS782" s="56"/>
      <c r="IT782" s="56"/>
      <c r="IU782" s="56"/>
      <c r="IV782" s="56"/>
      <c r="IW782" s="56"/>
      <c r="IX782" s="56"/>
    </row>
    <row r="783" spans="2:258">
      <c r="B783" s="56"/>
      <c r="C783" s="56"/>
      <c r="D783" s="56"/>
      <c r="E783" s="56"/>
      <c r="F783" s="56"/>
      <c r="G783" s="56"/>
      <c r="H783" s="56"/>
      <c r="I783" s="56"/>
      <c r="J783" s="56"/>
      <c r="K783" s="56"/>
      <c r="L783" s="56"/>
      <c r="M783" s="56"/>
      <c r="CK783" s="56"/>
      <c r="CL783" s="56"/>
      <c r="CM783" s="56"/>
      <c r="CN783" s="56"/>
      <c r="CO783" s="56"/>
      <c r="CP783" s="56"/>
      <c r="CQ783" s="56"/>
      <c r="CR783" s="56"/>
      <c r="CS783" s="56"/>
      <c r="CT783" s="56"/>
      <c r="CU783" s="56"/>
      <c r="CV783" s="56"/>
      <c r="CW783" s="56"/>
      <c r="CX783" s="56"/>
      <c r="CY783" s="56"/>
      <c r="CZ783" s="56"/>
      <c r="DA783" s="56"/>
      <c r="DB783" s="56"/>
      <c r="DC783" s="56"/>
      <c r="DD783" s="56"/>
      <c r="DE783" s="56"/>
      <c r="DF783" s="56"/>
      <c r="DG783" s="56"/>
      <c r="DH783" s="56"/>
      <c r="DI783" s="56"/>
      <c r="DJ783" s="56"/>
      <c r="DK783" s="56"/>
      <c r="DL783" s="56"/>
      <c r="DM783" s="56"/>
      <c r="DN783" s="56"/>
      <c r="DO783" s="56"/>
      <c r="DP783" s="56"/>
      <c r="DQ783" s="56"/>
      <c r="DR783" s="56"/>
      <c r="DS783" s="56"/>
      <c r="DT783" s="56"/>
      <c r="DU783" s="56"/>
      <c r="DV783" s="56"/>
      <c r="DW783" s="56"/>
      <c r="DX783" s="56"/>
      <c r="DY783" s="56"/>
      <c r="DZ783" s="56"/>
      <c r="EA783" s="56"/>
      <c r="EB783" s="56"/>
      <c r="EC783" s="56"/>
      <c r="ED783" s="56"/>
      <c r="EE783" s="56"/>
      <c r="EF783" s="56"/>
      <c r="EG783" s="56"/>
      <c r="EH783" s="56"/>
      <c r="EI783" s="56"/>
      <c r="EJ783" s="56"/>
      <c r="EK783" s="56"/>
      <c r="EL783" s="56"/>
      <c r="EM783" s="56"/>
      <c r="EN783" s="56"/>
      <c r="EO783" s="56"/>
      <c r="EP783" s="56"/>
      <c r="EQ783" s="56"/>
      <c r="ER783" s="56"/>
      <c r="ES783" s="56"/>
      <c r="ET783" s="56"/>
      <c r="EU783" s="56"/>
      <c r="EV783" s="56"/>
      <c r="EW783" s="56"/>
      <c r="EX783" s="56"/>
      <c r="EY783" s="56"/>
      <c r="EZ783" s="56"/>
      <c r="FA783" s="56"/>
      <c r="FB783" s="56"/>
      <c r="FC783" s="56"/>
      <c r="FD783" s="56"/>
      <c r="FE783" s="56"/>
      <c r="FF783" s="56"/>
      <c r="FG783" s="56"/>
      <c r="FH783" s="56"/>
      <c r="FI783" s="56"/>
      <c r="FJ783" s="56"/>
      <c r="FK783" s="56"/>
      <c r="FL783" s="56"/>
      <c r="FM783" s="56"/>
      <c r="FN783" s="56"/>
      <c r="FO783" s="56"/>
      <c r="FP783" s="56"/>
      <c r="FQ783" s="56"/>
      <c r="FR783" s="56"/>
      <c r="FS783" s="56"/>
      <c r="FT783" s="56"/>
      <c r="FU783" s="56"/>
      <c r="FV783" s="56"/>
      <c r="FW783" s="56"/>
      <c r="FX783" s="56"/>
      <c r="FY783" s="56"/>
      <c r="FZ783" s="56"/>
      <c r="GA783" s="56"/>
      <c r="GB783" s="56"/>
      <c r="GC783" s="56"/>
      <c r="GD783" s="56"/>
      <c r="GE783" s="56"/>
      <c r="GF783" s="56"/>
      <c r="GG783" s="56"/>
      <c r="GH783" s="56"/>
      <c r="GI783" s="56"/>
      <c r="GJ783" s="56"/>
      <c r="GK783" s="56"/>
      <c r="GL783" s="56"/>
      <c r="GM783" s="56"/>
      <c r="GN783" s="56"/>
      <c r="GO783" s="56"/>
      <c r="GP783" s="56"/>
      <c r="GQ783" s="56"/>
      <c r="GR783" s="56"/>
      <c r="GS783" s="56"/>
      <c r="GT783" s="56"/>
      <c r="GU783" s="56"/>
      <c r="GV783" s="56"/>
      <c r="GW783" s="56"/>
      <c r="GX783" s="56"/>
      <c r="GY783" s="56"/>
      <c r="GZ783" s="56"/>
      <c r="HA783" s="56"/>
      <c r="HB783" s="56"/>
      <c r="HC783" s="56"/>
      <c r="HD783" s="56"/>
      <c r="HE783" s="56"/>
      <c r="HF783" s="56"/>
      <c r="HG783" s="56"/>
      <c r="HH783" s="56"/>
      <c r="HI783" s="56"/>
      <c r="HJ783" s="56"/>
      <c r="HK783" s="56"/>
      <c r="HL783" s="56"/>
      <c r="HM783" s="56"/>
      <c r="HN783" s="56"/>
      <c r="HO783" s="56"/>
      <c r="HP783" s="56"/>
      <c r="HQ783" s="56"/>
      <c r="HR783" s="56"/>
      <c r="HS783" s="56"/>
      <c r="HT783" s="56"/>
      <c r="HU783" s="56"/>
      <c r="HV783" s="56"/>
      <c r="HW783" s="56"/>
      <c r="HX783" s="56"/>
      <c r="HY783" s="56"/>
      <c r="HZ783" s="56"/>
      <c r="IA783" s="56"/>
      <c r="IB783" s="56"/>
      <c r="IC783" s="56"/>
      <c r="ID783" s="56"/>
      <c r="IE783" s="56"/>
      <c r="IF783" s="56"/>
      <c r="IG783" s="56"/>
      <c r="IH783" s="56"/>
      <c r="II783" s="56"/>
      <c r="IJ783" s="56"/>
      <c r="IK783" s="56"/>
      <c r="IL783" s="56"/>
      <c r="IM783" s="56"/>
      <c r="IN783" s="56"/>
      <c r="IO783" s="56"/>
      <c r="IP783" s="56"/>
      <c r="IQ783" s="56"/>
      <c r="IR783" s="56"/>
      <c r="IS783" s="56"/>
      <c r="IT783" s="56"/>
      <c r="IU783" s="56"/>
      <c r="IV783" s="56"/>
      <c r="IW783" s="56"/>
      <c r="IX783" s="56"/>
    </row>
    <row r="784" spans="2:258">
      <c r="B784" s="56"/>
      <c r="C784" s="56"/>
      <c r="D784" s="56"/>
      <c r="E784" s="56"/>
      <c r="F784" s="56"/>
      <c r="G784" s="56"/>
      <c r="H784" s="56"/>
      <c r="I784" s="56"/>
      <c r="J784" s="56"/>
      <c r="K784" s="56"/>
      <c r="L784" s="56"/>
      <c r="M784" s="56"/>
      <c r="CK784" s="56"/>
      <c r="CL784" s="56"/>
      <c r="CM784" s="56"/>
      <c r="CN784" s="56"/>
      <c r="CO784" s="56"/>
      <c r="CP784" s="56"/>
      <c r="CQ784" s="56"/>
      <c r="CR784" s="56"/>
      <c r="CS784" s="56"/>
      <c r="CT784" s="56"/>
      <c r="CU784" s="56"/>
      <c r="CV784" s="56"/>
      <c r="CW784" s="56"/>
      <c r="CX784" s="56"/>
      <c r="CY784" s="56"/>
      <c r="CZ784" s="56"/>
      <c r="DA784" s="56"/>
      <c r="DB784" s="56"/>
      <c r="DC784" s="56"/>
      <c r="DD784" s="56"/>
      <c r="DE784" s="56"/>
      <c r="DF784" s="56"/>
      <c r="DG784" s="56"/>
      <c r="DH784" s="56"/>
      <c r="DI784" s="56"/>
      <c r="DJ784" s="56"/>
      <c r="DK784" s="56"/>
      <c r="DL784" s="56"/>
      <c r="DM784" s="56"/>
      <c r="DN784" s="56"/>
      <c r="DO784" s="56"/>
      <c r="DP784" s="56"/>
      <c r="DQ784" s="56"/>
      <c r="DR784" s="56"/>
      <c r="DS784" s="56"/>
      <c r="DT784" s="56"/>
      <c r="DU784" s="56"/>
      <c r="DV784" s="56"/>
      <c r="DW784" s="56"/>
      <c r="DX784" s="56"/>
      <c r="DY784" s="56"/>
      <c r="DZ784" s="56"/>
      <c r="EA784" s="56"/>
      <c r="EB784" s="56"/>
      <c r="EC784" s="56"/>
      <c r="ED784" s="56"/>
      <c r="EE784" s="56"/>
      <c r="EF784" s="56"/>
      <c r="EG784" s="56"/>
      <c r="EH784" s="56"/>
      <c r="EI784" s="56"/>
      <c r="EJ784" s="56"/>
      <c r="EK784" s="56"/>
      <c r="EL784" s="56"/>
      <c r="EM784" s="56"/>
      <c r="EN784" s="56"/>
      <c r="EO784" s="56"/>
      <c r="EP784" s="56"/>
      <c r="EQ784" s="56"/>
      <c r="ER784" s="56"/>
      <c r="ES784" s="56"/>
      <c r="ET784" s="56"/>
      <c r="EU784" s="56"/>
      <c r="EV784" s="56"/>
      <c r="EW784" s="56"/>
      <c r="EX784" s="56"/>
      <c r="EY784" s="56"/>
      <c r="EZ784" s="56"/>
      <c r="FA784" s="56"/>
      <c r="FB784" s="56"/>
      <c r="FC784" s="56"/>
      <c r="FD784" s="56"/>
      <c r="FE784" s="56"/>
      <c r="FF784" s="56"/>
      <c r="FG784" s="56"/>
      <c r="FH784" s="56"/>
      <c r="FI784" s="56"/>
      <c r="FJ784" s="56"/>
      <c r="FK784" s="56"/>
      <c r="FL784" s="56"/>
      <c r="FM784" s="56"/>
      <c r="FN784" s="56"/>
      <c r="FO784" s="56"/>
      <c r="FP784" s="56"/>
      <c r="FQ784" s="56"/>
      <c r="FR784" s="56"/>
      <c r="FS784" s="56"/>
      <c r="FT784" s="56"/>
      <c r="FU784" s="56"/>
      <c r="FV784" s="56"/>
      <c r="FW784" s="56"/>
      <c r="FX784" s="56"/>
      <c r="FY784" s="56"/>
      <c r="FZ784" s="56"/>
      <c r="GA784" s="56"/>
      <c r="GB784" s="56"/>
      <c r="GC784" s="56"/>
      <c r="GD784" s="56"/>
      <c r="GE784" s="56"/>
      <c r="GF784" s="56"/>
      <c r="GG784" s="56"/>
      <c r="GH784" s="56"/>
      <c r="GI784" s="56"/>
      <c r="GJ784" s="56"/>
      <c r="GK784" s="56"/>
      <c r="GL784" s="56"/>
      <c r="GM784" s="56"/>
      <c r="GN784" s="56"/>
      <c r="GO784" s="56"/>
      <c r="GP784" s="56"/>
      <c r="GQ784" s="56"/>
      <c r="GR784" s="56"/>
      <c r="GS784" s="56"/>
      <c r="GT784" s="56"/>
      <c r="GU784" s="56"/>
      <c r="GV784" s="56"/>
      <c r="GW784" s="56"/>
      <c r="GX784" s="56"/>
      <c r="GY784" s="56"/>
      <c r="GZ784" s="56"/>
      <c r="HA784" s="56"/>
      <c r="HB784" s="56"/>
      <c r="HC784" s="56"/>
      <c r="HD784" s="56"/>
      <c r="HE784" s="56"/>
      <c r="HF784" s="56"/>
      <c r="HG784" s="56"/>
      <c r="HH784" s="56"/>
      <c r="HI784" s="56"/>
      <c r="HJ784" s="56"/>
      <c r="HK784" s="56"/>
      <c r="HL784" s="56"/>
      <c r="HM784" s="56"/>
      <c r="HN784" s="56"/>
      <c r="HO784" s="56"/>
      <c r="HP784" s="56"/>
      <c r="HQ784" s="56"/>
      <c r="HR784" s="56"/>
      <c r="HS784" s="56"/>
      <c r="HT784" s="56"/>
      <c r="HU784" s="56"/>
      <c r="HV784" s="56"/>
      <c r="HW784" s="56"/>
      <c r="HX784" s="56"/>
      <c r="HY784" s="56"/>
      <c r="HZ784" s="56"/>
      <c r="IA784" s="56"/>
      <c r="IB784" s="56"/>
      <c r="IC784" s="56"/>
      <c r="ID784" s="56"/>
      <c r="IE784" s="56"/>
      <c r="IF784" s="56"/>
      <c r="IG784" s="56"/>
      <c r="IH784" s="56"/>
      <c r="II784" s="56"/>
      <c r="IJ784" s="56"/>
      <c r="IK784" s="56"/>
      <c r="IL784" s="56"/>
      <c r="IM784" s="56"/>
      <c r="IN784" s="56"/>
      <c r="IO784" s="56"/>
      <c r="IP784" s="56"/>
      <c r="IQ784" s="56"/>
      <c r="IR784" s="56"/>
      <c r="IS784" s="56"/>
      <c r="IT784" s="56"/>
      <c r="IU784" s="56"/>
      <c r="IV784" s="56"/>
      <c r="IW784" s="56"/>
      <c r="IX784" s="56"/>
    </row>
    <row r="785" spans="2:258">
      <c r="B785" s="56"/>
      <c r="C785" s="56"/>
      <c r="D785" s="56"/>
      <c r="E785" s="56"/>
      <c r="F785" s="56"/>
      <c r="G785" s="56"/>
      <c r="H785" s="56"/>
      <c r="I785" s="56"/>
      <c r="J785" s="56"/>
      <c r="K785" s="56"/>
      <c r="L785" s="56"/>
      <c r="M785" s="56"/>
      <c r="CK785" s="56"/>
      <c r="CL785" s="56"/>
      <c r="CM785" s="56"/>
      <c r="CN785" s="56"/>
      <c r="CO785" s="56"/>
      <c r="CP785" s="56"/>
      <c r="CQ785" s="56"/>
      <c r="CR785" s="56"/>
      <c r="CS785" s="56"/>
      <c r="CT785" s="56"/>
      <c r="CU785" s="56"/>
      <c r="CV785" s="56"/>
      <c r="CW785" s="56"/>
      <c r="CX785" s="56"/>
      <c r="CY785" s="56"/>
      <c r="CZ785" s="56"/>
      <c r="DA785" s="56"/>
      <c r="DB785" s="56"/>
      <c r="DC785" s="56"/>
      <c r="DD785" s="56"/>
      <c r="DE785" s="56"/>
      <c r="DF785" s="56"/>
      <c r="DG785" s="56"/>
      <c r="DH785" s="56"/>
      <c r="DI785" s="56"/>
      <c r="DJ785" s="56"/>
      <c r="DK785" s="56"/>
      <c r="DL785" s="56"/>
      <c r="DM785" s="56"/>
      <c r="DN785" s="56"/>
      <c r="DO785" s="56"/>
      <c r="DP785" s="56"/>
      <c r="DQ785" s="56"/>
      <c r="DR785" s="56"/>
      <c r="DS785" s="56"/>
      <c r="DT785" s="56"/>
      <c r="DU785" s="56"/>
      <c r="DV785" s="56"/>
      <c r="DW785" s="56"/>
      <c r="DX785" s="56"/>
      <c r="DY785" s="56"/>
      <c r="DZ785" s="56"/>
      <c r="EA785" s="56"/>
      <c r="EB785" s="56"/>
      <c r="EC785" s="56"/>
      <c r="ED785" s="56"/>
      <c r="EE785" s="56"/>
      <c r="EF785" s="56"/>
      <c r="EG785" s="56"/>
      <c r="EH785" s="56"/>
      <c r="EI785" s="56"/>
      <c r="EJ785" s="56"/>
      <c r="EK785" s="56"/>
      <c r="EL785" s="56"/>
      <c r="EM785" s="56"/>
      <c r="EN785" s="56"/>
      <c r="EO785" s="56"/>
      <c r="EP785" s="56"/>
      <c r="EQ785" s="56"/>
      <c r="ER785" s="56"/>
      <c r="ES785" s="56"/>
      <c r="ET785" s="56"/>
      <c r="EU785" s="56"/>
      <c r="EV785" s="56"/>
      <c r="EW785" s="56"/>
      <c r="EX785" s="56"/>
      <c r="EY785" s="56"/>
      <c r="EZ785" s="56"/>
      <c r="FA785" s="56"/>
      <c r="FB785" s="56"/>
      <c r="FC785" s="56"/>
      <c r="FD785" s="56"/>
      <c r="FE785" s="56"/>
      <c r="FF785" s="56"/>
      <c r="FG785" s="56"/>
      <c r="FH785" s="56"/>
      <c r="FI785" s="56"/>
      <c r="FJ785" s="56"/>
      <c r="FK785" s="56"/>
      <c r="FL785" s="56"/>
      <c r="FM785" s="56"/>
      <c r="FN785" s="56"/>
      <c r="FO785" s="56"/>
      <c r="FP785" s="56"/>
      <c r="FQ785" s="56"/>
      <c r="FR785" s="56"/>
      <c r="FS785" s="56"/>
      <c r="FT785" s="56"/>
      <c r="FU785" s="56"/>
      <c r="FV785" s="56"/>
      <c r="FW785" s="56"/>
      <c r="FX785" s="56"/>
      <c r="FY785" s="56"/>
      <c r="FZ785" s="56"/>
      <c r="GA785" s="56"/>
      <c r="GB785" s="56"/>
      <c r="GC785" s="56"/>
      <c r="GD785" s="56"/>
      <c r="GE785" s="56"/>
      <c r="GF785" s="56"/>
      <c r="GG785" s="56"/>
      <c r="GH785" s="56"/>
      <c r="GI785" s="56"/>
      <c r="GJ785" s="56"/>
      <c r="GK785" s="56"/>
      <c r="GL785" s="56"/>
      <c r="GM785" s="56"/>
      <c r="GN785" s="56"/>
      <c r="GO785" s="56"/>
      <c r="GP785" s="56"/>
      <c r="GQ785" s="56"/>
      <c r="GR785" s="56"/>
      <c r="GS785" s="56"/>
      <c r="GT785" s="56"/>
      <c r="GU785" s="56"/>
      <c r="GV785" s="56"/>
      <c r="GW785" s="56"/>
      <c r="GX785" s="56"/>
      <c r="GY785" s="56"/>
      <c r="GZ785" s="56"/>
      <c r="HA785" s="56"/>
      <c r="HB785" s="56"/>
      <c r="HC785" s="56"/>
      <c r="HD785" s="56"/>
      <c r="HE785" s="56"/>
      <c r="HF785" s="56"/>
      <c r="HG785" s="56"/>
      <c r="HH785" s="56"/>
      <c r="HI785" s="56"/>
      <c r="HJ785" s="56"/>
      <c r="HK785" s="56"/>
      <c r="HL785" s="56"/>
      <c r="HM785" s="56"/>
      <c r="HN785" s="56"/>
      <c r="HO785" s="56"/>
      <c r="HP785" s="56"/>
      <c r="HQ785" s="56"/>
      <c r="HR785" s="56"/>
      <c r="HS785" s="56"/>
      <c r="HT785" s="56"/>
      <c r="HU785" s="56"/>
      <c r="HV785" s="56"/>
      <c r="HW785" s="56"/>
      <c r="HX785" s="56"/>
      <c r="HY785" s="56"/>
      <c r="HZ785" s="56"/>
      <c r="IA785" s="56"/>
      <c r="IB785" s="56"/>
      <c r="IC785" s="56"/>
      <c r="ID785" s="56"/>
      <c r="IE785" s="56"/>
      <c r="IF785" s="56"/>
      <c r="IG785" s="56"/>
      <c r="IH785" s="56"/>
      <c r="II785" s="56"/>
      <c r="IJ785" s="56"/>
      <c r="IK785" s="56"/>
      <c r="IL785" s="56"/>
      <c r="IM785" s="56"/>
      <c r="IN785" s="56"/>
      <c r="IO785" s="56"/>
      <c r="IP785" s="56"/>
      <c r="IQ785" s="56"/>
      <c r="IR785" s="56"/>
      <c r="IS785" s="56"/>
      <c r="IT785" s="56"/>
      <c r="IU785" s="56"/>
      <c r="IV785" s="56"/>
      <c r="IW785" s="56"/>
      <c r="IX785" s="56"/>
    </row>
    <row r="786" spans="2:258">
      <c r="B786" s="56"/>
      <c r="C786" s="56"/>
      <c r="D786" s="56"/>
      <c r="E786" s="56"/>
      <c r="F786" s="56"/>
      <c r="G786" s="56"/>
      <c r="H786" s="56"/>
      <c r="I786" s="56"/>
      <c r="J786" s="56"/>
      <c r="K786" s="56"/>
      <c r="L786" s="56"/>
      <c r="M786" s="56"/>
      <c r="CK786" s="56"/>
      <c r="CL786" s="56"/>
      <c r="CM786" s="56"/>
      <c r="CN786" s="56"/>
      <c r="CO786" s="56"/>
      <c r="CP786" s="56"/>
      <c r="CQ786" s="56"/>
      <c r="CR786" s="56"/>
      <c r="CS786" s="56"/>
      <c r="CT786" s="56"/>
      <c r="CU786" s="56"/>
      <c r="CV786" s="56"/>
      <c r="CW786" s="56"/>
      <c r="CX786" s="56"/>
      <c r="CY786" s="56"/>
      <c r="CZ786" s="56"/>
      <c r="DA786" s="56"/>
      <c r="DB786" s="56"/>
      <c r="DC786" s="56"/>
      <c r="DD786" s="56"/>
      <c r="DE786" s="56"/>
      <c r="DF786" s="56"/>
      <c r="DG786" s="56"/>
      <c r="DH786" s="56"/>
      <c r="DI786" s="56"/>
      <c r="DJ786" s="56"/>
      <c r="DK786" s="56"/>
      <c r="DL786" s="56"/>
      <c r="DM786" s="56"/>
      <c r="DN786" s="56"/>
      <c r="DO786" s="56"/>
      <c r="DP786" s="56"/>
      <c r="DQ786" s="56"/>
      <c r="DR786" s="56"/>
      <c r="DS786" s="56"/>
      <c r="DT786" s="56"/>
      <c r="DU786" s="56"/>
      <c r="DV786" s="56"/>
      <c r="DW786" s="56"/>
      <c r="DX786" s="56"/>
      <c r="DY786" s="56"/>
      <c r="DZ786" s="56"/>
      <c r="EA786" s="56"/>
      <c r="EB786" s="56"/>
      <c r="EC786" s="56"/>
      <c r="ED786" s="56"/>
      <c r="EE786" s="56"/>
      <c r="EF786" s="56"/>
      <c r="EG786" s="56"/>
      <c r="EH786" s="56"/>
      <c r="EI786" s="56"/>
      <c r="EJ786" s="56"/>
      <c r="EK786" s="56"/>
      <c r="EL786" s="56"/>
      <c r="EM786" s="56"/>
      <c r="EN786" s="56"/>
      <c r="EO786" s="56"/>
      <c r="EP786" s="56"/>
      <c r="EQ786" s="56"/>
      <c r="ER786" s="56"/>
      <c r="ES786" s="56"/>
      <c r="ET786" s="56"/>
      <c r="EU786" s="56"/>
      <c r="EV786" s="56"/>
      <c r="EW786" s="56"/>
      <c r="EX786" s="56"/>
      <c r="EY786" s="56"/>
      <c r="EZ786" s="56"/>
      <c r="FA786" s="56"/>
      <c r="FB786" s="56"/>
      <c r="FC786" s="56"/>
      <c r="FD786" s="56"/>
      <c r="FE786" s="56"/>
      <c r="FF786" s="56"/>
      <c r="FG786" s="56"/>
      <c r="FH786" s="56"/>
      <c r="FI786" s="56"/>
      <c r="FJ786" s="56"/>
      <c r="FK786" s="56"/>
      <c r="FL786" s="56"/>
      <c r="FM786" s="56"/>
      <c r="FN786" s="56"/>
      <c r="FO786" s="56"/>
      <c r="FP786" s="56"/>
      <c r="FQ786" s="56"/>
      <c r="FR786" s="56"/>
      <c r="FS786" s="56"/>
      <c r="FT786" s="56"/>
      <c r="FU786" s="56"/>
      <c r="FV786" s="56"/>
      <c r="FW786" s="56"/>
      <c r="FX786" s="56"/>
      <c r="FY786" s="56"/>
      <c r="FZ786" s="56"/>
      <c r="GA786" s="56"/>
      <c r="GB786" s="56"/>
      <c r="GC786" s="56"/>
      <c r="GD786" s="56"/>
      <c r="GE786" s="56"/>
      <c r="GF786" s="56"/>
      <c r="GG786" s="56"/>
      <c r="GH786" s="56"/>
      <c r="GI786" s="56"/>
      <c r="GJ786" s="56"/>
      <c r="GK786" s="56"/>
      <c r="GL786" s="56"/>
      <c r="GM786" s="56"/>
      <c r="GN786" s="56"/>
      <c r="GO786" s="56"/>
      <c r="GP786" s="56"/>
      <c r="GQ786" s="56"/>
      <c r="GR786" s="56"/>
      <c r="GS786" s="56"/>
      <c r="GT786" s="56"/>
      <c r="GU786" s="56"/>
      <c r="GV786" s="56"/>
      <c r="GW786" s="56"/>
      <c r="GX786" s="56"/>
      <c r="GY786" s="56"/>
      <c r="GZ786" s="56"/>
      <c r="HA786" s="56"/>
      <c r="HB786" s="56"/>
      <c r="HC786" s="56"/>
      <c r="HD786" s="56"/>
      <c r="HE786" s="56"/>
      <c r="HF786" s="56"/>
      <c r="HG786" s="56"/>
      <c r="HH786" s="56"/>
      <c r="HI786" s="56"/>
      <c r="HJ786" s="56"/>
      <c r="HK786" s="56"/>
      <c r="HL786" s="56"/>
      <c r="HM786" s="56"/>
      <c r="HN786" s="56"/>
      <c r="HO786" s="56"/>
      <c r="HP786" s="56"/>
      <c r="HQ786" s="56"/>
      <c r="HR786" s="56"/>
      <c r="HS786" s="56"/>
      <c r="HT786" s="56"/>
      <c r="HU786" s="56"/>
      <c r="HV786" s="56"/>
      <c r="HW786" s="56"/>
      <c r="HX786" s="56"/>
      <c r="HY786" s="56"/>
      <c r="HZ786" s="56"/>
      <c r="IA786" s="56"/>
      <c r="IB786" s="56"/>
      <c r="IC786" s="56"/>
      <c r="ID786" s="56"/>
      <c r="IE786" s="56"/>
      <c r="IF786" s="56"/>
      <c r="IG786" s="56"/>
      <c r="IH786" s="56"/>
      <c r="II786" s="56"/>
      <c r="IJ786" s="56"/>
      <c r="IK786" s="56"/>
      <c r="IL786" s="56"/>
      <c r="IM786" s="56"/>
      <c r="IN786" s="56"/>
      <c r="IO786" s="56"/>
      <c r="IP786" s="56"/>
      <c r="IQ786" s="56"/>
      <c r="IR786" s="56"/>
      <c r="IS786" s="56"/>
      <c r="IT786" s="56"/>
      <c r="IU786" s="56"/>
      <c r="IV786" s="56"/>
      <c r="IW786" s="56"/>
      <c r="IX786" s="56"/>
    </row>
    <row r="787" spans="2:258">
      <c r="B787" s="56"/>
      <c r="C787" s="56"/>
      <c r="D787" s="56"/>
      <c r="E787" s="56"/>
      <c r="F787" s="56"/>
      <c r="G787" s="56"/>
      <c r="H787" s="56"/>
      <c r="I787" s="56"/>
      <c r="J787" s="56"/>
      <c r="K787" s="56"/>
      <c r="L787" s="56"/>
      <c r="M787" s="56"/>
      <c r="CK787" s="56"/>
      <c r="CL787" s="56"/>
      <c r="CM787" s="56"/>
      <c r="CN787" s="56"/>
      <c r="CO787" s="56"/>
      <c r="CP787" s="56"/>
      <c r="CQ787" s="56"/>
      <c r="CR787" s="56"/>
      <c r="CS787" s="56"/>
      <c r="CT787" s="56"/>
      <c r="CU787" s="56"/>
      <c r="CV787" s="56"/>
      <c r="CW787" s="56"/>
      <c r="CX787" s="56"/>
      <c r="CY787" s="56"/>
      <c r="CZ787" s="56"/>
      <c r="DA787" s="56"/>
      <c r="DB787" s="56"/>
      <c r="DC787" s="56"/>
      <c r="DD787" s="56"/>
      <c r="DE787" s="56"/>
      <c r="DF787" s="56"/>
      <c r="DG787" s="56"/>
      <c r="DH787" s="56"/>
      <c r="DI787" s="56"/>
      <c r="DJ787" s="56"/>
      <c r="DK787" s="56"/>
      <c r="DL787" s="56"/>
      <c r="DM787" s="56"/>
      <c r="DN787" s="56"/>
      <c r="DO787" s="56"/>
      <c r="DP787" s="56"/>
      <c r="DQ787" s="56"/>
      <c r="DR787" s="56"/>
      <c r="DS787" s="56"/>
      <c r="DT787" s="56"/>
      <c r="DU787" s="56"/>
      <c r="DV787" s="56"/>
      <c r="DW787" s="56"/>
      <c r="DX787" s="56"/>
      <c r="DY787" s="56"/>
      <c r="DZ787" s="56"/>
      <c r="EA787" s="56"/>
      <c r="EB787" s="56"/>
      <c r="EC787" s="56"/>
      <c r="ED787" s="56"/>
      <c r="EE787" s="56"/>
      <c r="EF787" s="56"/>
      <c r="EG787" s="56"/>
      <c r="EH787" s="56"/>
      <c r="EI787" s="56"/>
      <c r="EJ787" s="56"/>
      <c r="EK787" s="56"/>
      <c r="EL787" s="56"/>
      <c r="EM787" s="56"/>
      <c r="EN787" s="56"/>
      <c r="EO787" s="56"/>
      <c r="EP787" s="56"/>
      <c r="EQ787" s="56"/>
      <c r="ER787" s="56"/>
      <c r="ES787" s="56"/>
      <c r="ET787" s="56"/>
      <c r="EU787" s="56"/>
      <c r="EV787" s="56"/>
      <c r="EW787" s="56"/>
      <c r="EX787" s="56"/>
      <c r="EY787" s="56"/>
      <c r="EZ787" s="56"/>
      <c r="FA787" s="56"/>
      <c r="FB787" s="56"/>
      <c r="FC787" s="56"/>
      <c r="FD787" s="56"/>
      <c r="FE787" s="56"/>
      <c r="FF787" s="56"/>
      <c r="FG787" s="56"/>
      <c r="FH787" s="56"/>
      <c r="FI787" s="56"/>
      <c r="FJ787" s="56"/>
      <c r="FK787" s="56"/>
      <c r="FL787" s="56"/>
      <c r="FM787" s="56"/>
      <c r="FN787" s="56"/>
      <c r="FO787" s="56"/>
      <c r="FP787" s="56"/>
      <c r="FQ787" s="56"/>
      <c r="FR787" s="56"/>
      <c r="FS787" s="56"/>
      <c r="FT787" s="56"/>
      <c r="FU787" s="56"/>
      <c r="FV787" s="56"/>
      <c r="FW787" s="56"/>
      <c r="FX787" s="56"/>
      <c r="FY787" s="56"/>
      <c r="FZ787" s="56"/>
      <c r="GA787" s="56"/>
      <c r="GB787" s="56"/>
      <c r="GC787" s="56"/>
      <c r="GD787" s="56"/>
      <c r="GE787" s="56"/>
      <c r="GF787" s="56"/>
      <c r="GG787" s="56"/>
      <c r="GH787" s="56"/>
      <c r="GI787" s="56"/>
      <c r="GJ787" s="56"/>
      <c r="GK787" s="56"/>
      <c r="GL787" s="56"/>
      <c r="GM787" s="56"/>
      <c r="GN787" s="56"/>
      <c r="GO787" s="56"/>
      <c r="GP787" s="56"/>
      <c r="GQ787" s="56"/>
      <c r="GR787" s="56"/>
      <c r="GS787" s="56"/>
      <c r="GT787" s="56"/>
      <c r="GU787" s="56"/>
      <c r="GV787" s="56"/>
      <c r="GW787" s="56"/>
      <c r="GX787" s="56"/>
      <c r="GY787" s="56"/>
      <c r="GZ787" s="56"/>
      <c r="HA787" s="56"/>
      <c r="HB787" s="56"/>
      <c r="HC787" s="56"/>
      <c r="HD787" s="56"/>
      <c r="HE787" s="56"/>
      <c r="HF787" s="56"/>
      <c r="HG787" s="56"/>
      <c r="HH787" s="56"/>
      <c r="HI787" s="56"/>
      <c r="HJ787" s="56"/>
      <c r="HK787" s="56"/>
      <c r="HL787" s="56"/>
      <c r="HM787" s="56"/>
      <c r="HN787" s="56"/>
      <c r="HO787" s="56"/>
      <c r="HP787" s="56"/>
      <c r="HQ787" s="56"/>
      <c r="HR787" s="56"/>
      <c r="HS787" s="56"/>
      <c r="HT787" s="56"/>
      <c r="HU787" s="56"/>
      <c r="HV787" s="56"/>
      <c r="HW787" s="56"/>
      <c r="HX787" s="56"/>
      <c r="HY787" s="56"/>
      <c r="HZ787" s="56"/>
      <c r="IA787" s="56"/>
      <c r="IB787" s="56"/>
      <c r="IC787" s="56"/>
      <c r="ID787" s="56"/>
      <c r="IE787" s="56"/>
      <c r="IF787" s="56"/>
      <c r="IG787" s="56"/>
      <c r="IH787" s="56"/>
      <c r="II787" s="56"/>
      <c r="IJ787" s="56"/>
      <c r="IK787" s="56"/>
      <c r="IL787" s="56"/>
      <c r="IM787" s="56"/>
      <c r="IN787" s="56"/>
      <c r="IO787" s="56"/>
      <c r="IP787" s="56"/>
      <c r="IQ787" s="56"/>
      <c r="IR787" s="56"/>
      <c r="IS787" s="56"/>
      <c r="IT787" s="56"/>
      <c r="IU787" s="56"/>
      <c r="IV787" s="56"/>
      <c r="IW787" s="56"/>
      <c r="IX787" s="56"/>
    </row>
    <row r="788" spans="2:258">
      <c r="B788" s="56"/>
      <c r="C788" s="56"/>
      <c r="D788" s="56"/>
      <c r="E788" s="56"/>
      <c r="F788" s="56"/>
      <c r="G788" s="56"/>
      <c r="H788" s="56"/>
      <c r="I788" s="56"/>
      <c r="J788" s="56"/>
      <c r="K788" s="56"/>
      <c r="L788" s="56"/>
      <c r="M788" s="56"/>
      <c r="CK788" s="56"/>
      <c r="CL788" s="56"/>
      <c r="CM788" s="56"/>
      <c r="CN788" s="56"/>
      <c r="CO788" s="56"/>
      <c r="CP788" s="56"/>
      <c r="CQ788" s="56"/>
      <c r="CR788" s="56"/>
      <c r="CS788" s="56"/>
      <c r="CT788" s="56"/>
      <c r="CU788" s="56"/>
      <c r="CV788" s="56"/>
      <c r="CW788" s="56"/>
      <c r="CX788" s="56"/>
      <c r="CY788" s="56"/>
      <c r="CZ788" s="56"/>
      <c r="DA788" s="56"/>
      <c r="DB788" s="56"/>
      <c r="DC788" s="56"/>
      <c r="DD788" s="56"/>
      <c r="DE788" s="56"/>
      <c r="DF788" s="56"/>
      <c r="DG788" s="56"/>
      <c r="DH788" s="56"/>
      <c r="DI788" s="56"/>
      <c r="DJ788" s="56"/>
      <c r="DK788" s="56"/>
      <c r="DL788" s="56"/>
      <c r="DM788" s="56"/>
      <c r="DN788" s="56"/>
      <c r="DO788" s="56"/>
      <c r="DP788" s="56"/>
      <c r="DQ788" s="56"/>
      <c r="DR788" s="56"/>
      <c r="DS788" s="56"/>
      <c r="DT788" s="56"/>
      <c r="DU788" s="56"/>
      <c r="DV788" s="56"/>
      <c r="DW788" s="56"/>
      <c r="DX788" s="56"/>
      <c r="DY788" s="56"/>
      <c r="DZ788" s="56"/>
      <c r="EA788" s="56"/>
      <c r="EB788" s="56"/>
      <c r="EC788" s="56"/>
      <c r="ED788" s="56"/>
      <c r="EE788" s="56"/>
      <c r="EF788" s="56"/>
      <c r="EG788" s="56"/>
      <c r="EH788" s="56"/>
      <c r="EI788" s="56"/>
      <c r="EJ788" s="56"/>
      <c r="EK788" s="56"/>
      <c r="EL788" s="56"/>
      <c r="EM788" s="56"/>
      <c r="EN788" s="56"/>
      <c r="EO788" s="56"/>
      <c r="EP788" s="56"/>
      <c r="EQ788" s="56"/>
      <c r="ER788" s="56"/>
      <c r="ES788" s="56"/>
      <c r="ET788" s="56"/>
      <c r="EU788" s="56"/>
      <c r="EV788" s="56"/>
      <c r="EW788" s="56"/>
      <c r="EX788" s="56"/>
      <c r="EY788" s="56"/>
      <c r="EZ788" s="56"/>
      <c r="FA788" s="56"/>
      <c r="FB788" s="56"/>
      <c r="FC788" s="56"/>
      <c r="FD788" s="56"/>
      <c r="FE788" s="56"/>
      <c r="FF788" s="56"/>
      <c r="FG788" s="56"/>
      <c r="FH788" s="56"/>
      <c r="FI788" s="56"/>
      <c r="FJ788" s="56"/>
      <c r="FK788" s="56"/>
      <c r="FL788" s="56"/>
      <c r="FM788" s="56"/>
      <c r="FN788" s="56"/>
      <c r="FO788" s="56"/>
      <c r="FP788" s="56"/>
      <c r="FQ788" s="56"/>
      <c r="FR788" s="56"/>
      <c r="FS788" s="56"/>
      <c r="FT788" s="56"/>
      <c r="FU788" s="56"/>
      <c r="FV788" s="56"/>
      <c r="FW788" s="56"/>
      <c r="FX788" s="56"/>
      <c r="FY788" s="56"/>
      <c r="FZ788" s="56"/>
      <c r="GA788" s="56"/>
      <c r="GB788" s="56"/>
      <c r="GC788" s="56"/>
      <c r="GD788" s="56"/>
      <c r="GE788" s="56"/>
      <c r="GF788" s="56"/>
      <c r="GG788" s="56"/>
      <c r="GH788" s="56"/>
      <c r="GI788" s="56"/>
      <c r="GJ788" s="56"/>
      <c r="GK788" s="56"/>
      <c r="GL788" s="56"/>
      <c r="GM788" s="56"/>
      <c r="GN788" s="56"/>
      <c r="GO788" s="56"/>
      <c r="GP788" s="56"/>
      <c r="GQ788" s="56"/>
      <c r="GR788" s="56"/>
      <c r="GS788" s="56"/>
      <c r="GT788" s="56"/>
      <c r="GU788" s="56"/>
      <c r="GV788" s="56"/>
      <c r="GW788" s="56"/>
      <c r="GX788" s="56"/>
      <c r="GY788" s="56"/>
      <c r="GZ788" s="56"/>
      <c r="HA788" s="56"/>
      <c r="HB788" s="56"/>
      <c r="HC788" s="56"/>
      <c r="HD788" s="56"/>
      <c r="HE788" s="56"/>
      <c r="HF788" s="56"/>
      <c r="HG788" s="56"/>
      <c r="HH788" s="56"/>
      <c r="HI788" s="56"/>
      <c r="HJ788" s="56"/>
      <c r="HK788" s="56"/>
      <c r="HL788" s="56"/>
      <c r="HM788" s="56"/>
      <c r="HN788" s="56"/>
      <c r="HO788" s="56"/>
      <c r="HP788" s="56"/>
      <c r="HQ788" s="56"/>
      <c r="HR788" s="56"/>
      <c r="HS788" s="56"/>
      <c r="HT788" s="56"/>
      <c r="HU788" s="56"/>
      <c r="HV788" s="56"/>
      <c r="HW788" s="56"/>
      <c r="HX788" s="56"/>
      <c r="HY788" s="56"/>
      <c r="HZ788" s="56"/>
      <c r="IA788" s="56"/>
      <c r="IB788" s="56"/>
      <c r="IC788" s="56"/>
      <c r="ID788" s="56"/>
      <c r="IE788" s="56"/>
      <c r="IF788" s="56"/>
      <c r="IG788" s="56"/>
      <c r="IH788" s="56"/>
      <c r="II788" s="56"/>
      <c r="IJ788" s="56"/>
      <c r="IK788" s="56"/>
      <c r="IL788" s="56"/>
      <c r="IM788" s="56"/>
      <c r="IN788" s="56"/>
      <c r="IO788" s="56"/>
      <c r="IP788" s="56"/>
      <c r="IQ788" s="56"/>
      <c r="IR788" s="56"/>
      <c r="IS788" s="56"/>
      <c r="IT788" s="56"/>
      <c r="IU788" s="56"/>
      <c r="IV788" s="56"/>
      <c r="IW788" s="56"/>
      <c r="IX788" s="56"/>
    </row>
    <row r="789" spans="2:258">
      <c r="B789" s="56"/>
      <c r="C789" s="56"/>
      <c r="D789" s="56"/>
      <c r="E789" s="56"/>
      <c r="F789" s="56"/>
      <c r="G789" s="56"/>
      <c r="H789" s="56"/>
      <c r="I789" s="56"/>
      <c r="J789" s="56"/>
      <c r="K789" s="56"/>
      <c r="L789" s="56"/>
      <c r="M789" s="56"/>
      <c r="CK789" s="56"/>
      <c r="CL789" s="56"/>
      <c r="CM789" s="56"/>
      <c r="CN789" s="56"/>
      <c r="CO789" s="56"/>
      <c r="CP789" s="56"/>
      <c r="CQ789" s="56"/>
      <c r="CR789" s="56"/>
      <c r="CS789" s="56"/>
      <c r="CT789" s="56"/>
      <c r="CU789" s="56"/>
      <c r="CV789" s="56"/>
      <c r="CW789" s="56"/>
      <c r="CX789" s="56"/>
      <c r="CY789" s="56"/>
      <c r="CZ789" s="56"/>
      <c r="DA789" s="56"/>
      <c r="DB789" s="56"/>
      <c r="DC789" s="56"/>
      <c r="DD789" s="56"/>
      <c r="DE789" s="56"/>
      <c r="DF789" s="56"/>
      <c r="DG789" s="56"/>
      <c r="DH789" s="56"/>
      <c r="DI789" s="56"/>
      <c r="DJ789" s="56"/>
      <c r="DK789" s="56"/>
      <c r="DL789" s="56"/>
      <c r="DM789" s="56"/>
      <c r="DN789" s="56"/>
      <c r="DO789" s="56"/>
      <c r="DP789" s="56"/>
      <c r="DQ789" s="56"/>
      <c r="DR789" s="56"/>
      <c r="DS789" s="56"/>
      <c r="DT789" s="56"/>
      <c r="DU789" s="56"/>
      <c r="DV789" s="56"/>
      <c r="DW789" s="56"/>
      <c r="DX789" s="56"/>
      <c r="DY789" s="56"/>
      <c r="DZ789" s="56"/>
      <c r="EA789" s="56"/>
      <c r="EB789" s="56"/>
      <c r="EC789" s="56"/>
      <c r="ED789" s="56"/>
      <c r="EE789" s="56"/>
      <c r="EF789" s="56"/>
      <c r="EG789" s="56"/>
      <c r="EH789" s="56"/>
      <c r="EI789" s="56"/>
      <c r="EJ789" s="56"/>
      <c r="EK789" s="56"/>
      <c r="EL789" s="56"/>
      <c r="EM789" s="56"/>
      <c r="EN789" s="56"/>
      <c r="EO789" s="56"/>
      <c r="EP789" s="56"/>
      <c r="EQ789" s="56"/>
      <c r="ER789" s="56"/>
      <c r="ES789" s="56"/>
      <c r="ET789" s="56"/>
      <c r="EU789" s="56"/>
      <c r="EV789" s="56"/>
      <c r="EW789" s="56"/>
      <c r="EX789" s="56"/>
      <c r="EY789" s="56"/>
      <c r="EZ789" s="56"/>
      <c r="FA789" s="56"/>
      <c r="FB789" s="56"/>
      <c r="FC789" s="56"/>
      <c r="FD789" s="56"/>
      <c r="FE789" s="56"/>
      <c r="FF789" s="56"/>
      <c r="FG789" s="56"/>
      <c r="FH789" s="56"/>
      <c r="FI789" s="56"/>
      <c r="FJ789" s="56"/>
      <c r="FK789" s="56"/>
      <c r="FL789" s="56"/>
      <c r="FM789" s="56"/>
      <c r="FN789" s="56"/>
      <c r="FO789" s="56"/>
      <c r="FP789" s="56"/>
      <c r="FQ789" s="56"/>
      <c r="FR789" s="56"/>
      <c r="FS789" s="56"/>
      <c r="FT789" s="56"/>
      <c r="FU789" s="56"/>
      <c r="FV789" s="56"/>
      <c r="FW789" s="56"/>
      <c r="FX789" s="56"/>
      <c r="FY789" s="56"/>
      <c r="FZ789" s="56"/>
      <c r="GA789" s="56"/>
      <c r="GB789" s="56"/>
      <c r="GC789" s="56"/>
      <c r="GD789" s="56"/>
      <c r="GE789" s="56"/>
      <c r="GF789" s="56"/>
      <c r="GG789" s="56"/>
      <c r="GH789" s="56"/>
      <c r="GI789" s="56"/>
      <c r="GJ789" s="56"/>
      <c r="GK789" s="56"/>
      <c r="GL789" s="56"/>
      <c r="GM789" s="56"/>
      <c r="GN789" s="56"/>
      <c r="GO789" s="56"/>
      <c r="GP789" s="56"/>
      <c r="GQ789" s="56"/>
      <c r="GR789" s="56"/>
      <c r="GS789" s="56"/>
      <c r="GT789" s="56"/>
      <c r="GU789" s="56"/>
      <c r="GV789" s="56"/>
      <c r="GW789" s="56"/>
      <c r="GX789" s="56"/>
      <c r="GY789" s="56"/>
      <c r="GZ789" s="56"/>
      <c r="HA789" s="56"/>
      <c r="HB789" s="56"/>
      <c r="HC789" s="56"/>
      <c r="HD789" s="56"/>
      <c r="HE789" s="56"/>
      <c r="HF789" s="56"/>
      <c r="HG789" s="56"/>
      <c r="HH789" s="56"/>
      <c r="HI789" s="56"/>
      <c r="HJ789" s="56"/>
      <c r="HK789" s="56"/>
      <c r="HL789" s="56"/>
      <c r="HM789" s="56"/>
      <c r="HN789" s="56"/>
      <c r="HO789" s="56"/>
      <c r="HP789" s="56"/>
      <c r="HQ789" s="56"/>
      <c r="HR789" s="56"/>
      <c r="HS789" s="56"/>
      <c r="HT789" s="56"/>
      <c r="HU789" s="56"/>
      <c r="HV789" s="56"/>
      <c r="HW789" s="56"/>
      <c r="HX789" s="56"/>
      <c r="HY789" s="56"/>
      <c r="HZ789" s="56"/>
      <c r="IA789" s="56"/>
      <c r="IB789" s="56"/>
      <c r="IC789" s="56"/>
      <c r="ID789" s="56"/>
      <c r="IE789" s="56"/>
      <c r="IF789" s="56"/>
      <c r="IG789" s="56"/>
      <c r="IH789" s="56"/>
      <c r="II789" s="56"/>
      <c r="IJ789" s="56"/>
      <c r="IK789" s="56"/>
      <c r="IL789" s="56"/>
      <c r="IM789" s="56"/>
      <c r="IN789" s="56"/>
      <c r="IO789" s="56"/>
      <c r="IP789" s="56"/>
      <c r="IQ789" s="56"/>
      <c r="IR789" s="56"/>
      <c r="IS789" s="56"/>
      <c r="IT789" s="56"/>
      <c r="IU789" s="56"/>
      <c r="IV789" s="56"/>
      <c r="IW789" s="56"/>
      <c r="IX789" s="56"/>
    </row>
    <row r="790" spans="2:258">
      <c r="B790" s="56"/>
      <c r="C790" s="56"/>
      <c r="D790" s="56"/>
      <c r="E790" s="56"/>
      <c r="F790" s="56"/>
      <c r="G790" s="56"/>
      <c r="H790" s="56"/>
      <c r="I790" s="56"/>
      <c r="J790" s="56"/>
      <c r="K790" s="56"/>
      <c r="L790" s="56"/>
      <c r="M790" s="56"/>
      <c r="CK790" s="56"/>
      <c r="CL790" s="56"/>
      <c r="CM790" s="56"/>
      <c r="CN790" s="56"/>
      <c r="CO790" s="56"/>
      <c r="CP790" s="56"/>
      <c r="CQ790" s="56"/>
      <c r="CR790" s="56"/>
      <c r="CS790" s="56"/>
      <c r="CT790" s="56"/>
      <c r="CU790" s="56"/>
      <c r="CV790" s="56"/>
      <c r="CW790" s="56"/>
      <c r="CX790" s="56"/>
      <c r="CY790" s="56"/>
      <c r="CZ790" s="56"/>
      <c r="DA790" s="56"/>
      <c r="DB790" s="56"/>
      <c r="DC790" s="56"/>
      <c r="DD790" s="56"/>
      <c r="DE790" s="56"/>
      <c r="DF790" s="56"/>
      <c r="DG790" s="56"/>
      <c r="DH790" s="56"/>
      <c r="DI790" s="56"/>
      <c r="DJ790" s="56"/>
      <c r="DK790" s="56"/>
      <c r="DL790" s="56"/>
      <c r="DM790" s="56"/>
      <c r="DN790" s="56"/>
      <c r="DO790" s="56"/>
      <c r="DP790" s="56"/>
      <c r="DQ790" s="56"/>
      <c r="DR790" s="56"/>
      <c r="DS790" s="56"/>
      <c r="DT790" s="56"/>
      <c r="DU790" s="56"/>
      <c r="DV790" s="56"/>
      <c r="DW790" s="56"/>
      <c r="DX790" s="56"/>
      <c r="DY790" s="56"/>
      <c r="DZ790" s="56"/>
      <c r="EA790" s="56"/>
      <c r="EB790" s="56"/>
      <c r="EC790" s="56"/>
      <c r="ED790" s="56"/>
      <c r="EE790" s="56"/>
      <c r="EF790" s="56"/>
      <c r="EG790" s="56"/>
      <c r="EH790" s="56"/>
      <c r="EI790" s="56"/>
      <c r="EJ790" s="56"/>
      <c r="EK790" s="56"/>
      <c r="EL790" s="56"/>
      <c r="EM790" s="56"/>
      <c r="EN790" s="56"/>
      <c r="EO790" s="56"/>
      <c r="EP790" s="56"/>
      <c r="EQ790" s="56"/>
      <c r="ER790" s="56"/>
      <c r="ES790" s="56"/>
      <c r="ET790" s="56"/>
      <c r="EU790" s="56"/>
      <c r="EV790" s="56"/>
      <c r="EW790" s="56"/>
      <c r="EX790" s="56"/>
      <c r="EY790" s="56"/>
      <c r="EZ790" s="56"/>
      <c r="FA790" s="56"/>
      <c r="FB790" s="56"/>
      <c r="FC790" s="56"/>
      <c r="FD790" s="56"/>
      <c r="FE790" s="56"/>
      <c r="FF790" s="56"/>
      <c r="FG790" s="56"/>
      <c r="FH790" s="56"/>
      <c r="FI790" s="56"/>
      <c r="FJ790" s="56"/>
      <c r="FK790" s="56"/>
      <c r="FL790" s="56"/>
      <c r="FM790" s="56"/>
      <c r="FN790" s="56"/>
      <c r="FO790" s="56"/>
      <c r="FP790" s="56"/>
      <c r="FQ790" s="56"/>
      <c r="FR790" s="56"/>
      <c r="FS790" s="56"/>
      <c r="FT790" s="56"/>
      <c r="FU790" s="56"/>
      <c r="FV790" s="56"/>
      <c r="FW790" s="56"/>
      <c r="FX790" s="56"/>
      <c r="FY790" s="56"/>
      <c r="FZ790" s="56"/>
      <c r="GA790" s="56"/>
      <c r="GB790" s="56"/>
      <c r="GC790" s="56"/>
      <c r="GD790" s="56"/>
      <c r="GE790" s="56"/>
      <c r="GF790" s="56"/>
      <c r="GG790" s="56"/>
      <c r="GH790" s="56"/>
      <c r="GI790" s="56"/>
      <c r="GJ790" s="56"/>
      <c r="GK790" s="56"/>
      <c r="GL790" s="56"/>
      <c r="GM790" s="56"/>
      <c r="GN790" s="56"/>
      <c r="GO790" s="56"/>
      <c r="GP790" s="56"/>
      <c r="GQ790" s="56"/>
      <c r="GR790" s="56"/>
      <c r="GS790" s="56"/>
      <c r="GT790" s="56"/>
      <c r="GU790" s="56"/>
      <c r="GV790" s="56"/>
      <c r="GW790" s="56"/>
      <c r="GX790" s="56"/>
      <c r="GY790" s="56"/>
      <c r="GZ790" s="56"/>
      <c r="HA790" s="56"/>
      <c r="HB790" s="56"/>
      <c r="HC790" s="56"/>
      <c r="HD790" s="56"/>
      <c r="HE790" s="56"/>
      <c r="HF790" s="56"/>
      <c r="HG790" s="56"/>
      <c r="HH790" s="56"/>
      <c r="HI790" s="56"/>
      <c r="HJ790" s="56"/>
      <c r="HK790" s="56"/>
      <c r="HL790" s="56"/>
      <c r="HM790" s="56"/>
      <c r="HN790" s="56"/>
      <c r="HO790" s="56"/>
      <c r="HP790" s="56"/>
      <c r="HQ790" s="56"/>
      <c r="HR790" s="56"/>
      <c r="HS790" s="56"/>
      <c r="HT790" s="56"/>
      <c r="HU790" s="56"/>
      <c r="HV790" s="56"/>
      <c r="HW790" s="56"/>
      <c r="HX790" s="56"/>
      <c r="HY790" s="56"/>
      <c r="HZ790" s="56"/>
      <c r="IA790" s="56"/>
      <c r="IB790" s="56"/>
      <c r="IC790" s="56"/>
      <c r="ID790" s="56"/>
      <c r="IE790" s="56"/>
      <c r="IF790" s="56"/>
      <c r="IG790" s="56"/>
      <c r="IH790" s="56"/>
      <c r="II790" s="56"/>
      <c r="IJ790" s="56"/>
      <c r="IK790" s="56"/>
      <c r="IL790" s="56"/>
      <c r="IM790" s="56"/>
      <c r="IN790" s="56"/>
      <c r="IO790" s="56"/>
      <c r="IP790" s="56"/>
      <c r="IQ790" s="56"/>
      <c r="IR790" s="56"/>
      <c r="IS790" s="56"/>
      <c r="IT790" s="56"/>
      <c r="IU790" s="56"/>
      <c r="IV790" s="56"/>
      <c r="IW790" s="56"/>
      <c r="IX790" s="56"/>
    </row>
    <row r="791" spans="2:258">
      <c r="B791" s="56"/>
      <c r="C791" s="56"/>
      <c r="D791" s="56"/>
      <c r="E791" s="56"/>
      <c r="F791" s="56"/>
      <c r="G791" s="56"/>
      <c r="H791" s="56"/>
      <c r="I791" s="56"/>
      <c r="J791" s="56"/>
      <c r="K791" s="56"/>
      <c r="L791" s="56"/>
      <c r="M791" s="56"/>
      <c r="CK791" s="56"/>
      <c r="CL791" s="56"/>
      <c r="CM791" s="56"/>
      <c r="CN791" s="56"/>
      <c r="CO791" s="56"/>
      <c r="CP791" s="56"/>
      <c r="CQ791" s="56"/>
      <c r="CR791" s="56"/>
      <c r="CS791" s="56"/>
      <c r="CT791" s="56"/>
      <c r="CU791" s="56"/>
      <c r="CV791" s="56"/>
      <c r="CW791" s="56"/>
      <c r="CX791" s="56"/>
      <c r="CY791" s="56"/>
      <c r="CZ791" s="56"/>
      <c r="DA791" s="56"/>
      <c r="DB791" s="56"/>
      <c r="DC791" s="56"/>
      <c r="DD791" s="56"/>
      <c r="DE791" s="56"/>
      <c r="DF791" s="56"/>
      <c r="DG791" s="56"/>
      <c r="DH791" s="56"/>
      <c r="DI791" s="56"/>
      <c r="DJ791" s="56"/>
      <c r="DK791" s="56"/>
      <c r="DL791" s="56"/>
      <c r="DM791" s="56"/>
      <c r="DN791" s="56"/>
      <c r="DO791" s="56"/>
      <c r="DP791" s="56"/>
      <c r="DQ791" s="56"/>
      <c r="DR791" s="56"/>
      <c r="DS791" s="56"/>
      <c r="DT791" s="56"/>
      <c r="DU791" s="56"/>
      <c r="DV791" s="56"/>
      <c r="DW791" s="56"/>
      <c r="DX791" s="56"/>
      <c r="DY791" s="56"/>
      <c r="DZ791" s="56"/>
      <c r="EA791" s="56"/>
      <c r="EB791" s="56"/>
      <c r="EC791" s="56"/>
      <c r="ED791" s="56"/>
      <c r="EE791" s="56"/>
      <c r="EF791" s="56"/>
      <c r="EG791" s="56"/>
      <c r="EH791" s="56"/>
      <c r="EI791" s="56"/>
      <c r="EJ791" s="56"/>
      <c r="EK791" s="56"/>
      <c r="EL791" s="56"/>
      <c r="EM791" s="56"/>
      <c r="EN791" s="56"/>
      <c r="EO791" s="56"/>
      <c r="EP791" s="56"/>
      <c r="EQ791" s="56"/>
      <c r="ER791" s="56"/>
      <c r="ES791" s="56"/>
      <c r="ET791" s="56"/>
      <c r="EU791" s="56"/>
      <c r="EV791" s="56"/>
      <c r="EW791" s="56"/>
      <c r="EX791" s="56"/>
      <c r="EY791" s="56"/>
      <c r="EZ791" s="56"/>
      <c r="FA791" s="56"/>
      <c r="FB791" s="56"/>
      <c r="FC791" s="56"/>
      <c r="FD791" s="56"/>
      <c r="FE791" s="56"/>
      <c r="FF791" s="56"/>
      <c r="FG791" s="56"/>
      <c r="FH791" s="56"/>
      <c r="FI791" s="56"/>
      <c r="FJ791" s="56"/>
      <c r="FK791" s="56"/>
      <c r="FL791" s="56"/>
      <c r="FM791" s="56"/>
      <c r="FN791" s="56"/>
      <c r="FO791" s="56"/>
      <c r="FP791" s="56"/>
      <c r="FQ791" s="56"/>
      <c r="FR791" s="56"/>
      <c r="FS791" s="56"/>
      <c r="FT791" s="56"/>
      <c r="FU791" s="56"/>
      <c r="FV791" s="56"/>
      <c r="FW791" s="56"/>
      <c r="FX791" s="56"/>
      <c r="FY791" s="56"/>
      <c r="FZ791" s="56"/>
      <c r="GA791" s="56"/>
      <c r="GB791" s="56"/>
      <c r="GC791" s="56"/>
      <c r="GD791" s="56"/>
      <c r="GE791" s="56"/>
      <c r="GF791" s="56"/>
      <c r="GG791" s="56"/>
      <c r="GH791" s="56"/>
      <c r="GI791" s="56"/>
      <c r="GJ791" s="56"/>
      <c r="GK791" s="56"/>
      <c r="GL791" s="56"/>
      <c r="GM791" s="56"/>
      <c r="GN791" s="56"/>
      <c r="GO791" s="56"/>
      <c r="GP791" s="56"/>
      <c r="GQ791" s="56"/>
      <c r="GR791" s="56"/>
      <c r="GS791" s="56"/>
      <c r="GT791" s="56"/>
      <c r="GU791" s="56"/>
      <c r="GV791" s="56"/>
      <c r="GW791" s="56"/>
      <c r="GX791" s="56"/>
      <c r="GY791" s="56"/>
      <c r="GZ791" s="56"/>
      <c r="HA791" s="56"/>
      <c r="HB791" s="56"/>
      <c r="HC791" s="56"/>
      <c r="HD791" s="56"/>
      <c r="HE791" s="56"/>
      <c r="HF791" s="56"/>
      <c r="HG791" s="56"/>
      <c r="HH791" s="56"/>
      <c r="HI791" s="56"/>
      <c r="HJ791" s="56"/>
      <c r="HK791" s="56"/>
      <c r="HL791" s="56"/>
      <c r="HM791" s="56"/>
      <c r="HN791" s="56"/>
      <c r="HO791" s="56"/>
      <c r="HP791" s="56"/>
      <c r="HQ791" s="56"/>
      <c r="HR791" s="56"/>
      <c r="HS791" s="56"/>
      <c r="HT791" s="56"/>
      <c r="HU791" s="56"/>
      <c r="HV791" s="56"/>
      <c r="HW791" s="56"/>
      <c r="HX791" s="56"/>
      <c r="HY791" s="56"/>
      <c r="HZ791" s="56"/>
      <c r="IA791" s="56"/>
      <c r="IB791" s="56"/>
      <c r="IC791" s="56"/>
      <c r="ID791" s="56"/>
      <c r="IE791" s="56"/>
      <c r="IF791" s="56"/>
      <c r="IG791" s="56"/>
      <c r="IH791" s="56"/>
      <c r="II791" s="56"/>
      <c r="IJ791" s="56"/>
      <c r="IK791" s="56"/>
      <c r="IL791" s="56"/>
      <c r="IM791" s="56"/>
      <c r="IN791" s="56"/>
      <c r="IO791" s="56"/>
      <c r="IP791" s="56"/>
      <c r="IQ791" s="56"/>
      <c r="IR791" s="56"/>
      <c r="IS791" s="56"/>
      <c r="IT791" s="56"/>
      <c r="IU791" s="56"/>
      <c r="IV791" s="56"/>
      <c r="IW791" s="56"/>
      <c r="IX791" s="56"/>
    </row>
    <row r="792" spans="2:258">
      <c r="B792" s="56"/>
      <c r="C792" s="56"/>
      <c r="D792" s="56"/>
      <c r="E792" s="56"/>
      <c r="F792" s="56"/>
      <c r="G792" s="56"/>
      <c r="H792" s="56"/>
      <c r="I792" s="56"/>
      <c r="J792" s="56"/>
      <c r="K792" s="56"/>
      <c r="L792" s="56"/>
      <c r="M792" s="56"/>
      <c r="CK792" s="56"/>
      <c r="CL792" s="56"/>
      <c r="CM792" s="56"/>
      <c r="CN792" s="56"/>
      <c r="CO792" s="56"/>
      <c r="CP792" s="56"/>
      <c r="CQ792" s="56"/>
      <c r="CR792" s="56"/>
      <c r="CS792" s="56"/>
      <c r="CT792" s="56"/>
      <c r="CU792" s="56"/>
      <c r="CV792" s="56"/>
      <c r="CW792" s="56"/>
      <c r="CX792" s="56"/>
      <c r="CY792" s="56"/>
      <c r="CZ792" s="56"/>
      <c r="DA792" s="56"/>
      <c r="DB792" s="56"/>
      <c r="DC792" s="56"/>
      <c r="DD792" s="56"/>
      <c r="DE792" s="56"/>
      <c r="DF792" s="56"/>
      <c r="DG792" s="56"/>
      <c r="DH792" s="56"/>
      <c r="DI792" s="56"/>
      <c r="DJ792" s="56"/>
      <c r="DK792" s="56"/>
      <c r="DL792" s="56"/>
      <c r="DM792" s="56"/>
      <c r="DN792" s="56"/>
      <c r="DO792" s="56"/>
      <c r="DP792" s="56"/>
      <c r="DQ792" s="56"/>
      <c r="DR792" s="56"/>
      <c r="DS792" s="56"/>
      <c r="DT792" s="56"/>
      <c r="DU792" s="56"/>
      <c r="DV792" s="56"/>
      <c r="DW792" s="56"/>
      <c r="DX792" s="56"/>
      <c r="DY792" s="56"/>
      <c r="DZ792" s="56"/>
      <c r="EA792" s="56"/>
      <c r="EB792" s="56"/>
      <c r="EC792" s="56"/>
      <c r="ED792" s="56"/>
      <c r="EE792" s="56"/>
      <c r="EF792" s="56"/>
      <c r="EG792" s="56"/>
      <c r="EH792" s="56"/>
      <c r="EI792" s="56"/>
      <c r="EJ792" s="56"/>
      <c r="EK792" s="56"/>
      <c r="EL792" s="56"/>
      <c r="EM792" s="56"/>
      <c r="EN792" s="56"/>
      <c r="EO792" s="56"/>
      <c r="EP792" s="56"/>
      <c r="EQ792" s="56"/>
      <c r="ER792" s="56"/>
      <c r="ES792" s="56"/>
      <c r="ET792" s="56"/>
      <c r="EU792" s="56"/>
      <c r="EV792" s="56"/>
      <c r="EW792" s="56"/>
      <c r="EX792" s="56"/>
      <c r="EY792" s="56"/>
      <c r="EZ792" s="56"/>
      <c r="FA792" s="56"/>
      <c r="FB792" s="56"/>
      <c r="FC792" s="56"/>
      <c r="FD792" s="56"/>
      <c r="FE792" s="56"/>
      <c r="FF792" s="56"/>
      <c r="FG792" s="56"/>
      <c r="FH792" s="56"/>
      <c r="FI792" s="56"/>
      <c r="FJ792" s="56"/>
      <c r="FK792" s="56"/>
      <c r="FL792" s="56"/>
      <c r="FM792" s="56"/>
      <c r="FN792" s="56"/>
      <c r="FO792" s="56"/>
      <c r="FP792" s="56"/>
      <c r="FQ792" s="56"/>
      <c r="FR792" s="56"/>
      <c r="FS792" s="56"/>
      <c r="FT792" s="56"/>
      <c r="FU792" s="56"/>
      <c r="FV792" s="56"/>
      <c r="FW792" s="56"/>
      <c r="FX792" s="56"/>
      <c r="FY792" s="56"/>
      <c r="FZ792" s="56"/>
      <c r="GA792" s="56"/>
      <c r="GB792" s="56"/>
      <c r="GC792" s="56"/>
      <c r="GD792" s="56"/>
      <c r="GE792" s="56"/>
      <c r="GF792" s="56"/>
      <c r="GG792" s="56"/>
      <c r="GH792" s="56"/>
      <c r="GI792" s="56"/>
      <c r="GJ792" s="56"/>
      <c r="GK792" s="56"/>
      <c r="GL792" s="56"/>
      <c r="GM792" s="56"/>
      <c r="GN792" s="56"/>
      <c r="GO792" s="56"/>
      <c r="GP792" s="56"/>
      <c r="GQ792" s="56"/>
      <c r="GR792" s="56"/>
      <c r="GS792" s="56"/>
      <c r="GT792" s="56"/>
      <c r="GU792" s="56"/>
      <c r="GV792" s="56"/>
      <c r="GW792" s="56"/>
      <c r="GX792" s="56"/>
      <c r="GY792" s="56"/>
      <c r="GZ792" s="56"/>
      <c r="HA792" s="56"/>
      <c r="HB792" s="56"/>
      <c r="HC792" s="56"/>
      <c r="HD792" s="56"/>
      <c r="HE792" s="56"/>
      <c r="HF792" s="56"/>
      <c r="HG792" s="56"/>
      <c r="HH792" s="56"/>
      <c r="HI792" s="56"/>
      <c r="HJ792" s="56"/>
      <c r="HK792" s="56"/>
      <c r="HL792" s="56"/>
      <c r="HM792" s="56"/>
      <c r="HN792" s="56"/>
      <c r="HO792" s="56"/>
      <c r="HP792" s="56"/>
      <c r="HQ792" s="56"/>
      <c r="HR792" s="56"/>
      <c r="HS792" s="56"/>
      <c r="HT792" s="56"/>
      <c r="HU792" s="56"/>
      <c r="HV792" s="56"/>
      <c r="HW792" s="56"/>
      <c r="HX792" s="56"/>
      <c r="HY792" s="56"/>
      <c r="HZ792" s="56"/>
      <c r="IA792" s="56"/>
      <c r="IB792" s="56"/>
      <c r="IC792" s="56"/>
      <c r="ID792" s="56"/>
      <c r="IE792" s="56"/>
      <c r="IF792" s="56"/>
      <c r="IG792" s="56"/>
      <c r="IH792" s="56"/>
      <c r="II792" s="56"/>
      <c r="IJ792" s="56"/>
      <c r="IK792" s="56"/>
      <c r="IL792" s="56"/>
      <c r="IM792" s="56"/>
      <c r="IN792" s="56"/>
      <c r="IO792" s="56"/>
      <c r="IP792" s="56"/>
      <c r="IQ792" s="56"/>
      <c r="IR792" s="56"/>
      <c r="IS792" s="56"/>
      <c r="IT792" s="56"/>
      <c r="IU792" s="56"/>
      <c r="IV792" s="56"/>
      <c r="IW792" s="56"/>
      <c r="IX792" s="56"/>
    </row>
    <row r="793" spans="2:258">
      <c r="B793" s="56"/>
      <c r="C793" s="56"/>
      <c r="D793" s="56"/>
      <c r="E793" s="56"/>
      <c r="F793" s="56"/>
      <c r="G793" s="56"/>
      <c r="H793" s="56"/>
      <c r="I793" s="56"/>
      <c r="J793" s="56"/>
      <c r="K793" s="56"/>
      <c r="L793" s="56"/>
      <c r="M793" s="56"/>
      <c r="CK793" s="56"/>
      <c r="CL793" s="56"/>
      <c r="CM793" s="56"/>
      <c r="CN793" s="56"/>
      <c r="CO793" s="56"/>
      <c r="CP793" s="56"/>
      <c r="CQ793" s="56"/>
      <c r="CR793" s="56"/>
      <c r="CS793" s="56"/>
      <c r="CT793" s="56"/>
      <c r="CU793" s="56"/>
      <c r="CV793" s="56"/>
      <c r="CW793" s="56"/>
      <c r="CX793" s="56"/>
      <c r="CY793" s="56"/>
      <c r="CZ793" s="56"/>
      <c r="DA793" s="56"/>
      <c r="DB793" s="56"/>
      <c r="DC793" s="56"/>
      <c r="DD793" s="56"/>
      <c r="DE793" s="56"/>
      <c r="DF793" s="56"/>
      <c r="DG793" s="56"/>
      <c r="DH793" s="56"/>
      <c r="DI793" s="56"/>
      <c r="DJ793" s="56"/>
      <c r="DK793" s="56"/>
      <c r="DL793" s="56"/>
      <c r="DM793" s="56"/>
      <c r="DN793" s="56"/>
      <c r="DO793" s="56"/>
      <c r="DP793" s="56"/>
      <c r="DQ793" s="56"/>
      <c r="DR793" s="56"/>
      <c r="DS793" s="56"/>
      <c r="DT793" s="56"/>
      <c r="DU793" s="56"/>
      <c r="DV793" s="56"/>
      <c r="DW793" s="56"/>
      <c r="DX793" s="56"/>
      <c r="DY793" s="56"/>
      <c r="DZ793" s="56"/>
      <c r="EA793" s="56"/>
      <c r="EB793" s="56"/>
      <c r="EC793" s="56"/>
      <c r="ED793" s="56"/>
      <c r="EE793" s="56"/>
      <c r="EF793" s="56"/>
      <c r="EG793" s="56"/>
      <c r="EH793" s="56"/>
      <c r="EI793" s="56"/>
      <c r="EJ793" s="56"/>
      <c r="EK793" s="56"/>
      <c r="EL793" s="56"/>
      <c r="EM793" s="56"/>
      <c r="EN793" s="56"/>
      <c r="EO793" s="56"/>
      <c r="EP793" s="56"/>
      <c r="EQ793" s="56"/>
      <c r="ER793" s="56"/>
      <c r="ES793" s="56"/>
      <c r="ET793" s="56"/>
      <c r="EU793" s="56"/>
      <c r="EV793" s="56"/>
      <c r="EW793" s="56"/>
      <c r="EX793" s="56"/>
      <c r="EY793" s="56"/>
      <c r="EZ793" s="56"/>
      <c r="FA793" s="56"/>
      <c r="FB793" s="56"/>
      <c r="FC793" s="56"/>
      <c r="FD793" s="56"/>
      <c r="FE793" s="56"/>
      <c r="FF793" s="56"/>
      <c r="FG793" s="56"/>
      <c r="FH793" s="56"/>
      <c r="FI793" s="56"/>
      <c r="FJ793" s="56"/>
      <c r="FK793" s="56"/>
      <c r="FL793" s="56"/>
      <c r="FM793" s="56"/>
      <c r="FN793" s="56"/>
      <c r="FO793" s="56"/>
      <c r="FP793" s="56"/>
      <c r="FQ793" s="56"/>
      <c r="FR793" s="56"/>
      <c r="FS793" s="56"/>
      <c r="FT793" s="56"/>
      <c r="FU793" s="56"/>
      <c r="FV793" s="56"/>
      <c r="FW793" s="56"/>
      <c r="FX793" s="56"/>
      <c r="FY793" s="56"/>
      <c r="FZ793" s="56"/>
      <c r="GA793" s="56"/>
      <c r="GB793" s="56"/>
      <c r="GC793" s="56"/>
      <c r="GD793" s="56"/>
      <c r="GE793" s="56"/>
      <c r="GF793" s="56"/>
      <c r="GG793" s="56"/>
      <c r="GH793" s="56"/>
      <c r="GI793" s="56"/>
      <c r="GJ793" s="56"/>
      <c r="GK793" s="56"/>
      <c r="GL793" s="56"/>
      <c r="GM793" s="56"/>
      <c r="GN793" s="56"/>
      <c r="GO793" s="56"/>
      <c r="GP793" s="56"/>
      <c r="GQ793" s="56"/>
      <c r="GR793" s="56"/>
      <c r="GS793" s="56"/>
      <c r="GT793" s="56"/>
      <c r="GU793" s="56"/>
      <c r="GV793" s="56"/>
      <c r="GW793" s="56"/>
      <c r="GX793" s="56"/>
      <c r="GY793" s="56"/>
      <c r="GZ793" s="56"/>
      <c r="HA793" s="56"/>
      <c r="HB793" s="56"/>
      <c r="HC793" s="56"/>
      <c r="HD793" s="56"/>
      <c r="HE793" s="56"/>
      <c r="HF793" s="56"/>
      <c r="HG793" s="56"/>
      <c r="HH793" s="56"/>
      <c r="HI793" s="56"/>
      <c r="HJ793" s="56"/>
      <c r="HK793" s="56"/>
      <c r="HL793" s="56"/>
      <c r="HM793" s="56"/>
      <c r="HN793" s="56"/>
      <c r="HO793" s="56"/>
      <c r="HP793" s="56"/>
      <c r="HQ793" s="56"/>
      <c r="HR793" s="56"/>
      <c r="HS793" s="56"/>
      <c r="HT793" s="56"/>
      <c r="HU793" s="56"/>
      <c r="HV793" s="56"/>
      <c r="HW793" s="56"/>
      <c r="HX793" s="56"/>
      <c r="HY793" s="56"/>
      <c r="HZ793" s="56"/>
      <c r="IA793" s="56"/>
      <c r="IB793" s="56"/>
      <c r="IC793" s="56"/>
      <c r="ID793" s="56"/>
      <c r="IE793" s="56"/>
      <c r="IF793" s="56"/>
      <c r="IG793" s="56"/>
      <c r="IH793" s="56"/>
      <c r="II793" s="56"/>
      <c r="IJ793" s="56"/>
      <c r="IK793" s="56"/>
      <c r="IL793" s="56"/>
      <c r="IM793" s="56"/>
      <c r="IN793" s="56"/>
      <c r="IO793" s="56"/>
      <c r="IP793" s="56"/>
      <c r="IQ793" s="56"/>
      <c r="IR793" s="56"/>
      <c r="IS793" s="56"/>
      <c r="IT793" s="56"/>
      <c r="IU793" s="56"/>
      <c r="IV793" s="56"/>
      <c r="IW793" s="56"/>
      <c r="IX793" s="56"/>
    </row>
    <row r="794" spans="2:258">
      <c r="B794" s="56"/>
      <c r="C794" s="56"/>
      <c r="D794" s="56"/>
      <c r="E794" s="56"/>
      <c r="F794" s="56"/>
      <c r="G794" s="56"/>
      <c r="H794" s="56"/>
      <c r="I794" s="56"/>
      <c r="J794" s="56"/>
      <c r="K794" s="56"/>
      <c r="L794" s="56"/>
      <c r="M794" s="56"/>
      <c r="CK794" s="56"/>
      <c r="CL794" s="56"/>
      <c r="CM794" s="56"/>
      <c r="CN794" s="56"/>
      <c r="CO794" s="56"/>
      <c r="CP794" s="56"/>
      <c r="CQ794" s="56"/>
      <c r="CR794" s="56"/>
      <c r="CS794" s="56"/>
      <c r="CT794" s="56"/>
      <c r="CU794" s="56"/>
      <c r="CV794" s="56"/>
      <c r="CW794" s="56"/>
      <c r="CX794" s="56"/>
      <c r="CY794" s="56"/>
      <c r="CZ794" s="56"/>
      <c r="DA794" s="56"/>
      <c r="DB794" s="56"/>
      <c r="DC794" s="56"/>
      <c r="DD794" s="56"/>
      <c r="DE794" s="56"/>
      <c r="DF794" s="56"/>
      <c r="DG794" s="56"/>
      <c r="DH794" s="56"/>
      <c r="DI794" s="56"/>
      <c r="DJ794" s="56"/>
      <c r="DK794" s="56"/>
      <c r="DL794" s="56"/>
      <c r="DM794" s="56"/>
      <c r="DN794" s="56"/>
      <c r="DO794" s="56"/>
      <c r="DP794" s="56"/>
      <c r="DQ794" s="56"/>
      <c r="DR794" s="56"/>
      <c r="DS794" s="56"/>
      <c r="DT794" s="56"/>
      <c r="DU794" s="56"/>
      <c r="DV794" s="56"/>
      <c r="DW794" s="56"/>
      <c r="DX794" s="56"/>
      <c r="DY794" s="56"/>
      <c r="DZ794" s="56"/>
      <c r="EA794" s="56"/>
      <c r="EB794" s="56"/>
      <c r="EC794" s="56"/>
      <c r="ED794" s="56"/>
      <c r="EE794" s="56"/>
      <c r="EF794" s="56"/>
      <c r="EG794" s="56"/>
      <c r="EH794" s="56"/>
      <c r="EI794" s="56"/>
      <c r="EJ794" s="56"/>
      <c r="EK794" s="56"/>
      <c r="EL794" s="56"/>
      <c r="EM794" s="56"/>
      <c r="EN794" s="56"/>
      <c r="EO794" s="56"/>
      <c r="EP794" s="56"/>
      <c r="EQ794" s="56"/>
      <c r="ER794" s="56"/>
      <c r="ES794" s="56"/>
      <c r="ET794" s="56"/>
      <c r="EU794" s="56"/>
      <c r="EV794" s="56"/>
      <c r="EW794" s="56"/>
      <c r="EX794" s="56"/>
      <c r="EY794" s="56"/>
      <c r="EZ794" s="56"/>
      <c r="FA794" s="56"/>
      <c r="FB794" s="56"/>
      <c r="FC794" s="56"/>
      <c r="FD794" s="56"/>
      <c r="FE794" s="56"/>
      <c r="FF794" s="56"/>
      <c r="FG794" s="56"/>
      <c r="FH794" s="56"/>
      <c r="FI794" s="56"/>
      <c r="FJ794" s="56"/>
      <c r="FK794" s="56"/>
      <c r="FL794" s="56"/>
      <c r="FM794" s="56"/>
      <c r="FN794" s="56"/>
      <c r="FO794" s="56"/>
      <c r="FP794" s="56"/>
      <c r="FQ794" s="56"/>
      <c r="FR794" s="56"/>
      <c r="FS794" s="56"/>
      <c r="FT794" s="56"/>
      <c r="FU794" s="56"/>
      <c r="FV794" s="56"/>
      <c r="FW794" s="56"/>
      <c r="FX794" s="56"/>
      <c r="FY794" s="56"/>
      <c r="FZ794" s="56"/>
      <c r="GA794" s="56"/>
      <c r="GB794" s="56"/>
      <c r="GC794" s="56"/>
      <c r="GD794" s="56"/>
      <c r="GE794" s="56"/>
      <c r="GF794" s="56"/>
      <c r="GG794" s="56"/>
      <c r="GH794" s="56"/>
      <c r="GI794" s="56"/>
      <c r="GJ794" s="56"/>
      <c r="GK794" s="56"/>
      <c r="GL794" s="56"/>
      <c r="GM794" s="56"/>
      <c r="GN794" s="56"/>
      <c r="GO794" s="56"/>
      <c r="GP794" s="56"/>
      <c r="GQ794" s="56"/>
      <c r="GR794" s="56"/>
      <c r="GS794" s="56"/>
      <c r="GT794" s="56"/>
      <c r="GU794" s="56"/>
      <c r="GV794" s="56"/>
      <c r="GW794" s="56"/>
      <c r="GX794" s="56"/>
      <c r="GY794" s="56"/>
      <c r="GZ794" s="56"/>
      <c r="HA794" s="56"/>
      <c r="HB794" s="56"/>
      <c r="HC794" s="56"/>
      <c r="HD794" s="56"/>
      <c r="HE794" s="56"/>
      <c r="HF794" s="56"/>
      <c r="HG794" s="56"/>
      <c r="HH794" s="56"/>
      <c r="HI794" s="56"/>
      <c r="HJ794" s="56"/>
      <c r="HK794" s="56"/>
      <c r="HL794" s="56"/>
      <c r="HM794" s="56"/>
      <c r="HN794" s="56"/>
      <c r="HO794" s="56"/>
      <c r="HP794" s="56"/>
      <c r="HQ794" s="56"/>
      <c r="HR794" s="56"/>
      <c r="HS794" s="56"/>
      <c r="HT794" s="56"/>
      <c r="HU794" s="56"/>
      <c r="HV794" s="56"/>
      <c r="HW794" s="56"/>
      <c r="HX794" s="56"/>
      <c r="HY794" s="56"/>
      <c r="HZ794" s="56"/>
      <c r="IA794" s="56"/>
      <c r="IB794" s="56"/>
      <c r="IC794" s="56"/>
      <c r="ID794" s="56"/>
      <c r="IE794" s="56"/>
      <c r="IF794" s="56"/>
      <c r="IG794" s="56"/>
      <c r="IH794" s="56"/>
      <c r="II794" s="56"/>
      <c r="IJ794" s="56"/>
      <c r="IK794" s="56"/>
      <c r="IL794" s="56"/>
      <c r="IM794" s="56"/>
      <c r="IN794" s="56"/>
      <c r="IO794" s="56"/>
      <c r="IP794" s="56"/>
      <c r="IQ794" s="56"/>
      <c r="IR794" s="56"/>
      <c r="IS794" s="56"/>
      <c r="IT794" s="56"/>
      <c r="IU794" s="56"/>
      <c r="IV794" s="56"/>
      <c r="IW794" s="56"/>
      <c r="IX794" s="56"/>
    </row>
    <row r="795" spans="2:258">
      <c r="B795" s="56"/>
      <c r="C795" s="56"/>
      <c r="D795" s="56"/>
      <c r="E795" s="56"/>
      <c r="F795" s="56"/>
      <c r="G795" s="56"/>
      <c r="H795" s="56"/>
      <c r="I795" s="56"/>
      <c r="J795" s="56"/>
      <c r="K795" s="56"/>
      <c r="L795" s="56"/>
      <c r="M795" s="56"/>
      <c r="CK795" s="56"/>
      <c r="CL795" s="56"/>
      <c r="CM795" s="56"/>
      <c r="CN795" s="56"/>
      <c r="CO795" s="56"/>
      <c r="CP795" s="56"/>
      <c r="CQ795" s="56"/>
      <c r="CR795" s="56"/>
      <c r="CS795" s="56"/>
      <c r="CT795" s="56"/>
      <c r="CU795" s="56"/>
      <c r="CV795" s="56"/>
      <c r="CW795" s="56"/>
      <c r="CX795" s="56"/>
      <c r="CY795" s="56"/>
      <c r="CZ795" s="56"/>
      <c r="DA795" s="56"/>
      <c r="DB795" s="56"/>
      <c r="DC795" s="56"/>
      <c r="DD795" s="56"/>
      <c r="DE795" s="56"/>
      <c r="DF795" s="56"/>
      <c r="DG795" s="56"/>
      <c r="DH795" s="56"/>
      <c r="DI795" s="56"/>
      <c r="DJ795" s="56"/>
      <c r="DK795" s="56"/>
      <c r="DL795" s="56"/>
      <c r="DM795" s="56"/>
      <c r="DN795" s="56"/>
      <c r="DO795" s="56"/>
      <c r="DP795" s="56"/>
      <c r="DQ795" s="56"/>
      <c r="DR795" s="56"/>
      <c r="DS795" s="56"/>
      <c r="DT795" s="56"/>
      <c r="DU795" s="56"/>
      <c r="DV795" s="56"/>
      <c r="DW795" s="56"/>
      <c r="DX795" s="56"/>
      <c r="DY795" s="56"/>
      <c r="DZ795" s="56"/>
      <c r="EA795" s="56"/>
      <c r="EB795" s="56"/>
      <c r="EC795" s="56"/>
      <c r="ED795" s="56"/>
      <c r="EE795" s="56"/>
      <c r="EF795" s="56"/>
      <c r="EG795" s="56"/>
      <c r="EH795" s="56"/>
      <c r="EI795" s="56"/>
      <c r="EJ795" s="56"/>
      <c r="EK795" s="56"/>
      <c r="EL795" s="56"/>
      <c r="EM795" s="56"/>
      <c r="EN795" s="56"/>
      <c r="EO795" s="56"/>
      <c r="EP795" s="56"/>
      <c r="EQ795" s="56"/>
      <c r="ER795" s="56"/>
      <c r="ES795" s="56"/>
      <c r="ET795" s="56"/>
      <c r="EU795" s="56"/>
      <c r="EV795" s="56"/>
      <c r="EW795" s="56"/>
      <c r="EX795" s="56"/>
      <c r="EY795" s="56"/>
      <c r="EZ795" s="56"/>
      <c r="FA795" s="56"/>
      <c r="FB795" s="56"/>
      <c r="FC795" s="56"/>
      <c r="FD795" s="56"/>
      <c r="FE795" s="56"/>
      <c r="FF795" s="56"/>
      <c r="FG795" s="56"/>
      <c r="FH795" s="56"/>
      <c r="FI795" s="56"/>
      <c r="FJ795" s="56"/>
      <c r="FK795" s="56"/>
      <c r="FL795" s="56"/>
      <c r="FM795" s="56"/>
      <c r="FN795" s="56"/>
      <c r="FO795" s="56"/>
      <c r="FP795" s="56"/>
      <c r="FQ795" s="56"/>
      <c r="FR795" s="56"/>
      <c r="FS795" s="56"/>
      <c r="FT795" s="56"/>
      <c r="FU795" s="56"/>
      <c r="FV795" s="56"/>
      <c r="FW795" s="56"/>
      <c r="FX795" s="56"/>
      <c r="FY795" s="56"/>
      <c r="FZ795" s="56"/>
      <c r="GA795" s="56"/>
      <c r="GB795" s="56"/>
      <c r="GC795" s="56"/>
      <c r="GD795" s="56"/>
      <c r="GE795" s="56"/>
      <c r="GF795" s="56"/>
      <c r="GG795" s="56"/>
      <c r="GH795" s="56"/>
      <c r="GI795" s="56"/>
      <c r="GJ795" s="56"/>
      <c r="GK795" s="56"/>
      <c r="GL795" s="56"/>
      <c r="GM795" s="56"/>
      <c r="GN795" s="56"/>
      <c r="GO795" s="56"/>
      <c r="GP795" s="56"/>
      <c r="GQ795" s="56"/>
      <c r="GR795" s="56"/>
      <c r="GS795" s="56"/>
      <c r="GT795" s="56"/>
      <c r="GU795" s="56"/>
      <c r="GV795" s="56"/>
      <c r="GW795" s="56"/>
      <c r="GX795" s="56"/>
      <c r="GY795" s="56"/>
      <c r="GZ795" s="56"/>
      <c r="HA795" s="56"/>
      <c r="HB795" s="56"/>
      <c r="HC795" s="56"/>
      <c r="HD795" s="56"/>
      <c r="HE795" s="56"/>
      <c r="HF795" s="56"/>
      <c r="HG795" s="56"/>
      <c r="HH795" s="56"/>
      <c r="HI795" s="56"/>
      <c r="HJ795" s="56"/>
      <c r="HK795" s="56"/>
      <c r="HL795" s="56"/>
      <c r="HM795" s="56"/>
      <c r="HN795" s="56"/>
      <c r="HO795" s="56"/>
      <c r="HP795" s="56"/>
      <c r="HQ795" s="56"/>
      <c r="HR795" s="56"/>
      <c r="HS795" s="56"/>
      <c r="HT795" s="56"/>
      <c r="HU795" s="56"/>
      <c r="HV795" s="56"/>
      <c r="HW795" s="56"/>
      <c r="HX795" s="56"/>
      <c r="HY795" s="56"/>
      <c r="HZ795" s="56"/>
      <c r="IA795" s="56"/>
      <c r="IB795" s="56"/>
      <c r="IC795" s="56"/>
      <c r="ID795" s="56"/>
      <c r="IE795" s="56"/>
      <c r="IF795" s="56"/>
      <c r="IG795" s="56"/>
      <c r="IH795" s="56"/>
      <c r="II795" s="56"/>
      <c r="IJ795" s="56"/>
      <c r="IK795" s="56"/>
      <c r="IL795" s="56"/>
      <c r="IM795" s="56"/>
      <c r="IN795" s="56"/>
      <c r="IO795" s="56"/>
      <c r="IP795" s="56"/>
      <c r="IQ795" s="56"/>
      <c r="IR795" s="56"/>
      <c r="IS795" s="56"/>
      <c r="IT795" s="56"/>
      <c r="IU795" s="56"/>
      <c r="IV795" s="56"/>
      <c r="IW795" s="56"/>
      <c r="IX795" s="56"/>
    </row>
    <row r="796" spans="2:258">
      <c r="B796" s="56"/>
      <c r="C796" s="56"/>
      <c r="D796" s="56"/>
      <c r="E796" s="56"/>
      <c r="F796" s="56"/>
      <c r="G796" s="56"/>
      <c r="H796" s="56"/>
      <c r="I796" s="56"/>
      <c r="J796" s="56"/>
      <c r="K796" s="56"/>
      <c r="L796" s="56"/>
      <c r="M796" s="56"/>
      <c r="CK796" s="56"/>
      <c r="CL796" s="56"/>
      <c r="CM796" s="56"/>
      <c r="CN796" s="56"/>
      <c r="CO796" s="56"/>
      <c r="CP796" s="56"/>
      <c r="CQ796" s="56"/>
      <c r="CR796" s="56"/>
      <c r="CS796" s="56"/>
      <c r="CT796" s="56"/>
      <c r="CU796" s="56"/>
      <c r="CV796" s="56"/>
      <c r="CW796" s="56"/>
      <c r="CX796" s="56"/>
      <c r="CY796" s="56"/>
      <c r="CZ796" s="56"/>
      <c r="DA796" s="56"/>
      <c r="DB796" s="56"/>
      <c r="DC796" s="56"/>
      <c r="DD796" s="56"/>
      <c r="DE796" s="56"/>
      <c r="DF796" s="56"/>
      <c r="DG796" s="56"/>
      <c r="DH796" s="56"/>
      <c r="DI796" s="56"/>
      <c r="DJ796" s="56"/>
      <c r="DK796" s="56"/>
      <c r="DL796" s="56"/>
      <c r="DM796" s="56"/>
      <c r="DN796" s="56"/>
      <c r="DO796" s="56"/>
      <c r="DP796" s="56"/>
      <c r="DQ796" s="56"/>
      <c r="DR796" s="56"/>
      <c r="DS796" s="56"/>
      <c r="DT796" s="56"/>
      <c r="DU796" s="56"/>
      <c r="DV796" s="56"/>
      <c r="DW796" s="56"/>
      <c r="DX796" s="56"/>
      <c r="DY796" s="56"/>
      <c r="DZ796" s="56"/>
      <c r="EA796" s="56"/>
      <c r="EB796" s="56"/>
      <c r="EC796" s="56"/>
      <c r="ED796" s="56"/>
      <c r="EE796" s="56"/>
      <c r="EF796" s="56"/>
      <c r="EG796" s="56"/>
      <c r="EH796" s="56"/>
      <c r="EI796" s="56"/>
      <c r="EJ796" s="56"/>
      <c r="EK796" s="56"/>
      <c r="EL796" s="56"/>
      <c r="EM796" s="56"/>
      <c r="EN796" s="56"/>
      <c r="EO796" s="56"/>
      <c r="EP796" s="56"/>
      <c r="EQ796" s="56"/>
      <c r="ER796" s="56"/>
      <c r="ES796" s="56"/>
      <c r="ET796" s="56"/>
      <c r="EU796" s="56"/>
      <c r="EV796" s="56"/>
      <c r="EW796" s="56"/>
      <c r="EX796" s="56"/>
      <c r="EY796" s="56"/>
      <c r="EZ796" s="56"/>
      <c r="FA796" s="56"/>
      <c r="FB796" s="56"/>
      <c r="FC796" s="56"/>
      <c r="FD796" s="56"/>
      <c r="FE796" s="56"/>
      <c r="FF796" s="56"/>
      <c r="FG796" s="56"/>
      <c r="FH796" s="56"/>
      <c r="FI796" s="56"/>
      <c r="FJ796" s="56"/>
      <c r="FK796" s="56"/>
      <c r="FL796" s="56"/>
      <c r="FM796" s="56"/>
      <c r="FN796" s="56"/>
      <c r="FO796" s="56"/>
      <c r="FP796" s="56"/>
      <c r="FQ796" s="56"/>
      <c r="FR796" s="56"/>
      <c r="FS796" s="56"/>
      <c r="FT796" s="56"/>
      <c r="FU796" s="56"/>
      <c r="FV796" s="56"/>
      <c r="FW796" s="56"/>
      <c r="FX796" s="56"/>
      <c r="FY796" s="56"/>
      <c r="FZ796" s="56"/>
      <c r="GA796" s="56"/>
      <c r="GB796" s="56"/>
      <c r="GC796" s="56"/>
      <c r="GD796" s="56"/>
      <c r="GE796" s="56"/>
      <c r="GF796" s="56"/>
      <c r="GG796" s="56"/>
      <c r="GH796" s="56"/>
      <c r="GI796" s="56"/>
      <c r="GJ796" s="56"/>
      <c r="GK796" s="56"/>
      <c r="GL796" s="56"/>
      <c r="GM796" s="56"/>
      <c r="GN796" s="56"/>
      <c r="GO796" s="56"/>
      <c r="GP796" s="56"/>
      <c r="GQ796" s="56"/>
      <c r="GR796" s="56"/>
      <c r="GS796" s="56"/>
      <c r="GT796" s="56"/>
      <c r="GU796" s="56"/>
      <c r="GV796" s="56"/>
      <c r="GW796" s="56"/>
      <c r="GX796" s="56"/>
      <c r="GY796" s="56"/>
      <c r="GZ796" s="56"/>
      <c r="HA796" s="56"/>
      <c r="HB796" s="56"/>
      <c r="HC796" s="56"/>
      <c r="HD796" s="56"/>
      <c r="HE796" s="56"/>
      <c r="HF796" s="56"/>
      <c r="HG796" s="56"/>
      <c r="HH796" s="56"/>
      <c r="HI796" s="56"/>
      <c r="HJ796" s="56"/>
      <c r="HK796" s="56"/>
      <c r="HL796" s="56"/>
      <c r="HM796" s="56"/>
      <c r="HN796" s="56"/>
      <c r="HO796" s="56"/>
      <c r="HP796" s="56"/>
      <c r="HQ796" s="56"/>
      <c r="HR796" s="56"/>
      <c r="HS796" s="56"/>
      <c r="HT796" s="56"/>
      <c r="HU796" s="56"/>
      <c r="HV796" s="56"/>
      <c r="HW796" s="56"/>
      <c r="HX796" s="56"/>
      <c r="HY796" s="56"/>
      <c r="HZ796" s="56"/>
      <c r="IA796" s="56"/>
      <c r="IB796" s="56"/>
      <c r="IC796" s="56"/>
      <c r="ID796" s="56"/>
      <c r="IE796" s="56"/>
      <c r="IF796" s="56"/>
      <c r="IG796" s="56"/>
      <c r="IH796" s="56"/>
      <c r="II796" s="56"/>
      <c r="IJ796" s="56"/>
      <c r="IK796" s="56"/>
      <c r="IL796" s="56"/>
      <c r="IM796" s="56"/>
      <c r="IN796" s="56"/>
      <c r="IO796" s="56"/>
      <c r="IP796" s="56"/>
      <c r="IQ796" s="56"/>
      <c r="IR796" s="56"/>
      <c r="IS796" s="56"/>
      <c r="IT796" s="56"/>
      <c r="IU796" s="56"/>
      <c r="IV796" s="56"/>
      <c r="IW796" s="56"/>
      <c r="IX796" s="56"/>
    </row>
    <row r="797" spans="2:258">
      <c r="B797" s="56"/>
      <c r="C797" s="56"/>
      <c r="D797" s="56"/>
      <c r="E797" s="56"/>
      <c r="F797" s="56"/>
      <c r="G797" s="56"/>
      <c r="H797" s="56"/>
      <c r="I797" s="56"/>
      <c r="J797" s="56"/>
      <c r="K797" s="56"/>
      <c r="L797" s="56"/>
      <c r="M797" s="56"/>
      <c r="CK797" s="56"/>
      <c r="CL797" s="56"/>
      <c r="CM797" s="56"/>
      <c r="CN797" s="56"/>
      <c r="CO797" s="56"/>
      <c r="CP797" s="56"/>
      <c r="CQ797" s="56"/>
      <c r="CR797" s="56"/>
      <c r="CS797" s="56"/>
      <c r="CT797" s="56"/>
      <c r="CU797" s="56"/>
      <c r="CV797" s="56"/>
      <c r="CW797" s="56"/>
      <c r="CX797" s="56"/>
      <c r="CY797" s="56"/>
      <c r="CZ797" s="56"/>
      <c r="DA797" s="56"/>
      <c r="DB797" s="56"/>
      <c r="DC797" s="56"/>
      <c r="DD797" s="56"/>
      <c r="DE797" s="56"/>
      <c r="DF797" s="56"/>
      <c r="DG797" s="56"/>
      <c r="DH797" s="56"/>
      <c r="DI797" s="56"/>
      <c r="DJ797" s="56"/>
      <c r="DK797" s="56"/>
      <c r="DL797" s="56"/>
      <c r="DM797" s="56"/>
      <c r="DN797" s="56"/>
      <c r="DO797" s="56"/>
      <c r="DP797" s="56"/>
      <c r="DQ797" s="56"/>
      <c r="DR797" s="56"/>
      <c r="DS797" s="56"/>
      <c r="DT797" s="56"/>
      <c r="DU797" s="56"/>
      <c r="DV797" s="56"/>
      <c r="DW797" s="56"/>
      <c r="DX797" s="56"/>
      <c r="DY797" s="56"/>
      <c r="DZ797" s="56"/>
      <c r="EA797" s="56"/>
      <c r="EB797" s="56"/>
      <c r="EC797" s="56"/>
      <c r="ED797" s="56"/>
      <c r="EE797" s="56"/>
      <c r="EF797" s="56"/>
      <c r="EG797" s="56"/>
      <c r="EH797" s="56"/>
      <c r="EI797" s="56"/>
      <c r="EJ797" s="56"/>
      <c r="EK797" s="56"/>
      <c r="EL797" s="56"/>
      <c r="EM797" s="56"/>
      <c r="EN797" s="56"/>
      <c r="EO797" s="56"/>
      <c r="EP797" s="56"/>
      <c r="EQ797" s="56"/>
      <c r="ER797" s="56"/>
      <c r="ES797" s="56"/>
      <c r="ET797" s="56"/>
      <c r="EU797" s="56"/>
      <c r="EV797" s="56"/>
      <c r="EW797" s="56"/>
      <c r="EX797" s="56"/>
      <c r="EY797" s="56"/>
      <c r="EZ797" s="56"/>
      <c r="FA797" s="56"/>
      <c r="FB797" s="56"/>
      <c r="FC797" s="56"/>
      <c r="FD797" s="56"/>
      <c r="FE797" s="56"/>
      <c r="FF797" s="56"/>
      <c r="FG797" s="56"/>
      <c r="FH797" s="56"/>
      <c r="FI797" s="56"/>
      <c r="FJ797" s="56"/>
      <c r="FK797" s="56"/>
      <c r="FL797" s="56"/>
      <c r="FM797" s="56"/>
      <c r="FN797" s="56"/>
      <c r="FO797" s="56"/>
      <c r="FP797" s="56"/>
      <c r="FQ797" s="56"/>
      <c r="FR797" s="56"/>
      <c r="FS797" s="56"/>
      <c r="FT797" s="56"/>
      <c r="FU797" s="56"/>
      <c r="FV797" s="56"/>
      <c r="FW797" s="56"/>
      <c r="FX797" s="56"/>
      <c r="FY797" s="56"/>
      <c r="FZ797" s="56"/>
      <c r="GA797" s="56"/>
      <c r="GB797" s="56"/>
      <c r="GC797" s="56"/>
      <c r="GD797" s="56"/>
      <c r="GE797" s="56"/>
      <c r="GF797" s="56"/>
      <c r="GG797" s="56"/>
      <c r="GH797" s="56"/>
      <c r="GI797" s="56"/>
      <c r="GJ797" s="56"/>
      <c r="GK797" s="56"/>
      <c r="GL797" s="56"/>
      <c r="GM797" s="56"/>
      <c r="GN797" s="56"/>
      <c r="GO797" s="56"/>
      <c r="GP797" s="56"/>
      <c r="GQ797" s="56"/>
      <c r="GR797" s="56"/>
      <c r="GS797" s="56"/>
      <c r="GT797" s="56"/>
      <c r="GU797" s="56"/>
      <c r="GV797" s="56"/>
      <c r="GW797" s="56"/>
      <c r="GX797" s="56"/>
      <c r="GY797" s="56"/>
      <c r="GZ797" s="56"/>
      <c r="HA797" s="56"/>
      <c r="HB797" s="56"/>
      <c r="HC797" s="56"/>
      <c r="HD797" s="56"/>
      <c r="HE797" s="56"/>
      <c r="HF797" s="56"/>
      <c r="HG797" s="56"/>
      <c r="HH797" s="56"/>
      <c r="HI797" s="56"/>
      <c r="HJ797" s="56"/>
      <c r="HK797" s="56"/>
      <c r="HL797" s="56"/>
      <c r="HM797" s="56"/>
      <c r="HN797" s="56"/>
      <c r="HO797" s="56"/>
      <c r="HP797" s="56"/>
      <c r="HQ797" s="56"/>
      <c r="HR797" s="56"/>
      <c r="HS797" s="56"/>
      <c r="HT797" s="56"/>
      <c r="HU797" s="56"/>
      <c r="HV797" s="56"/>
      <c r="HW797" s="56"/>
      <c r="HX797" s="56"/>
      <c r="HY797" s="56"/>
      <c r="HZ797" s="56"/>
      <c r="IA797" s="56"/>
      <c r="IB797" s="56"/>
      <c r="IC797" s="56"/>
      <c r="ID797" s="56"/>
      <c r="IE797" s="56"/>
      <c r="IF797" s="56"/>
      <c r="IG797" s="56"/>
      <c r="IH797" s="56"/>
      <c r="II797" s="56"/>
      <c r="IJ797" s="56"/>
      <c r="IK797" s="56"/>
      <c r="IL797" s="56"/>
      <c r="IM797" s="56"/>
      <c r="IN797" s="56"/>
      <c r="IO797" s="56"/>
      <c r="IP797" s="56"/>
      <c r="IQ797" s="56"/>
      <c r="IR797" s="56"/>
      <c r="IS797" s="56"/>
      <c r="IT797" s="56"/>
      <c r="IU797" s="56"/>
      <c r="IV797" s="56"/>
      <c r="IW797" s="56"/>
      <c r="IX797" s="56"/>
    </row>
    <row r="798" spans="2:258">
      <c r="B798" s="56"/>
      <c r="C798" s="56"/>
      <c r="D798" s="56"/>
      <c r="E798" s="56"/>
      <c r="F798" s="56"/>
      <c r="G798" s="56"/>
      <c r="H798" s="56"/>
      <c r="I798" s="56"/>
      <c r="J798" s="56"/>
      <c r="K798" s="56"/>
      <c r="L798" s="56"/>
      <c r="M798" s="56"/>
      <c r="CK798" s="56"/>
      <c r="CL798" s="56"/>
      <c r="CM798" s="56"/>
      <c r="CN798" s="56"/>
      <c r="CO798" s="56"/>
      <c r="CP798" s="56"/>
      <c r="CQ798" s="56"/>
      <c r="CR798" s="56"/>
      <c r="CS798" s="56"/>
      <c r="CT798" s="56"/>
      <c r="CU798" s="56"/>
      <c r="CV798" s="56"/>
      <c r="CW798" s="56"/>
      <c r="CX798" s="56"/>
      <c r="CY798" s="56"/>
      <c r="CZ798" s="56"/>
      <c r="DA798" s="56"/>
      <c r="DB798" s="56"/>
      <c r="DC798" s="56"/>
      <c r="DD798" s="56"/>
      <c r="DE798" s="56"/>
      <c r="DF798" s="56"/>
      <c r="DG798" s="56"/>
      <c r="DH798" s="56"/>
      <c r="DI798" s="56"/>
      <c r="DJ798" s="56"/>
      <c r="DK798" s="56"/>
      <c r="DL798" s="56"/>
      <c r="DM798" s="56"/>
      <c r="DN798" s="56"/>
      <c r="DO798" s="56"/>
      <c r="DP798" s="56"/>
      <c r="DQ798" s="56"/>
      <c r="DR798" s="56"/>
      <c r="DS798" s="56"/>
      <c r="DT798" s="56"/>
      <c r="DU798" s="56"/>
      <c r="DV798" s="56"/>
      <c r="DW798" s="56"/>
      <c r="DX798" s="56"/>
      <c r="DY798" s="56"/>
      <c r="DZ798" s="56"/>
      <c r="EA798" s="56"/>
      <c r="EB798" s="56"/>
      <c r="EC798" s="56"/>
      <c r="ED798" s="56"/>
      <c r="EE798" s="56"/>
      <c r="EF798" s="56"/>
      <c r="EG798" s="56"/>
      <c r="EH798" s="56"/>
      <c r="EI798" s="56"/>
      <c r="EJ798" s="56"/>
      <c r="EK798" s="56"/>
      <c r="EL798" s="56"/>
      <c r="EM798" s="56"/>
      <c r="EN798" s="56"/>
      <c r="EO798" s="56"/>
      <c r="EP798" s="56"/>
      <c r="EQ798" s="56"/>
      <c r="ER798" s="56"/>
      <c r="ES798" s="56"/>
      <c r="ET798" s="56"/>
      <c r="EU798" s="56"/>
      <c r="EV798" s="56"/>
      <c r="EW798" s="56"/>
      <c r="EX798" s="56"/>
      <c r="EY798" s="56"/>
      <c r="EZ798" s="56"/>
      <c r="FA798" s="56"/>
      <c r="FB798" s="56"/>
      <c r="FC798" s="56"/>
      <c r="FD798" s="56"/>
      <c r="FE798" s="56"/>
      <c r="FF798" s="56"/>
      <c r="FG798" s="56"/>
      <c r="FH798" s="56"/>
      <c r="FI798" s="56"/>
      <c r="FJ798" s="56"/>
      <c r="FK798" s="56"/>
      <c r="FL798" s="56"/>
      <c r="FM798" s="56"/>
      <c r="FN798" s="56"/>
      <c r="FO798" s="56"/>
      <c r="FP798" s="56"/>
      <c r="FQ798" s="56"/>
      <c r="FR798" s="56"/>
      <c r="FS798" s="56"/>
      <c r="FT798" s="56"/>
      <c r="FU798" s="56"/>
      <c r="FV798" s="56"/>
      <c r="FW798" s="56"/>
      <c r="FX798" s="56"/>
      <c r="FY798" s="56"/>
      <c r="FZ798" s="56"/>
      <c r="GA798" s="56"/>
      <c r="GB798" s="56"/>
      <c r="GC798" s="56"/>
      <c r="GD798" s="56"/>
      <c r="GE798" s="56"/>
      <c r="GF798" s="56"/>
      <c r="GG798" s="56"/>
      <c r="GH798" s="56"/>
      <c r="GI798" s="56"/>
      <c r="GJ798" s="56"/>
      <c r="GK798" s="56"/>
      <c r="GL798" s="56"/>
      <c r="GM798" s="56"/>
      <c r="GN798" s="56"/>
      <c r="GO798" s="56"/>
      <c r="GP798" s="56"/>
      <c r="GQ798" s="56"/>
      <c r="GR798" s="56"/>
      <c r="GS798" s="56"/>
      <c r="GT798" s="56"/>
      <c r="GU798" s="56"/>
      <c r="GV798" s="56"/>
      <c r="GW798" s="56"/>
      <c r="GX798" s="56"/>
      <c r="GY798" s="56"/>
      <c r="GZ798" s="56"/>
      <c r="HA798" s="56"/>
      <c r="HB798" s="56"/>
      <c r="HC798" s="56"/>
      <c r="HD798" s="56"/>
      <c r="HE798" s="56"/>
      <c r="HF798" s="56"/>
      <c r="HG798" s="56"/>
      <c r="HH798" s="56"/>
      <c r="HI798" s="56"/>
      <c r="HJ798" s="56"/>
      <c r="HK798" s="56"/>
      <c r="HL798" s="56"/>
      <c r="HM798" s="56"/>
      <c r="HN798" s="56"/>
      <c r="HO798" s="56"/>
      <c r="HP798" s="56"/>
      <c r="HQ798" s="56"/>
      <c r="HR798" s="56"/>
      <c r="HS798" s="56"/>
      <c r="HT798" s="56"/>
      <c r="HU798" s="56"/>
      <c r="HV798" s="56"/>
      <c r="HW798" s="56"/>
      <c r="HX798" s="56"/>
      <c r="HY798" s="56"/>
      <c r="HZ798" s="56"/>
      <c r="IA798" s="56"/>
      <c r="IB798" s="56"/>
      <c r="IC798" s="56"/>
      <c r="ID798" s="56"/>
      <c r="IE798" s="56"/>
      <c r="IF798" s="56"/>
      <c r="IG798" s="56"/>
      <c r="IH798" s="56"/>
      <c r="II798" s="56"/>
      <c r="IJ798" s="56"/>
      <c r="IK798" s="56"/>
      <c r="IL798" s="56"/>
      <c r="IM798" s="56"/>
      <c r="IN798" s="56"/>
      <c r="IO798" s="56"/>
      <c r="IP798" s="56"/>
      <c r="IQ798" s="56"/>
      <c r="IR798" s="56"/>
      <c r="IS798" s="56"/>
      <c r="IT798" s="56"/>
      <c r="IU798" s="56"/>
      <c r="IV798" s="56"/>
      <c r="IW798" s="56"/>
      <c r="IX798" s="56"/>
    </row>
    <row r="799" spans="2:258">
      <c r="B799" s="56"/>
      <c r="C799" s="56"/>
      <c r="D799" s="56"/>
      <c r="E799" s="56"/>
      <c r="F799" s="56"/>
      <c r="G799" s="56"/>
      <c r="H799" s="56"/>
      <c r="I799" s="56"/>
      <c r="J799" s="56"/>
      <c r="K799" s="56"/>
      <c r="L799" s="56"/>
      <c r="M799" s="56"/>
      <c r="CK799" s="56"/>
      <c r="CL799" s="56"/>
      <c r="CM799" s="56"/>
      <c r="CN799" s="56"/>
      <c r="CO799" s="56"/>
      <c r="CP799" s="56"/>
      <c r="CQ799" s="56"/>
      <c r="CR799" s="56"/>
      <c r="CS799" s="56"/>
      <c r="CT799" s="56"/>
      <c r="CU799" s="56"/>
      <c r="CV799" s="56"/>
      <c r="CW799" s="56"/>
      <c r="CX799" s="56"/>
      <c r="CY799" s="56"/>
      <c r="CZ799" s="56"/>
      <c r="DA799" s="56"/>
      <c r="DB799" s="56"/>
      <c r="DC799" s="56"/>
      <c r="DD799" s="56"/>
      <c r="DE799" s="56"/>
      <c r="DF799" s="56"/>
      <c r="DG799" s="56"/>
      <c r="DH799" s="56"/>
      <c r="DI799" s="56"/>
      <c r="DJ799" s="56"/>
      <c r="DK799" s="56"/>
      <c r="DL799" s="56"/>
      <c r="DM799" s="56"/>
      <c r="DN799" s="56"/>
      <c r="DO799" s="56"/>
      <c r="DP799" s="56"/>
      <c r="DQ799" s="56"/>
      <c r="DR799" s="56"/>
      <c r="DS799" s="56"/>
      <c r="DT799" s="56"/>
      <c r="DU799" s="56"/>
      <c r="DV799" s="56"/>
      <c r="DW799" s="56"/>
      <c r="DX799" s="56"/>
      <c r="DY799" s="56"/>
      <c r="DZ799" s="56"/>
      <c r="EA799" s="56"/>
      <c r="EB799" s="56"/>
      <c r="EC799" s="56"/>
      <c r="ED799" s="56"/>
      <c r="EE799" s="56"/>
      <c r="EF799" s="56"/>
      <c r="EG799" s="56"/>
      <c r="EH799" s="56"/>
      <c r="EI799" s="56"/>
      <c r="EJ799" s="56"/>
      <c r="EK799" s="56"/>
      <c r="EL799" s="56"/>
      <c r="EM799" s="56"/>
      <c r="EN799" s="56"/>
      <c r="EO799" s="56"/>
      <c r="EP799" s="56"/>
      <c r="EQ799" s="56"/>
      <c r="ER799" s="56"/>
      <c r="ES799" s="56"/>
      <c r="ET799" s="56"/>
      <c r="EU799" s="56"/>
      <c r="EV799" s="56"/>
      <c r="EW799" s="56"/>
      <c r="EX799" s="56"/>
      <c r="EY799" s="56"/>
      <c r="EZ799" s="56"/>
      <c r="FA799" s="56"/>
      <c r="FB799" s="56"/>
      <c r="FC799" s="56"/>
      <c r="FD799" s="56"/>
      <c r="FE799" s="56"/>
      <c r="FF799" s="56"/>
      <c r="FG799" s="56"/>
      <c r="FH799" s="56"/>
      <c r="FI799" s="56"/>
      <c r="FJ799" s="56"/>
      <c r="FK799" s="56"/>
      <c r="FL799" s="56"/>
      <c r="FM799" s="56"/>
      <c r="FN799" s="56"/>
      <c r="FO799" s="56"/>
      <c r="FP799" s="56"/>
      <c r="FQ799" s="56"/>
      <c r="FR799" s="56"/>
      <c r="FS799" s="56"/>
      <c r="FT799" s="56"/>
      <c r="FU799" s="56"/>
      <c r="FV799" s="56"/>
      <c r="FW799" s="56"/>
      <c r="FX799" s="56"/>
      <c r="FY799" s="56"/>
      <c r="FZ799" s="56"/>
      <c r="GA799" s="56"/>
      <c r="GB799" s="56"/>
      <c r="GC799" s="56"/>
      <c r="GD799" s="56"/>
      <c r="GE799" s="56"/>
      <c r="GF799" s="56"/>
      <c r="GG799" s="56"/>
      <c r="GH799" s="56"/>
      <c r="GI799" s="56"/>
      <c r="GJ799" s="56"/>
      <c r="GK799" s="56"/>
      <c r="GL799" s="56"/>
      <c r="GM799" s="56"/>
      <c r="GN799" s="56"/>
      <c r="GO799" s="56"/>
      <c r="GP799" s="56"/>
      <c r="GQ799" s="56"/>
      <c r="GR799" s="56"/>
      <c r="GS799" s="56"/>
      <c r="GT799" s="56"/>
      <c r="GU799" s="56"/>
      <c r="GV799" s="56"/>
      <c r="GW799" s="56"/>
      <c r="GX799" s="56"/>
      <c r="GY799" s="56"/>
      <c r="GZ799" s="56"/>
      <c r="HA799" s="56"/>
      <c r="HB799" s="56"/>
      <c r="HC799" s="56"/>
      <c r="HD799" s="56"/>
      <c r="HE799" s="56"/>
      <c r="HF799" s="56"/>
      <c r="HG799" s="56"/>
      <c r="HH799" s="56"/>
      <c r="HI799" s="56"/>
      <c r="HJ799" s="56"/>
      <c r="HK799" s="56"/>
      <c r="HL799" s="56"/>
      <c r="HM799" s="56"/>
      <c r="HN799" s="56"/>
      <c r="HO799" s="56"/>
      <c r="HP799" s="56"/>
      <c r="HQ799" s="56"/>
      <c r="HR799" s="56"/>
      <c r="HS799" s="56"/>
      <c r="HT799" s="56"/>
      <c r="HU799" s="56"/>
      <c r="HV799" s="56"/>
      <c r="HW799" s="56"/>
      <c r="HX799" s="56"/>
      <c r="HY799" s="56"/>
      <c r="HZ799" s="56"/>
      <c r="IA799" s="56"/>
      <c r="IB799" s="56"/>
      <c r="IC799" s="56"/>
      <c r="ID799" s="56"/>
      <c r="IE799" s="56"/>
      <c r="IF799" s="56"/>
      <c r="IG799" s="56"/>
      <c r="IH799" s="56"/>
      <c r="II799" s="56"/>
      <c r="IJ799" s="56"/>
      <c r="IK799" s="56"/>
      <c r="IL799" s="56"/>
      <c r="IM799" s="56"/>
      <c r="IN799" s="56"/>
      <c r="IO799" s="56"/>
      <c r="IP799" s="56"/>
      <c r="IQ799" s="56"/>
      <c r="IR799" s="56"/>
      <c r="IS799" s="56"/>
      <c r="IT799" s="56"/>
      <c r="IU799" s="56"/>
      <c r="IV799" s="56"/>
      <c r="IW799" s="56"/>
      <c r="IX799" s="56"/>
    </row>
    <row r="800" spans="2:258">
      <c r="B800" s="56"/>
      <c r="C800" s="56"/>
      <c r="D800" s="56"/>
      <c r="E800" s="56"/>
      <c r="F800" s="56"/>
      <c r="G800" s="56"/>
      <c r="H800" s="56"/>
      <c r="I800" s="56"/>
      <c r="J800" s="56"/>
      <c r="K800" s="56"/>
      <c r="L800" s="56"/>
      <c r="M800" s="56"/>
      <c r="CK800" s="56"/>
      <c r="CL800" s="56"/>
      <c r="CM800" s="56"/>
      <c r="CN800" s="56"/>
      <c r="CO800" s="56"/>
      <c r="CP800" s="56"/>
      <c r="CQ800" s="56"/>
      <c r="CR800" s="56"/>
      <c r="CS800" s="56"/>
      <c r="CT800" s="56"/>
      <c r="CU800" s="56"/>
      <c r="CV800" s="56"/>
      <c r="CW800" s="56"/>
      <c r="CX800" s="56"/>
      <c r="CY800" s="56"/>
      <c r="CZ800" s="56"/>
      <c r="DA800" s="56"/>
      <c r="DB800" s="56"/>
      <c r="DC800" s="56"/>
      <c r="DD800" s="56"/>
      <c r="DE800" s="56"/>
      <c r="DF800" s="56"/>
      <c r="DG800" s="56"/>
      <c r="DH800" s="56"/>
      <c r="DI800" s="56"/>
      <c r="DJ800" s="56"/>
      <c r="DK800" s="56"/>
      <c r="DL800" s="56"/>
      <c r="DM800" s="56"/>
      <c r="DN800" s="56"/>
      <c r="DO800" s="56"/>
      <c r="DP800" s="56"/>
      <c r="DQ800" s="56"/>
      <c r="DR800" s="56"/>
      <c r="DS800" s="56"/>
      <c r="DT800" s="56"/>
      <c r="DU800" s="56"/>
      <c r="DV800" s="56"/>
      <c r="DW800" s="56"/>
      <c r="DX800" s="56"/>
      <c r="DY800" s="56"/>
      <c r="DZ800" s="56"/>
      <c r="EA800" s="56"/>
      <c r="EB800" s="56"/>
      <c r="EC800" s="56"/>
      <c r="ED800" s="56"/>
      <c r="EE800" s="56"/>
      <c r="EF800" s="56"/>
      <c r="EG800" s="56"/>
      <c r="EH800" s="56"/>
      <c r="EI800" s="56"/>
      <c r="EJ800" s="56"/>
      <c r="EK800" s="56"/>
      <c r="EL800" s="56"/>
      <c r="EM800" s="56"/>
      <c r="EN800" s="56"/>
      <c r="EO800" s="56"/>
      <c r="EP800" s="56"/>
      <c r="EQ800" s="56"/>
      <c r="ER800" s="56"/>
      <c r="ES800" s="56"/>
      <c r="ET800" s="56"/>
      <c r="EU800" s="56"/>
      <c r="EV800" s="56"/>
      <c r="EW800" s="56"/>
      <c r="EX800" s="56"/>
      <c r="EY800" s="56"/>
      <c r="EZ800" s="56"/>
      <c r="FA800" s="56"/>
      <c r="FB800" s="56"/>
      <c r="FC800" s="56"/>
      <c r="FD800" s="56"/>
      <c r="FE800" s="56"/>
      <c r="FF800" s="56"/>
      <c r="FG800" s="56"/>
      <c r="FH800" s="56"/>
      <c r="FI800" s="56"/>
      <c r="FJ800" s="56"/>
      <c r="FK800" s="56"/>
      <c r="FL800" s="56"/>
      <c r="FM800" s="56"/>
      <c r="FN800" s="56"/>
      <c r="FO800" s="56"/>
      <c r="FP800" s="56"/>
      <c r="FQ800" s="56"/>
      <c r="FR800" s="56"/>
      <c r="FS800" s="56"/>
      <c r="FT800" s="56"/>
      <c r="FU800" s="56"/>
      <c r="FV800" s="56"/>
      <c r="FW800" s="56"/>
      <c r="FX800" s="56"/>
      <c r="FY800" s="56"/>
      <c r="FZ800" s="56"/>
      <c r="GA800" s="56"/>
      <c r="GB800" s="56"/>
      <c r="GC800" s="56"/>
      <c r="GD800" s="56"/>
      <c r="GE800" s="56"/>
      <c r="GF800" s="56"/>
      <c r="GG800" s="56"/>
      <c r="GH800" s="56"/>
      <c r="GI800" s="56"/>
      <c r="GJ800" s="56"/>
      <c r="GK800" s="56"/>
      <c r="GL800" s="56"/>
      <c r="GM800" s="56"/>
      <c r="GN800" s="56"/>
      <c r="GO800" s="56"/>
      <c r="GP800" s="56"/>
      <c r="GQ800" s="56"/>
      <c r="GR800" s="56"/>
      <c r="GS800" s="56"/>
      <c r="GT800" s="56"/>
      <c r="GU800" s="56"/>
      <c r="GV800" s="56"/>
      <c r="GW800" s="56"/>
      <c r="GX800" s="56"/>
      <c r="GY800" s="56"/>
      <c r="GZ800" s="56"/>
      <c r="HA800" s="56"/>
      <c r="HB800" s="56"/>
      <c r="HC800" s="56"/>
      <c r="HD800" s="56"/>
      <c r="HE800" s="56"/>
      <c r="HF800" s="56"/>
      <c r="HG800" s="56"/>
      <c r="HH800" s="56"/>
      <c r="HI800" s="56"/>
      <c r="HJ800" s="56"/>
      <c r="HK800" s="56"/>
      <c r="HL800" s="56"/>
      <c r="HM800" s="56"/>
      <c r="HN800" s="56"/>
      <c r="HO800" s="56"/>
      <c r="HP800" s="56"/>
      <c r="HQ800" s="56"/>
      <c r="HR800" s="56"/>
      <c r="HS800" s="56"/>
      <c r="HT800" s="56"/>
      <c r="HU800" s="56"/>
      <c r="HV800" s="56"/>
      <c r="HW800" s="56"/>
      <c r="HX800" s="56"/>
      <c r="HY800" s="56"/>
      <c r="HZ800" s="56"/>
      <c r="IA800" s="56"/>
      <c r="IB800" s="56"/>
      <c r="IC800" s="56"/>
      <c r="ID800" s="56"/>
      <c r="IE800" s="56"/>
      <c r="IF800" s="56"/>
      <c r="IG800" s="56"/>
      <c r="IH800" s="56"/>
      <c r="II800" s="56"/>
      <c r="IJ800" s="56"/>
      <c r="IK800" s="56"/>
      <c r="IL800" s="56"/>
      <c r="IM800" s="56"/>
      <c r="IN800" s="56"/>
      <c r="IO800" s="56"/>
      <c r="IP800" s="56"/>
      <c r="IQ800" s="56"/>
      <c r="IR800" s="56"/>
      <c r="IS800" s="56"/>
      <c r="IT800" s="56"/>
      <c r="IU800" s="56"/>
      <c r="IV800" s="56"/>
      <c r="IW800" s="56"/>
      <c r="IX800" s="56"/>
    </row>
    <row r="801" spans="2:258">
      <c r="B801" s="56"/>
      <c r="C801" s="56"/>
      <c r="D801" s="56"/>
      <c r="E801" s="56"/>
      <c r="F801" s="56"/>
      <c r="G801" s="56"/>
      <c r="H801" s="56"/>
      <c r="I801" s="56"/>
      <c r="J801" s="56"/>
      <c r="K801" s="56"/>
      <c r="L801" s="56"/>
      <c r="M801" s="56"/>
      <c r="CK801" s="56"/>
      <c r="CL801" s="56"/>
      <c r="CM801" s="56"/>
      <c r="CN801" s="56"/>
      <c r="CO801" s="56"/>
      <c r="CP801" s="56"/>
      <c r="CQ801" s="56"/>
      <c r="CR801" s="56"/>
      <c r="CS801" s="56"/>
      <c r="CT801" s="56"/>
      <c r="CU801" s="56"/>
      <c r="CV801" s="56"/>
      <c r="CW801" s="56"/>
      <c r="CX801" s="56"/>
      <c r="CY801" s="56"/>
      <c r="CZ801" s="56"/>
      <c r="DA801" s="56"/>
      <c r="DB801" s="56"/>
      <c r="DC801" s="56"/>
      <c r="DD801" s="56"/>
      <c r="DE801" s="56"/>
      <c r="DF801" s="56"/>
      <c r="DG801" s="56"/>
      <c r="DH801" s="56"/>
      <c r="DI801" s="56"/>
      <c r="DJ801" s="56"/>
      <c r="DK801" s="56"/>
      <c r="DL801" s="56"/>
      <c r="DM801" s="56"/>
      <c r="DN801" s="56"/>
      <c r="DO801" s="56"/>
      <c r="DP801" s="56"/>
      <c r="DQ801" s="56"/>
      <c r="DR801" s="56"/>
      <c r="DS801" s="56"/>
      <c r="DT801" s="56"/>
      <c r="DU801" s="56"/>
      <c r="DV801" s="56"/>
      <c r="DW801" s="56"/>
      <c r="DX801" s="56"/>
      <c r="DY801" s="56"/>
      <c r="DZ801" s="56"/>
      <c r="EA801" s="56"/>
      <c r="EB801" s="56"/>
      <c r="EC801" s="56"/>
      <c r="ED801" s="56"/>
      <c r="EE801" s="56"/>
      <c r="EF801" s="56"/>
      <c r="EG801" s="56"/>
      <c r="EH801" s="56"/>
      <c r="EI801" s="56"/>
      <c r="EJ801" s="56"/>
      <c r="EK801" s="56"/>
      <c r="EL801" s="56"/>
      <c r="EM801" s="56"/>
      <c r="EN801" s="56"/>
      <c r="EO801" s="56"/>
      <c r="EP801" s="56"/>
      <c r="EQ801" s="56"/>
      <c r="ER801" s="56"/>
      <c r="ES801" s="56"/>
      <c r="ET801" s="56"/>
      <c r="EU801" s="56"/>
      <c r="EV801" s="56"/>
      <c r="EW801" s="56"/>
      <c r="EX801" s="56"/>
      <c r="EY801" s="56"/>
      <c r="EZ801" s="56"/>
      <c r="FA801" s="56"/>
      <c r="FB801" s="56"/>
      <c r="FC801" s="56"/>
      <c r="FD801" s="56"/>
      <c r="FE801" s="56"/>
      <c r="FF801" s="56"/>
      <c r="FG801" s="56"/>
      <c r="FH801" s="56"/>
      <c r="FI801" s="56"/>
      <c r="FJ801" s="56"/>
      <c r="FK801" s="56"/>
      <c r="FL801" s="56"/>
      <c r="FM801" s="56"/>
      <c r="FN801" s="56"/>
      <c r="FO801" s="56"/>
      <c r="FP801" s="56"/>
      <c r="FQ801" s="56"/>
      <c r="FR801" s="56"/>
      <c r="FS801" s="56"/>
      <c r="FT801" s="56"/>
      <c r="FU801" s="56"/>
      <c r="FV801" s="56"/>
      <c r="FW801" s="56"/>
      <c r="FX801" s="56"/>
      <c r="FY801" s="56"/>
      <c r="FZ801" s="56"/>
      <c r="GA801" s="56"/>
      <c r="GB801" s="56"/>
      <c r="GC801" s="56"/>
      <c r="GD801" s="56"/>
      <c r="GE801" s="56"/>
      <c r="GF801" s="56"/>
      <c r="GG801" s="56"/>
      <c r="GH801" s="56"/>
      <c r="GI801" s="56"/>
      <c r="GJ801" s="56"/>
      <c r="GK801" s="56"/>
      <c r="GL801" s="56"/>
      <c r="GM801" s="56"/>
      <c r="GN801" s="56"/>
      <c r="GO801" s="56"/>
      <c r="GP801" s="56"/>
      <c r="GQ801" s="56"/>
      <c r="GR801" s="56"/>
      <c r="GS801" s="56"/>
      <c r="GT801" s="56"/>
      <c r="GU801" s="56"/>
      <c r="GV801" s="56"/>
      <c r="GW801" s="56"/>
      <c r="GX801" s="56"/>
      <c r="GY801" s="56"/>
      <c r="GZ801" s="56"/>
      <c r="HA801" s="56"/>
      <c r="HB801" s="56"/>
      <c r="HC801" s="56"/>
      <c r="HD801" s="56"/>
      <c r="HE801" s="56"/>
      <c r="HF801" s="56"/>
      <c r="HG801" s="56"/>
      <c r="HH801" s="56"/>
      <c r="HI801" s="56"/>
      <c r="HJ801" s="56"/>
      <c r="HK801" s="56"/>
      <c r="HL801" s="56"/>
      <c r="HM801" s="56"/>
      <c r="HN801" s="56"/>
      <c r="HO801" s="56"/>
      <c r="HP801" s="56"/>
      <c r="HQ801" s="56"/>
      <c r="HR801" s="56"/>
      <c r="HS801" s="56"/>
      <c r="HT801" s="56"/>
      <c r="HU801" s="56"/>
      <c r="HV801" s="56"/>
      <c r="HW801" s="56"/>
      <c r="HX801" s="56"/>
      <c r="HY801" s="56"/>
      <c r="HZ801" s="56"/>
      <c r="IA801" s="56"/>
      <c r="IB801" s="56"/>
      <c r="IC801" s="56"/>
      <c r="ID801" s="56"/>
      <c r="IE801" s="56"/>
      <c r="IF801" s="56"/>
      <c r="IG801" s="56"/>
      <c r="IH801" s="56"/>
      <c r="II801" s="56"/>
      <c r="IJ801" s="56"/>
      <c r="IK801" s="56"/>
      <c r="IL801" s="56"/>
      <c r="IM801" s="56"/>
      <c r="IN801" s="56"/>
      <c r="IO801" s="56"/>
      <c r="IP801" s="56"/>
      <c r="IQ801" s="56"/>
      <c r="IR801" s="56"/>
      <c r="IS801" s="56"/>
      <c r="IT801" s="56"/>
      <c r="IU801" s="56"/>
      <c r="IV801" s="56"/>
      <c r="IW801" s="56"/>
      <c r="IX801" s="56"/>
    </row>
    <row r="802" spans="2:258">
      <c r="B802" s="56"/>
      <c r="C802" s="56"/>
      <c r="D802" s="56"/>
      <c r="E802" s="56"/>
      <c r="F802" s="56"/>
      <c r="G802" s="56"/>
      <c r="H802" s="56"/>
      <c r="I802" s="56"/>
      <c r="J802" s="56"/>
      <c r="K802" s="56"/>
      <c r="L802" s="56"/>
      <c r="M802" s="56"/>
      <c r="CK802" s="56"/>
      <c r="CL802" s="56"/>
      <c r="CM802" s="56"/>
      <c r="CN802" s="56"/>
      <c r="CO802" s="56"/>
      <c r="CP802" s="56"/>
      <c r="CQ802" s="56"/>
      <c r="CR802" s="56"/>
      <c r="CS802" s="56"/>
      <c r="CT802" s="56"/>
      <c r="CU802" s="56"/>
      <c r="CV802" s="56"/>
      <c r="CW802" s="56"/>
      <c r="CX802" s="56"/>
      <c r="CY802" s="56"/>
      <c r="CZ802" s="56"/>
      <c r="DA802" s="56"/>
      <c r="DB802" s="56"/>
      <c r="DC802" s="56"/>
      <c r="DD802" s="56"/>
      <c r="DE802" s="56"/>
      <c r="DF802" s="56"/>
      <c r="DG802" s="56"/>
      <c r="DH802" s="56"/>
      <c r="DI802" s="56"/>
      <c r="DJ802" s="56"/>
      <c r="DK802" s="56"/>
      <c r="DL802" s="56"/>
      <c r="DM802" s="56"/>
      <c r="DN802" s="56"/>
      <c r="DO802" s="56"/>
      <c r="DP802" s="56"/>
      <c r="DQ802" s="56"/>
      <c r="DR802" s="56"/>
      <c r="DS802" s="56"/>
      <c r="DT802" s="56"/>
      <c r="DU802" s="56"/>
      <c r="DV802" s="56"/>
      <c r="DW802" s="56"/>
      <c r="DX802" s="56"/>
      <c r="DY802" s="56"/>
      <c r="DZ802" s="56"/>
      <c r="EA802" s="56"/>
      <c r="EB802" s="56"/>
      <c r="EC802" s="56"/>
      <c r="ED802" s="56"/>
      <c r="EE802" s="56"/>
      <c r="EF802" s="56"/>
      <c r="EG802" s="56"/>
      <c r="EH802" s="56"/>
      <c r="EI802" s="56"/>
      <c r="EJ802" s="56"/>
      <c r="EK802" s="56"/>
      <c r="EL802" s="56"/>
      <c r="EM802" s="56"/>
      <c r="EN802" s="56"/>
      <c r="EO802" s="56"/>
      <c r="EP802" s="56"/>
      <c r="EQ802" s="56"/>
      <c r="ER802" s="56"/>
      <c r="ES802" s="56"/>
      <c r="ET802" s="56"/>
      <c r="EU802" s="56"/>
      <c r="EV802" s="56"/>
      <c r="EW802" s="56"/>
      <c r="EX802" s="56"/>
      <c r="EY802" s="56"/>
      <c r="EZ802" s="56"/>
      <c r="FA802" s="56"/>
      <c r="FB802" s="56"/>
      <c r="FC802" s="56"/>
      <c r="FD802" s="56"/>
      <c r="FE802" s="56"/>
      <c r="FF802" s="56"/>
      <c r="FG802" s="56"/>
      <c r="FH802" s="56"/>
      <c r="FI802" s="56"/>
      <c r="FJ802" s="56"/>
      <c r="FK802" s="56"/>
      <c r="FL802" s="56"/>
      <c r="FM802" s="56"/>
      <c r="FN802" s="56"/>
      <c r="FO802" s="56"/>
      <c r="FP802" s="56"/>
      <c r="FQ802" s="56"/>
      <c r="FR802" s="56"/>
      <c r="FS802" s="56"/>
      <c r="FT802" s="56"/>
      <c r="FU802" s="56"/>
      <c r="FV802" s="56"/>
      <c r="FW802" s="56"/>
      <c r="FX802" s="56"/>
      <c r="FY802" s="56"/>
      <c r="FZ802" s="56"/>
      <c r="GA802" s="56"/>
      <c r="GB802" s="56"/>
      <c r="GC802" s="56"/>
      <c r="GD802" s="56"/>
      <c r="GE802" s="56"/>
      <c r="GF802" s="56"/>
      <c r="GG802" s="56"/>
      <c r="GH802" s="56"/>
      <c r="GI802" s="56"/>
      <c r="GJ802" s="56"/>
      <c r="GK802" s="56"/>
      <c r="GL802" s="56"/>
      <c r="GM802" s="56"/>
      <c r="GN802" s="56"/>
      <c r="GO802" s="56"/>
      <c r="GP802" s="56"/>
      <c r="GQ802" s="56"/>
      <c r="GR802" s="56"/>
      <c r="GS802" s="56"/>
      <c r="GT802" s="56"/>
      <c r="GU802" s="56"/>
      <c r="GV802" s="56"/>
      <c r="GW802" s="56"/>
      <c r="GX802" s="56"/>
      <c r="GY802" s="56"/>
      <c r="GZ802" s="56"/>
      <c r="HA802" s="56"/>
      <c r="HB802" s="56"/>
      <c r="HC802" s="56"/>
      <c r="HD802" s="56"/>
      <c r="HE802" s="56"/>
      <c r="HF802" s="56"/>
      <c r="HG802" s="56"/>
      <c r="HH802" s="56"/>
      <c r="HI802" s="56"/>
      <c r="HJ802" s="56"/>
      <c r="HK802" s="56"/>
      <c r="HL802" s="56"/>
      <c r="HM802" s="56"/>
      <c r="HN802" s="56"/>
      <c r="HO802" s="56"/>
      <c r="HP802" s="56"/>
      <c r="HQ802" s="56"/>
      <c r="HR802" s="56"/>
      <c r="HS802" s="56"/>
      <c r="HT802" s="56"/>
      <c r="HU802" s="56"/>
      <c r="HV802" s="56"/>
      <c r="HW802" s="56"/>
      <c r="HX802" s="56"/>
      <c r="HY802" s="56"/>
      <c r="HZ802" s="56"/>
      <c r="IA802" s="56"/>
      <c r="IB802" s="56"/>
      <c r="IC802" s="56"/>
      <c r="ID802" s="56"/>
      <c r="IE802" s="56"/>
      <c r="IF802" s="56"/>
      <c r="IG802" s="56"/>
      <c r="IH802" s="56"/>
      <c r="II802" s="56"/>
      <c r="IJ802" s="56"/>
      <c r="IK802" s="56"/>
      <c r="IL802" s="56"/>
      <c r="IM802" s="56"/>
      <c r="IN802" s="56"/>
      <c r="IO802" s="56"/>
      <c r="IP802" s="56"/>
      <c r="IQ802" s="56"/>
      <c r="IR802" s="56"/>
      <c r="IS802" s="56"/>
      <c r="IT802" s="56"/>
      <c r="IU802" s="56"/>
      <c r="IV802" s="56"/>
      <c r="IW802" s="56"/>
      <c r="IX802" s="56"/>
    </row>
    <row r="803" spans="2:258">
      <c r="B803" s="56"/>
      <c r="C803" s="56"/>
      <c r="D803" s="56"/>
      <c r="E803" s="56"/>
      <c r="F803" s="56"/>
      <c r="G803" s="56"/>
      <c r="H803" s="56"/>
      <c r="I803" s="56"/>
      <c r="J803" s="56"/>
      <c r="K803" s="56"/>
      <c r="L803" s="56"/>
      <c r="M803" s="56"/>
      <c r="CK803" s="56"/>
      <c r="CL803" s="56"/>
      <c r="CM803" s="56"/>
      <c r="CN803" s="56"/>
      <c r="CO803" s="56"/>
      <c r="CP803" s="56"/>
      <c r="CQ803" s="56"/>
      <c r="CR803" s="56"/>
      <c r="CS803" s="56"/>
      <c r="CT803" s="56"/>
      <c r="CU803" s="56"/>
      <c r="CV803" s="56"/>
      <c r="CW803" s="56"/>
      <c r="CX803" s="56"/>
      <c r="CY803" s="56"/>
      <c r="CZ803" s="56"/>
      <c r="DA803" s="56"/>
      <c r="DB803" s="56"/>
      <c r="DC803" s="56"/>
      <c r="DD803" s="56"/>
      <c r="DE803" s="56"/>
      <c r="DF803" s="56"/>
      <c r="DG803" s="56"/>
      <c r="DH803" s="56"/>
      <c r="DI803" s="56"/>
      <c r="DJ803" s="56"/>
      <c r="DK803" s="56"/>
      <c r="DL803" s="56"/>
      <c r="DM803" s="56"/>
      <c r="DN803" s="56"/>
      <c r="DO803" s="56"/>
      <c r="DP803" s="56"/>
      <c r="DQ803" s="56"/>
      <c r="DR803" s="56"/>
      <c r="DS803" s="56"/>
      <c r="DT803" s="56"/>
      <c r="DU803" s="56"/>
      <c r="DV803" s="56"/>
      <c r="DW803" s="56"/>
      <c r="DX803" s="56"/>
      <c r="DY803" s="56"/>
      <c r="DZ803" s="56"/>
      <c r="EA803" s="56"/>
      <c r="EB803" s="56"/>
      <c r="EC803" s="56"/>
      <c r="ED803" s="56"/>
      <c r="EE803" s="56"/>
      <c r="EF803" s="56"/>
      <c r="EG803" s="56"/>
      <c r="EH803" s="56"/>
      <c r="EI803" s="56"/>
      <c r="EJ803" s="56"/>
      <c r="EK803" s="56"/>
      <c r="EL803" s="56"/>
      <c r="EM803" s="56"/>
      <c r="EN803" s="56"/>
      <c r="EO803" s="56"/>
      <c r="EP803" s="56"/>
      <c r="EQ803" s="56"/>
      <c r="ER803" s="56"/>
      <c r="ES803" s="56"/>
      <c r="ET803" s="56"/>
      <c r="EU803" s="56"/>
      <c r="EV803" s="56"/>
      <c r="EW803" s="56"/>
      <c r="EX803" s="56"/>
      <c r="EY803" s="56"/>
      <c r="EZ803" s="56"/>
      <c r="FA803" s="56"/>
      <c r="FB803" s="56"/>
      <c r="FC803" s="56"/>
      <c r="FD803" s="56"/>
      <c r="FE803" s="56"/>
      <c r="FF803" s="56"/>
      <c r="FG803" s="56"/>
      <c r="FH803" s="56"/>
      <c r="FI803" s="56"/>
      <c r="FJ803" s="56"/>
      <c r="FK803" s="56"/>
      <c r="FL803" s="56"/>
      <c r="FM803" s="56"/>
      <c r="FN803" s="56"/>
      <c r="FO803" s="56"/>
      <c r="FP803" s="56"/>
      <c r="FQ803" s="56"/>
      <c r="FR803" s="56"/>
      <c r="FS803" s="56"/>
      <c r="FT803" s="56"/>
      <c r="FU803" s="56"/>
      <c r="FV803" s="56"/>
      <c r="FW803" s="56"/>
      <c r="FX803" s="56"/>
      <c r="FY803" s="56"/>
      <c r="FZ803" s="56"/>
      <c r="GA803" s="56"/>
      <c r="GB803" s="56"/>
      <c r="GC803" s="56"/>
      <c r="GD803" s="56"/>
      <c r="GE803" s="56"/>
      <c r="GF803" s="56"/>
      <c r="GG803" s="56"/>
      <c r="GH803" s="56"/>
      <c r="GI803" s="56"/>
      <c r="GJ803" s="56"/>
      <c r="GK803" s="56"/>
      <c r="GL803" s="56"/>
      <c r="GM803" s="56"/>
      <c r="GN803" s="56"/>
      <c r="GO803" s="56"/>
      <c r="GP803" s="56"/>
      <c r="GQ803" s="56"/>
      <c r="GR803" s="56"/>
      <c r="GS803" s="56"/>
      <c r="GT803" s="56"/>
      <c r="GU803" s="56"/>
      <c r="GV803" s="56"/>
      <c r="GW803" s="56"/>
      <c r="GX803" s="56"/>
      <c r="GY803" s="56"/>
      <c r="GZ803" s="56"/>
      <c r="HA803" s="56"/>
      <c r="HB803" s="56"/>
      <c r="HC803" s="56"/>
      <c r="HD803" s="56"/>
      <c r="HE803" s="56"/>
      <c r="HF803" s="56"/>
      <c r="HG803" s="56"/>
      <c r="HH803" s="56"/>
      <c r="HI803" s="56"/>
      <c r="HJ803" s="56"/>
      <c r="HK803" s="56"/>
      <c r="HL803" s="56"/>
      <c r="HM803" s="56"/>
      <c r="HN803" s="56"/>
      <c r="HO803" s="56"/>
      <c r="HP803" s="56"/>
      <c r="HQ803" s="56"/>
      <c r="HR803" s="56"/>
      <c r="HS803" s="56"/>
      <c r="HT803" s="56"/>
      <c r="HU803" s="56"/>
      <c r="HV803" s="56"/>
      <c r="HW803" s="56"/>
      <c r="HX803" s="56"/>
      <c r="HY803" s="56"/>
      <c r="HZ803" s="56"/>
      <c r="IA803" s="56"/>
      <c r="IB803" s="56"/>
      <c r="IC803" s="56"/>
      <c r="ID803" s="56"/>
      <c r="IE803" s="56"/>
      <c r="IF803" s="56"/>
      <c r="IG803" s="56"/>
      <c r="IH803" s="56"/>
      <c r="II803" s="56"/>
      <c r="IJ803" s="56"/>
      <c r="IK803" s="56"/>
      <c r="IL803" s="56"/>
      <c r="IM803" s="56"/>
      <c r="IN803" s="56"/>
      <c r="IO803" s="56"/>
      <c r="IP803" s="56"/>
      <c r="IQ803" s="56"/>
      <c r="IR803" s="56"/>
      <c r="IS803" s="56"/>
      <c r="IT803" s="56"/>
      <c r="IU803" s="56"/>
      <c r="IV803" s="56"/>
      <c r="IW803" s="56"/>
      <c r="IX803" s="56"/>
    </row>
    <row r="804" spans="2:258">
      <c r="B804" s="56"/>
      <c r="C804" s="56"/>
      <c r="D804" s="56"/>
      <c r="E804" s="56"/>
      <c r="F804" s="56"/>
      <c r="G804" s="56"/>
      <c r="H804" s="56"/>
      <c r="I804" s="56"/>
      <c r="J804" s="56"/>
      <c r="K804" s="56"/>
      <c r="L804" s="56"/>
      <c r="M804" s="56"/>
      <c r="CK804" s="56"/>
      <c r="CL804" s="56"/>
      <c r="CM804" s="56"/>
      <c r="CN804" s="56"/>
      <c r="CO804" s="56"/>
      <c r="CP804" s="56"/>
      <c r="CQ804" s="56"/>
      <c r="CR804" s="56"/>
      <c r="CS804" s="56"/>
      <c r="CT804" s="56"/>
      <c r="CU804" s="56"/>
      <c r="CV804" s="56"/>
      <c r="CW804" s="56"/>
      <c r="CX804" s="56"/>
      <c r="CY804" s="56"/>
      <c r="CZ804" s="56"/>
      <c r="DA804" s="56"/>
      <c r="DB804" s="56"/>
      <c r="DC804" s="56"/>
      <c r="DD804" s="56"/>
      <c r="DE804" s="56"/>
      <c r="DF804" s="56"/>
      <c r="DG804" s="56"/>
      <c r="DH804" s="56"/>
      <c r="DI804" s="56"/>
      <c r="DJ804" s="56"/>
      <c r="DK804" s="56"/>
      <c r="DL804" s="56"/>
      <c r="DM804" s="56"/>
      <c r="DN804" s="56"/>
      <c r="DO804" s="56"/>
      <c r="DP804" s="56"/>
      <c r="DQ804" s="56"/>
      <c r="DR804" s="56"/>
      <c r="DS804" s="56"/>
      <c r="DT804" s="56"/>
      <c r="DU804" s="56"/>
      <c r="DV804" s="56"/>
      <c r="DW804" s="56"/>
      <c r="DX804" s="56"/>
      <c r="DY804" s="56"/>
      <c r="DZ804" s="56"/>
      <c r="EA804" s="56"/>
      <c r="EB804" s="56"/>
      <c r="EC804" s="56"/>
      <c r="ED804" s="56"/>
      <c r="EE804" s="56"/>
      <c r="EF804" s="56"/>
      <c r="EG804" s="56"/>
      <c r="EH804" s="56"/>
      <c r="EI804" s="56"/>
      <c r="EJ804" s="56"/>
      <c r="EK804" s="56"/>
      <c r="EL804" s="56"/>
      <c r="EM804" s="56"/>
      <c r="EN804" s="56"/>
      <c r="EO804" s="56"/>
      <c r="EP804" s="56"/>
      <c r="EQ804" s="56"/>
      <c r="ER804" s="56"/>
      <c r="ES804" s="56"/>
      <c r="ET804" s="56"/>
      <c r="EU804" s="56"/>
      <c r="EV804" s="56"/>
      <c r="EW804" s="56"/>
      <c r="EX804" s="56"/>
      <c r="EY804" s="56"/>
      <c r="EZ804" s="56"/>
      <c r="FA804" s="56"/>
      <c r="FB804" s="56"/>
      <c r="FC804" s="56"/>
      <c r="FD804" s="56"/>
      <c r="FE804" s="56"/>
      <c r="FF804" s="56"/>
      <c r="FG804" s="56"/>
      <c r="FH804" s="56"/>
      <c r="FI804" s="56"/>
      <c r="FJ804" s="56"/>
      <c r="FK804" s="56"/>
      <c r="FL804" s="56"/>
      <c r="FM804" s="56"/>
      <c r="FN804" s="56"/>
      <c r="FO804" s="56"/>
      <c r="FP804" s="56"/>
      <c r="FQ804" s="56"/>
      <c r="FR804" s="56"/>
      <c r="FS804" s="56"/>
      <c r="FT804" s="56"/>
      <c r="FU804" s="56"/>
      <c r="FV804" s="56"/>
      <c r="FW804" s="56"/>
      <c r="FX804" s="56"/>
      <c r="FY804" s="56"/>
      <c r="FZ804" s="56"/>
      <c r="GA804" s="56"/>
      <c r="GB804" s="56"/>
      <c r="GC804" s="56"/>
      <c r="GD804" s="56"/>
      <c r="GE804" s="56"/>
      <c r="GF804" s="56"/>
      <c r="GG804" s="56"/>
      <c r="GH804" s="56"/>
      <c r="GI804" s="56"/>
      <c r="GJ804" s="56"/>
      <c r="GK804" s="56"/>
      <c r="GL804" s="56"/>
      <c r="GM804" s="56"/>
      <c r="GN804" s="56"/>
      <c r="GO804" s="56"/>
      <c r="GP804" s="56"/>
      <c r="GQ804" s="56"/>
      <c r="GR804" s="56"/>
      <c r="GS804" s="56"/>
      <c r="GT804" s="56"/>
      <c r="GU804" s="56"/>
      <c r="GV804" s="56"/>
      <c r="GW804" s="56"/>
      <c r="GX804" s="56"/>
      <c r="GY804" s="56"/>
      <c r="GZ804" s="56"/>
      <c r="HA804" s="56"/>
      <c r="HB804" s="56"/>
      <c r="HC804" s="56"/>
      <c r="HD804" s="56"/>
      <c r="HE804" s="56"/>
      <c r="HF804" s="56"/>
      <c r="HG804" s="56"/>
      <c r="HH804" s="56"/>
      <c r="HI804" s="56"/>
      <c r="HJ804" s="56"/>
      <c r="HK804" s="56"/>
      <c r="HL804" s="56"/>
      <c r="HM804" s="56"/>
      <c r="HN804" s="56"/>
      <c r="HO804" s="56"/>
      <c r="HP804" s="56"/>
      <c r="HQ804" s="56"/>
      <c r="HR804" s="56"/>
      <c r="HS804" s="56"/>
      <c r="HT804" s="56"/>
      <c r="HU804" s="56"/>
      <c r="HV804" s="56"/>
      <c r="HW804" s="56"/>
      <c r="HX804" s="56"/>
      <c r="HY804" s="56"/>
      <c r="HZ804" s="56"/>
      <c r="IA804" s="56"/>
      <c r="IB804" s="56"/>
      <c r="IC804" s="56"/>
      <c r="ID804" s="56"/>
      <c r="IE804" s="56"/>
      <c r="IF804" s="56"/>
      <c r="IG804" s="56"/>
      <c r="IH804" s="56"/>
      <c r="II804" s="56"/>
      <c r="IJ804" s="56"/>
      <c r="IK804" s="56"/>
      <c r="IL804" s="56"/>
      <c r="IM804" s="56"/>
      <c r="IN804" s="56"/>
      <c r="IO804" s="56"/>
      <c r="IP804" s="56"/>
      <c r="IQ804" s="56"/>
      <c r="IR804" s="56"/>
      <c r="IS804" s="56"/>
      <c r="IT804" s="56"/>
      <c r="IU804" s="56"/>
      <c r="IV804" s="56"/>
      <c r="IW804" s="56"/>
      <c r="IX804" s="56"/>
    </row>
    <row r="805" spans="2:258">
      <c r="B805" s="56"/>
      <c r="C805" s="56"/>
      <c r="D805" s="56"/>
      <c r="E805" s="56"/>
      <c r="F805" s="56"/>
      <c r="G805" s="56"/>
      <c r="H805" s="56"/>
      <c r="I805" s="56"/>
      <c r="J805" s="56"/>
      <c r="K805" s="56"/>
      <c r="L805" s="56"/>
      <c r="M805" s="56"/>
      <c r="CK805" s="56"/>
      <c r="CL805" s="56"/>
      <c r="CM805" s="56"/>
      <c r="CN805" s="56"/>
      <c r="CO805" s="56"/>
      <c r="CP805" s="56"/>
      <c r="CQ805" s="56"/>
      <c r="CR805" s="56"/>
      <c r="CS805" s="56"/>
      <c r="CT805" s="56"/>
      <c r="CU805" s="56"/>
      <c r="CV805" s="56"/>
      <c r="CW805" s="56"/>
      <c r="CX805" s="56"/>
      <c r="CY805" s="56"/>
      <c r="CZ805" s="56"/>
      <c r="DA805" s="56"/>
      <c r="DB805" s="56"/>
      <c r="DC805" s="56"/>
      <c r="DD805" s="56"/>
      <c r="DE805" s="56"/>
      <c r="DF805" s="56"/>
      <c r="DG805" s="56"/>
      <c r="DH805" s="56"/>
      <c r="DI805" s="56"/>
      <c r="DJ805" s="56"/>
      <c r="DK805" s="56"/>
      <c r="DL805" s="56"/>
      <c r="DM805" s="56"/>
      <c r="DN805" s="56"/>
      <c r="DO805" s="56"/>
      <c r="DP805" s="56"/>
      <c r="DQ805" s="56"/>
      <c r="DR805" s="56"/>
      <c r="DS805" s="56"/>
      <c r="DT805" s="56"/>
      <c r="DU805" s="56"/>
      <c r="DV805" s="56"/>
      <c r="DW805" s="56"/>
      <c r="DX805" s="56"/>
      <c r="DY805" s="56"/>
      <c r="DZ805" s="56"/>
      <c r="EA805" s="56"/>
      <c r="EB805" s="56"/>
      <c r="EC805" s="56"/>
      <c r="ED805" s="56"/>
      <c r="EE805" s="56"/>
      <c r="EF805" s="56"/>
      <c r="EG805" s="56"/>
      <c r="EH805" s="56"/>
      <c r="EI805" s="56"/>
      <c r="EJ805" s="56"/>
      <c r="EK805" s="56"/>
      <c r="EL805" s="56"/>
      <c r="EM805" s="56"/>
      <c r="EN805" s="56"/>
      <c r="EO805" s="56"/>
      <c r="EP805" s="56"/>
      <c r="EQ805" s="56"/>
      <c r="ER805" s="56"/>
      <c r="ES805" s="56"/>
      <c r="ET805" s="56"/>
      <c r="EU805" s="56"/>
      <c r="EV805" s="56"/>
      <c r="EW805" s="56"/>
      <c r="EX805" s="56"/>
      <c r="EY805" s="56"/>
      <c r="EZ805" s="56"/>
      <c r="FA805" s="56"/>
      <c r="FB805" s="56"/>
      <c r="FC805" s="56"/>
      <c r="FD805" s="56"/>
      <c r="FE805" s="56"/>
      <c r="FF805" s="56"/>
      <c r="FG805" s="56"/>
      <c r="FH805" s="56"/>
      <c r="FI805" s="56"/>
      <c r="FJ805" s="56"/>
      <c r="FK805" s="56"/>
      <c r="FL805" s="56"/>
      <c r="FM805" s="56"/>
      <c r="FN805" s="56"/>
      <c r="FO805" s="56"/>
      <c r="FP805" s="56"/>
      <c r="FQ805" s="56"/>
      <c r="FR805" s="56"/>
      <c r="FS805" s="56"/>
      <c r="FT805" s="56"/>
      <c r="FU805" s="56"/>
      <c r="FV805" s="56"/>
      <c r="FW805" s="56"/>
      <c r="FX805" s="56"/>
      <c r="FY805" s="56"/>
      <c r="FZ805" s="56"/>
      <c r="GA805" s="56"/>
      <c r="GB805" s="56"/>
      <c r="GC805" s="56"/>
      <c r="GD805" s="56"/>
      <c r="GE805" s="56"/>
      <c r="GF805" s="56"/>
      <c r="GG805" s="56"/>
      <c r="GH805" s="56"/>
      <c r="GI805" s="56"/>
      <c r="GJ805" s="56"/>
      <c r="GK805" s="56"/>
      <c r="GL805" s="56"/>
      <c r="GM805" s="56"/>
      <c r="GN805" s="56"/>
      <c r="GO805" s="56"/>
      <c r="GP805" s="56"/>
      <c r="GQ805" s="56"/>
      <c r="GR805" s="56"/>
      <c r="GS805" s="56"/>
      <c r="GT805" s="56"/>
      <c r="GU805" s="56"/>
      <c r="GV805" s="56"/>
      <c r="GW805" s="56"/>
      <c r="GX805" s="56"/>
      <c r="GY805" s="56"/>
      <c r="GZ805" s="56"/>
      <c r="HA805" s="56"/>
      <c r="HB805" s="56"/>
      <c r="HC805" s="56"/>
      <c r="HD805" s="56"/>
      <c r="HE805" s="56"/>
      <c r="HF805" s="56"/>
      <c r="HG805" s="56"/>
      <c r="HH805" s="56"/>
      <c r="HI805" s="56"/>
      <c r="HJ805" s="56"/>
      <c r="HK805" s="56"/>
      <c r="HL805" s="56"/>
      <c r="HM805" s="56"/>
      <c r="HN805" s="56"/>
      <c r="HO805" s="56"/>
      <c r="HP805" s="56"/>
      <c r="HQ805" s="56"/>
      <c r="HR805" s="56"/>
      <c r="HS805" s="56"/>
      <c r="HT805" s="56"/>
      <c r="HU805" s="56"/>
      <c r="HV805" s="56"/>
      <c r="HW805" s="56"/>
      <c r="HX805" s="56"/>
      <c r="HY805" s="56"/>
      <c r="HZ805" s="56"/>
      <c r="IA805" s="56"/>
      <c r="IB805" s="56"/>
      <c r="IC805" s="56"/>
      <c r="ID805" s="56"/>
      <c r="IE805" s="56"/>
      <c r="IF805" s="56"/>
      <c r="IG805" s="56"/>
      <c r="IH805" s="56"/>
      <c r="II805" s="56"/>
      <c r="IJ805" s="56"/>
      <c r="IK805" s="56"/>
      <c r="IL805" s="56"/>
      <c r="IM805" s="56"/>
      <c r="IN805" s="56"/>
      <c r="IO805" s="56"/>
      <c r="IP805" s="56"/>
      <c r="IQ805" s="56"/>
      <c r="IR805" s="56"/>
      <c r="IS805" s="56"/>
      <c r="IT805" s="56"/>
      <c r="IU805" s="56"/>
      <c r="IV805" s="56"/>
      <c r="IW805" s="56"/>
      <c r="IX805" s="56"/>
    </row>
    <row r="806" spans="2:258">
      <c r="B806" s="56"/>
      <c r="C806" s="56"/>
      <c r="D806" s="56"/>
      <c r="E806" s="56"/>
      <c r="F806" s="56"/>
      <c r="G806" s="56"/>
      <c r="H806" s="56"/>
      <c r="I806" s="56"/>
      <c r="J806" s="56"/>
      <c r="K806" s="56"/>
      <c r="L806" s="56"/>
      <c r="M806" s="56"/>
      <c r="CK806" s="56"/>
      <c r="CL806" s="56"/>
      <c r="CM806" s="56"/>
      <c r="CN806" s="56"/>
      <c r="CO806" s="56"/>
      <c r="CP806" s="56"/>
      <c r="CQ806" s="56"/>
      <c r="CR806" s="56"/>
      <c r="CS806" s="56"/>
      <c r="CT806" s="56"/>
      <c r="CU806" s="56"/>
      <c r="CV806" s="56"/>
      <c r="CW806" s="56"/>
      <c r="CX806" s="56"/>
      <c r="CY806" s="56"/>
      <c r="CZ806" s="56"/>
      <c r="DA806" s="56"/>
      <c r="DB806" s="56"/>
      <c r="DC806" s="56"/>
      <c r="DD806" s="56"/>
      <c r="DE806" s="56"/>
      <c r="DF806" s="56"/>
      <c r="DG806" s="56"/>
      <c r="DH806" s="56"/>
      <c r="DI806" s="56"/>
      <c r="DJ806" s="56"/>
      <c r="DK806" s="56"/>
      <c r="DL806" s="56"/>
      <c r="DM806" s="56"/>
      <c r="DN806" s="56"/>
      <c r="DO806" s="56"/>
      <c r="DP806" s="56"/>
      <c r="DQ806" s="56"/>
      <c r="DR806" s="56"/>
      <c r="DS806" s="56"/>
      <c r="DT806" s="56"/>
      <c r="DU806" s="56"/>
      <c r="DV806" s="56"/>
      <c r="DW806" s="56"/>
      <c r="DX806" s="56"/>
      <c r="DY806" s="56"/>
      <c r="DZ806" s="56"/>
      <c r="EA806" s="56"/>
      <c r="EB806" s="56"/>
      <c r="EC806" s="56"/>
      <c r="ED806" s="56"/>
      <c r="EE806" s="56"/>
      <c r="EF806" s="56"/>
      <c r="EG806" s="56"/>
      <c r="EH806" s="56"/>
      <c r="EI806" s="56"/>
      <c r="EJ806" s="56"/>
      <c r="EK806" s="56"/>
      <c r="EL806" s="56"/>
      <c r="EM806" s="56"/>
      <c r="EN806" s="56"/>
      <c r="EO806" s="56"/>
      <c r="EP806" s="56"/>
      <c r="EQ806" s="56"/>
      <c r="ER806" s="56"/>
      <c r="ES806" s="56"/>
      <c r="ET806" s="56"/>
      <c r="EU806" s="56"/>
      <c r="EV806" s="56"/>
      <c r="EW806" s="56"/>
      <c r="EX806" s="56"/>
      <c r="EY806" s="56"/>
      <c r="EZ806" s="56"/>
      <c r="FA806" s="56"/>
      <c r="FB806" s="56"/>
      <c r="FC806" s="56"/>
      <c r="FD806" s="56"/>
      <c r="FE806" s="56"/>
      <c r="FF806" s="56"/>
      <c r="FG806" s="56"/>
      <c r="FH806" s="56"/>
      <c r="FI806" s="56"/>
      <c r="FJ806" s="56"/>
      <c r="FK806" s="56"/>
      <c r="FL806" s="56"/>
      <c r="FM806" s="56"/>
      <c r="FN806" s="56"/>
      <c r="FO806" s="56"/>
      <c r="FP806" s="56"/>
      <c r="FQ806" s="56"/>
      <c r="FR806" s="56"/>
      <c r="FS806" s="56"/>
      <c r="FT806" s="56"/>
      <c r="FU806" s="56"/>
      <c r="FV806" s="56"/>
      <c r="FW806" s="56"/>
      <c r="FX806" s="56"/>
      <c r="FY806" s="56"/>
      <c r="FZ806" s="56"/>
      <c r="GA806" s="56"/>
      <c r="GB806" s="56"/>
      <c r="GC806" s="56"/>
      <c r="GD806" s="56"/>
      <c r="GE806" s="56"/>
      <c r="GF806" s="56"/>
      <c r="GG806" s="56"/>
      <c r="GH806" s="56"/>
      <c r="GI806" s="56"/>
      <c r="GJ806" s="56"/>
      <c r="GK806" s="56"/>
      <c r="GL806" s="56"/>
      <c r="GM806" s="56"/>
      <c r="GN806" s="56"/>
      <c r="GO806" s="56"/>
      <c r="GP806" s="56"/>
      <c r="GQ806" s="56"/>
      <c r="GR806" s="56"/>
      <c r="GS806" s="56"/>
      <c r="GT806" s="56"/>
      <c r="GU806" s="56"/>
      <c r="GV806" s="56"/>
      <c r="GW806" s="56"/>
      <c r="GX806" s="56"/>
      <c r="GY806" s="56"/>
      <c r="GZ806" s="56"/>
      <c r="HA806" s="56"/>
      <c r="HB806" s="56"/>
      <c r="HC806" s="56"/>
      <c r="HD806" s="56"/>
      <c r="HE806" s="56"/>
      <c r="HF806" s="56"/>
      <c r="HG806" s="56"/>
      <c r="HH806" s="56"/>
      <c r="HI806" s="56"/>
      <c r="HJ806" s="56"/>
      <c r="HK806" s="56"/>
      <c r="HL806" s="56"/>
      <c r="HM806" s="56"/>
      <c r="HN806" s="56"/>
      <c r="HO806" s="56"/>
      <c r="HP806" s="56"/>
      <c r="HQ806" s="56"/>
      <c r="HR806" s="56"/>
      <c r="HS806" s="56"/>
      <c r="HT806" s="56"/>
      <c r="HU806" s="56"/>
      <c r="HV806" s="56"/>
      <c r="HW806" s="56"/>
      <c r="HX806" s="56"/>
      <c r="HY806" s="56"/>
      <c r="HZ806" s="56"/>
      <c r="IA806" s="56"/>
      <c r="IB806" s="56"/>
      <c r="IC806" s="56"/>
      <c r="ID806" s="56"/>
      <c r="IE806" s="56"/>
      <c r="IF806" s="56"/>
      <c r="IG806" s="56"/>
      <c r="IH806" s="56"/>
      <c r="II806" s="56"/>
      <c r="IJ806" s="56"/>
      <c r="IK806" s="56"/>
      <c r="IL806" s="56"/>
      <c r="IM806" s="56"/>
      <c r="IN806" s="56"/>
      <c r="IO806" s="56"/>
      <c r="IP806" s="56"/>
      <c r="IQ806" s="56"/>
      <c r="IR806" s="56"/>
      <c r="IS806" s="56"/>
      <c r="IT806" s="56"/>
      <c r="IU806" s="56"/>
      <c r="IV806" s="56"/>
      <c r="IW806" s="56"/>
      <c r="IX806" s="56"/>
    </row>
    <row r="807" spans="2:258">
      <c r="B807" s="56"/>
      <c r="C807" s="56"/>
      <c r="D807" s="56"/>
      <c r="E807" s="56"/>
      <c r="F807" s="56"/>
      <c r="G807" s="56"/>
      <c r="H807" s="56"/>
      <c r="I807" s="56"/>
      <c r="J807" s="56"/>
      <c r="K807" s="56"/>
      <c r="L807" s="56"/>
      <c r="M807" s="56"/>
      <c r="CK807" s="56"/>
      <c r="CL807" s="56"/>
      <c r="CM807" s="56"/>
      <c r="CN807" s="56"/>
      <c r="CO807" s="56"/>
      <c r="CP807" s="56"/>
      <c r="CQ807" s="56"/>
      <c r="CR807" s="56"/>
      <c r="CS807" s="56"/>
      <c r="CT807" s="56"/>
      <c r="CU807" s="56"/>
      <c r="CV807" s="56"/>
      <c r="CW807" s="56"/>
      <c r="CX807" s="56"/>
      <c r="CY807" s="56"/>
      <c r="CZ807" s="56"/>
      <c r="DA807" s="56"/>
      <c r="DB807" s="56"/>
      <c r="DC807" s="56"/>
      <c r="DD807" s="56"/>
      <c r="DE807" s="56"/>
      <c r="DF807" s="56"/>
      <c r="DG807" s="56"/>
      <c r="DH807" s="56"/>
      <c r="DI807" s="56"/>
      <c r="DJ807" s="56"/>
      <c r="DK807" s="56"/>
      <c r="DL807" s="56"/>
      <c r="DM807" s="56"/>
      <c r="DN807" s="56"/>
      <c r="DO807" s="56"/>
      <c r="DP807" s="56"/>
      <c r="DQ807" s="56"/>
      <c r="DR807" s="56"/>
      <c r="DS807" s="56"/>
      <c r="DT807" s="56"/>
      <c r="DU807" s="56"/>
      <c r="DV807" s="56"/>
      <c r="DW807" s="56"/>
      <c r="DX807" s="56"/>
      <c r="DY807" s="56"/>
      <c r="DZ807" s="56"/>
      <c r="EA807" s="56"/>
      <c r="EB807" s="56"/>
      <c r="EC807" s="56"/>
      <c r="ED807" s="56"/>
      <c r="EE807" s="56"/>
      <c r="EF807" s="56"/>
      <c r="EG807" s="56"/>
      <c r="EH807" s="56"/>
      <c r="EI807" s="56"/>
      <c r="EJ807" s="56"/>
      <c r="EK807" s="56"/>
      <c r="EL807" s="56"/>
      <c r="EM807" s="56"/>
      <c r="EN807" s="56"/>
      <c r="EO807" s="56"/>
      <c r="EP807" s="56"/>
      <c r="EQ807" s="56"/>
      <c r="ER807" s="56"/>
      <c r="ES807" s="56"/>
      <c r="ET807" s="56"/>
      <c r="EU807" s="56"/>
      <c r="EV807" s="56"/>
      <c r="EW807" s="56"/>
      <c r="EX807" s="56"/>
      <c r="EY807" s="56"/>
      <c r="EZ807" s="56"/>
      <c r="FA807" s="56"/>
      <c r="FB807" s="56"/>
      <c r="FC807" s="56"/>
      <c r="FD807" s="56"/>
      <c r="FE807" s="56"/>
      <c r="FF807" s="56"/>
      <c r="FG807" s="56"/>
      <c r="FH807" s="56"/>
      <c r="FI807" s="56"/>
      <c r="FJ807" s="56"/>
      <c r="FK807" s="56"/>
      <c r="FL807" s="56"/>
      <c r="FM807" s="56"/>
      <c r="FN807" s="56"/>
      <c r="FO807" s="56"/>
      <c r="FP807" s="56"/>
      <c r="FQ807" s="56"/>
      <c r="FR807" s="56"/>
      <c r="FS807" s="56"/>
      <c r="FT807" s="56"/>
      <c r="FU807" s="56"/>
      <c r="FV807" s="56"/>
      <c r="FW807" s="56"/>
      <c r="FX807" s="56"/>
      <c r="FY807" s="56"/>
      <c r="FZ807" s="56"/>
      <c r="GA807" s="56"/>
      <c r="GB807" s="56"/>
      <c r="GC807" s="56"/>
      <c r="GD807" s="56"/>
      <c r="GE807" s="56"/>
      <c r="GF807" s="56"/>
      <c r="GG807" s="56"/>
      <c r="GH807" s="56"/>
      <c r="GI807" s="56"/>
      <c r="GJ807" s="56"/>
      <c r="GK807" s="56"/>
      <c r="GL807" s="56"/>
      <c r="GM807" s="56"/>
      <c r="GN807" s="56"/>
      <c r="GO807" s="56"/>
      <c r="GP807" s="56"/>
      <c r="GQ807" s="56"/>
      <c r="GR807" s="56"/>
      <c r="GS807" s="56"/>
      <c r="GT807" s="56"/>
      <c r="GU807" s="56"/>
      <c r="GV807" s="56"/>
      <c r="GW807" s="56"/>
      <c r="GX807" s="56"/>
      <c r="GY807" s="56"/>
      <c r="GZ807" s="56"/>
      <c r="HA807" s="56"/>
      <c r="HB807" s="56"/>
      <c r="HC807" s="56"/>
      <c r="HD807" s="56"/>
      <c r="HE807" s="56"/>
      <c r="HF807" s="56"/>
      <c r="HG807" s="56"/>
      <c r="HH807" s="56"/>
      <c r="HI807" s="56"/>
      <c r="HJ807" s="56"/>
      <c r="HK807" s="56"/>
      <c r="HL807" s="56"/>
      <c r="HM807" s="56"/>
      <c r="HN807" s="56"/>
      <c r="HO807" s="56"/>
      <c r="HP807" s="56"/>
      <c r="HQ807" s="56"/>
      <c r="HR807" s="56"/>
      <c r="HS807" s="56"/>
      <c r="HT807" s="56"/>
      <c r="HU807" s="56"/>
      <c r="HV807" s="56"/>
      <c r="HW807" s="56"/>
      <c r="HX807" s="56"/>
      <c r="HY807" s="56"/>
      <c r="HZ807" s="56"/>
      <c r="IA807" s="56"/>
      <c r="IB807" s="56"/>
      <c r="IC807" s="56"/>
      <c r="ID807" s="56"/>
      <c r="IE807" s="56"/>
      <c r="IF807" s="56"/>
      <c r="IG807" s="56"/>
      <c r="IH807" s="56"/>
      <c r="II807" s="56"/>
      <c r="IJ807" s="56"/>
      <c r="IK807" s="56"/>
      <c r="IL807" s="56"/>
      <c r="IM807" s="56"/>
      <c r="IN807" s="56"/>
      <c r="IO807" s="56"/>
      <c r="IP807" s="56"/>
      <c r="IQ807" s="56"/>
      <c r="IR807" s="56"/>
      <c r="IS807" s="56"/>
      <c r="IT807" s="56"/>
      <c r="IU807" s="56"/>
      <c r="IV807" s="56"/>
      <c r="IW807" s="56"/>
      <c r="IX807" s="56"/>
    </row>
    <row r="808" spans="2:258">
      <c r="B808" s="56"/>
      <c r="C808" s="56"/>
      <c r="D808" s="56"/>
      <c r="E808" s="56"/>
      <c r="F808" s="56"/>
      <c r="G808" s="56"/>
      <c r="H808" s="56"/>
      <c r="I808" s="56"/>
      <c r="J808" s="56"/>
      <c r="K808" s="56"/>
      <c r="L808" s="56"/>
      <c r="M808" s="56"/>
      <c r="CK808" s="56"/>
      <c r="CL808" s="56"/>
      <c r="CM808" s="56"/>
      <c r="CN808" s="56"/>
      <c r="CO808" s="56"/>
      <c r="CP808" s="56"/>
      <c r="CQ808" s="56"/>
      <c r="CR808" s="56"/>
      <c r="CS808" s="56"/>
      <c r="CT808" s="56"/>
      <c r="CU808" s="56"/>
      <c r="CV808" s="56"/>
      <c r="CW808" s="56"/>
      <c r="CX808" s="56"/>
      <c r="CY808" s="56"/>
      <c r="CZ808" s="56"/>
      <c r="DA808" s="56"/>
      <c r="DB808" s="56"/>
      <c r="DC808" s="56"/>
      <c r="DD808" s="56"/>
      <c r="DE808" s="56"/>
      <c r="DF808" s="56"/>
      <c r="DG808" s="56"/>
      <c r="DH808" s="56"/>
      <c r="DI808" s="56"/>
      <c r="DJ808" s="56"/>
      <c r="DK808" s="56"/>
      <c r="DL808" s="56"/>
      <c r="DM808" s="56"/>
      <c r="DN808" s="56"/>
      <c r="DO808" s="56"/>
      <c r="DP808" s="56"/>
      <c r="DQ808" s="56"/>
      <c r="DR808" s="56"/>
      <c r="DS808" s="56"/>
      <c r="DT808" s="56"/>
      <c r="DU808" s="56"/>
      <c r="DV808" s="56"/>
      <c r="DW808" s="56"/>
      <c r="DX808" s="56"/>
      <c r="DY808" s="56"/>
      <c r="DZ808" s="56"/>
      <c r="EA808" s="56"/>
      <c r="EB808" s="56"/>
      <c r="EC808" s="56"/>
      <c r="ED808" s="56"/>
      <c r="EE808" s="56"/>
      <c r="EF808" s="56"/>
      <c r="EG808" s="56"/>
      <c r="EH808" s="56"/>
      <c r="EI808" s="56"/>
      <c r="EJ808" s="56"/>
      <c r="EK808" s="56"/>
      <c r="EL808" s="56"/>
      <c r="EM808" s="56"/>
      <c r="EN808" s="56"/>
      <c r="EO808" s="56"/>
      <c r="EP808" s="56"/>
      <c r="EQ808" s="56"/>
      <c r="ER808" s="56"/>
      <c r="ES808" s="56"/>
      <c r="ET808" s="56"/>
      <c r="EU808" s="56"/>
      <c r="EV808" s="56"/>
      <c r="EW808" s="56"/>
      <c r="EX808" s="56"/>
      <c r="EY808" s="56"/>
      <c r="EZ808" s="56"/>
      <c r="FA808" s="56"/>
      <c r="FB808" s="56"/>
      <c r="FC808" s="56"/>
      <c r="FD808" s="56"/>
      <c r="FE808" s="56"/>
      <c r="FF808" s="56"/>
      <c r="FG808" s="56"/>
      <c r="FH808" s="56"/>
      <c r="FI808" s="56"/>
      <c r="FJ808" s="56"/>
      <c r="FK808" s="56"/>
      <c r="FL808" s="56"/>
      <c r="FM808" s="56"/>
      <c r="FN808" s="56"/>
      <c r="FO808" s="56"/>
      <c r="FP808" s="56"/>
      <c r="FQ808" s="56"/>
      <c r="FR808" s="56"/>
      <c r="FS808" s="56"/>
      <c r="FT808" s="56"/>
      <c r="FU808" s="56"/>
      <c r="FV808" s="56"/>
      <c r="FW808" s="56"/>
      <c r="FX808" s="56"/>
      <c r="FY808" s="56"/>
      <c r="FZ808" s="56"/>
      <c r="GA808" s="56"/>
      <c r="GB808" s="56"/>
      <c r="GC808" s="56"/>
      <c r="GD808" s="56"/>
      <c r="GE808" s="56"/>
      <c r="GF808" s="56"/>
      <c r="GG808" s="56"/>
      <c r="GH808" s="56"/>
      <c r="GI808" s="56"/>
      <c r="GJ808" s="56"/>
      <c r="GK808" s="56"/>
      <c r="GL808" s="56"/>
      <c r="GM808" s="56"/>
      <c r="GN808" s="56"/>
      <c r="GO808" s="56"/>
      <c r="GP808" s="56"/>
      <c r="GQ808" s="56"/>
      <c r="GR808" s="56"/>
      <c r="GS808" s="56"/>
      <c r="GT808" s="56"/>
      <c r="GU808" s="56"/>
      <c r="GV808" s="56"/>
      <c r="GW808" s="56"/>
      <c r="GX808" s="56"/>
      <c r="GY808" s="56"/>
      <c r="GZ808" s="56"/>
      <c r="HA808" s="56"/>
      <c r="HB808" s="56"/>
      <c r="HC808" s="56"/>
      <c r="HD808" s="56"/>
      <c r="HE808" s="56"/>
      <c r="HF808" s="56"/>
      <c r="HG808" s="56"/>
      <c r="HH808" s="56"/>
      <c r="HI808" s="56"/>
      <c r="HJ808" s="56"/>
      <c r="HK808" s="56"/>
      <c r="HL808" s="56"/>
      <c r="HM808" s="56"/>
      <c r="HN808" s="56"/>
      <c r="HO808" s="56"/>
      <c r="HP808" s="56"/>
      <c r="HQ808" s="56"/>
      <c r="HR808" s="56"/>
      <c r="HS808" s="56"/>
      <c r="HT808" s="56"/>
      <c r="HU808" s="56"/>
      <c r="HV808" s="56"/>
      <c r="HW808" s="56"/>
      <c r="HX808" s="56"/>
      <c r="HY808" s="56"/>
      <c r="HZ808" s="56"/>
      <c r="IA808" s="56"/>
      <c r="IB808" s="56"/>
      <c r="IC808" s="56"/>
      <c r="ID808" s="56"/>
      <c r="IE808" s="56"/>
      <c r="IF808" s="56"/>
      <c r="IG808" s="56"/>
      <c r="IH808" s="56"/>
      <c r="II808" s="56"/>
      <c r="IJ808" s="56"/>
      <c r="IK808" s="56"/>
      <c r="IL808" s="56"/>
      <c r="IM808" s="56"/>
      <c r="IN808" s="56"/>
      <c r="IO808" s="56"/>
      <c r="IP808" s="56"/>
      <c r="IQ808" s="56"/>
      <c r="IR808" s="56"/>
      <c r="IS808" s="56"/>
      <c r="IT808" s="56"/>
      <c r="IU808" s="56"/>
      <c r="IV808" s="56"/>
      <c r="IW808" s="56"/>
      <c r="IX808" s="56"/>
    </row>
    <row r="809" spans="2:258">
      <c r="B809" s="56"/>
      <c r="C809" s="56"/>
      <c r="D809" s="56"/>
      <c r="E809" s="56"/>
      <c r="F809" s="56"/>
      <c r="G809" s="56"/>
      <c r="H809" s="56"/>
      <c r="I809" s="56"/>
      <c r="J809" s="56"/>
      <c r="K809" s="56"/>
      <c r="L809" s="56"/>
      <c r="M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c r="FL809" s="56"/>
      <c r="FM809" s="56"/>
      <c r="FN809" s="56"/>
      <c r="FO809" s="56"/>
      <c r="FP809" s="56"/>
      <c r="FQ809" s="56"/>
      <c r="FR809" s="56"/>
      <c r="FS809" s="56"/>
      <c r="FT809" s="56"/>
      <c r="FU809" s="56"/>
      <c r="FV809" s="56"/>
      <c r="FW809" s="56"/>
      <c r="FX809" s="56"/>
      <c r="FY809" s="56"/>
      <c r="FZ809" s="56"/>
      <c r="GA809" s="56"/>
      <c r="GB809" s="56"/>
      <c r="GC809" s="56"/>
      <c r="GD809" s="56"/>
      <c r="GE809" s="56"/>
      <c r="GF809" s="56"/>
      <c r="GG809" s="56"/>
      <c r="GH809" s="56"/>
      <c r="GI809" s="56"/>
      <c r="GJ809" s="56"/>
      <c r="GK809" s="56"/>
      <c r="GL809" s="56"/>
      <c r="GM809" s="56"/>
      <c r="GN809" s="56"/>
      <c r="GO809" s="56"/>
      <c r="GP809" s="56"/>
      <c r="GQ809" s="56"/>
      <c r="GR809" s="56"/>
      <c r="GS809" s="56"/>
      <c r="GT809" s="56"/>
      <c r="GU809" s="56"/>
      <c r="GV809" s="56"/>
      <c r="GW809" s="56"/>
      <c r="GX809" s="56"/>
      <c r="GY809" s="56"/>
      <c r="GZ809" s="56"/>
      <c r="HA809" s="56"/>
      <c r="HB809" s="56"/>
      <c r="HC809" s="56"/>
      <c r="HD809" s="56"/>
      <c r="HE809" s="56"/>
      <c r="HF809" s="56"/>
      <c r="HG809" s="56"/>
      <c r="HH809" s="56"/>
      <c r="HI809" s="56"/>
      <c r="HJ809" s="56"/>
      <c r="HK809" s="56"/>
      <c r="HL809" s="56"/>
      <c r="HM809" s="56"/>
      <c r="HN809" s="56"/>
      <c r="HO809" s="56"/>
      <c r="HP809" s="56"/>
      <c r="HQ809" s="56"/>
      <c r="HR809" s="56"/>
      <c r="HS809" s="56"/>
      <c r="HT809" s="56"/>
      <c r="HU809" s="56"/>
      <c r="HV809" s="56"/>
      <c r="HW809" s="56"/>
      <c r="HX809" s="56"/>
      <c r="HY809" s="56"/>
      <c r="HZ809" s="56"/>
      <c r="IA809" s="56"/>
      <c r="IB809" s="56"/>
      <c r="IC809" s="56"/>
      <c r="ID809" s="56"/>
      <c r="IE809" s="56"/>
      <c r="IF809" s="56"/>
      <c r="IG809" s="56"/>
      <c r="IH809" s="56"/>
      <c r="II809" s="56"/>
      <c r="IJ809" s="56"/>
      <c r="IK809" s="56"/>
      <c r="IL809" s="56"/>
      <c r="IM809" s="56"/>
      <c r="IN809" s="56"/>
      <c r="IO809" s="56"/>
      <c r="IP809" s="56"/>
      <c r="IQ809" s="56"/>
      <c r="IR809" s="56"/>
      <c r="IS809" s="56"/>
      <c r="IT809" s="56"/>
      <c r="IU809" s="56"/>
      <c r="IV809" s="56"/>
      <c r="IW809" s="56"/>
      <c r="IX809" s="56"/>
    </row>
    <row r="810" spans="2:258">
      <c r="B810" s="56"/>
      <c r="C810" s="56"/>
      <c r="D810" s="56"/>
      <c r="E810" s="56"/>
      <c r="F810" s="56"/>
      <c r="G810" s="56"/>
      <c r="H810" s="56"/>
      <c r="I810" s="56"/>
      <c r="J810" s="56"/>
      <c r="K810" s="56"/>
      <c r="L810" s="56"/>
      <c r="M810" s="56"/>
      <c r="CK810" s="56"/>
      <c r="CL810" s="56"/>
      <c r="CM810" s="56"/>
      <c r="CN810" s="56"/>
      <c r="CO810" s="56"/>
      <c r="CP810" s="56"/>
      <c r="CQ810" s="56"/>
      <c r="CR810" s="56"/>
      <c r="CS810" s="56"/>
      <c r="CT810" s="56"/>
      <c r="CU810" s="56"/>
      <c r="CV810" s="56"/>
      <c r="CW810" s="56"/>
      <c r="CX810" s="56"/>
      <c r="CY810" s="56"/>
      <c r="CZ810" s="56"/>
      <c r="DA810" s="56"/>
      <c r="DB810" s="56"/>
      <c r="DC810" s="56"/>
      <c r="DD810" s="56"/>
      <c r="DE810" s="56"/>
      <c r="DF810" s="56"/>
      <c r="DG810" s="56"/>
      <c r="DH810" s="56"/>
      <c r="DI810" s="56"/>
      <c r="DJ810" s="56"/>
      <c r="DK810" s="56"/>
      <c r="DL810" s="56"/>
      <c r="DM810" s="56"/>
      <c r="DN810" s="56"/>
      <c r="DO810" s="56"/>
      <c r="DP810" s="56"/>
      <c r="DQ810" s="56"/>
      <c r="DR810" s="56"/>
      <c r="DS810" s="56"/>
      <c r="DT810" s="56"/>
      <c r="DU810" s="56"/>
      <c r="DV810" s="56"/>
      <c r="DW810" s="56"/>
      <c r="DX810" s="56"/>
      <c r="DY810" s="56"/>
      <c r="DZ810" s="56"/>
      <c r="EA810" s="56"/>
      <c r="EB810" s="56"/>
      <c r="EC810" s="56"/>
      <c r="ED810" s="56"/>
      <c r="EE810" s="56"/>
      <c r="EF810" s="56"/>
      <c r="EG810" s="56"/>
      <c r="EH810" s="56"/>
      <c r="EI810" s="56"/>
      <c r="EJ810" s="56"/>
      <c r="EK810" s="56"/>
      <c r="EL810" s="56"/>
      <c r="EM810" s="56"/>
      <c r="EN810" s="56"/>
      <c r="EO810" s="56"/>
      <c r="EP810" s="56"/>
      <c r="EQ810" s="56"/>
      <c r="ER810" s="56"/>
      <c r="ES810" s="56"/>
      <c r="ET810" s="56"/>
      <c r="EU810" s="56"/>
      <c r="EV810" s="56"/>
      <c r="EW810" s="56"/>
      <c r="EX810" s="56"/>
      <c r="EY810" s="56"/>
      <c r="EZ810" s="56"/>
      <c r="FA810" s="56"/>
      <c r="FB810" s="56"/>
      <c r="FC810" s="56"/>
      <c r="FD810" s="56"/>
      <c r="FE810" s="56"/>
      <c r="FF810" s="56"/>
      <c r="FG810" s="56"/>
      <c r="FH810" s="56"/>
      <c r="FI810" s="56"/>
      <c r="FJ810" s="56"/>
      <c r="FK810" s="56"/>
      <c r="FL810" s="56"/>
      <c r="FM810" s="56"/>
      <c r="FN810" s="56"/>
      <c r="FO810" s="56"/>
      <c r="FP810" s="56"/>
      <c r="FQ810" s="56"/>
      <c r="FR810" s="56"/>
      <c r="FS810" s="56"/>
      <c r="FT810" s="56"/>
      <c r="FU810" s="56"/>
      <c r="FV810" s="56"/>
      <c r="FW810" s="56"/>
      <c r="FX810" s="56"/>
      <c r="FY810" s="56"/>
      <c r="FZ810" s="56"/>
      <c r="GA810" s="56"/>
      <c r="GB810" s="56"/>
      <c r="GC810" s="56"/>
      <c r="GD810" s="56"/>
      <c r="GE810" s="56"/>
      <c r="GF810" s="56"/>
      <c r="GG810" s="56"/>
      <c r="GH810" s="56"/>
      <c r="GI810" s="56"/>
      <c r="GJ810" s="56"/>
      <c r="GK810" s="56"/>
      <c r="GL810" s="56"/>
      <c r="GM810" s="56"/>
      <c r="GN810" s="56"/>
      <c r="GO810" s="56"/>
      <c r="GP810" s="56"/>
      <c r="GQ810" s="56"/>
      <c r="GR810" s="56"/>
      <c r="GS810" s="56"/>
      <c r="GT810" s="56"/>
      <c r="GU810" s="56"/>
      <c r="GV810" s="56"/>
      <c r="GW810" s="56"/>
      <c r="GX810" s="56"/>
      <c r="GY810" s="56"/>
      <c r="GZ810" s="56"/>
      <c r="HA810" s="56"/>
      <c r="HB810" s="56"/>
      <c r="HC810" s="56"/>
      <c r="HD810" s="56"/>
      <c r="HE810" s="56"/>
      <c r="HF810" s="56"/>
      <c r="HG810" s="56"/>
      <c r="HH810" s="56"/>
      <c r="HI810" s="56"/>
      <c r="HJ810" s="56"/>
      <c r="HK810" s="56"/>
      <c r="HL810" s="56"/>
      <c r="HM810" s="56"/>
      <c r="HN810" s="56"/>
      <c r="HO810" s="56"/>
      <c r="HP810" s="56"/>
      <c r="HQ810" s="56"/>
      <c r="HR810" s="56"/>
      <c r="HS810" s="56"/>
      <c r="HT810" s="56"/>
      <c r="HU810" s="56"/>
      <c r="HV810" s="56"/>
      <c r="HW810" s="56"/>
      <c r="HX810" s="56"/>
      <c r="HY810" s="56"/>
      <c r="HZ810" s="56"/>
      <c r="IA810" s="56"/>
      <c r="IB810" s="56"/>
      <c r="IC810" s="56"/>
      <c r="ID810" s="56"/>
      <c r="IE810" s="56"/>
      <c r="IF810" s="56"/>
      <c r="IG810" s="56"/>
      <c r="IH810" s="56"/>
      <c r="II810" s="56"/>
      <c r="IJ810" s="56"/>
      <c r="IK810" s="56"/>
      <c r="IL810" s="56"/>
      <c r="IM810" s="56"/>
      <c r="IN810" s="56"/>
      <c r="IO810" s="56"/>
      <c r="IP810" s="56"/>
      <c r="IQ810" s="56"/>
      <c r="IR810" s="56"/>
      <c r="IS810" s="56"/>
      <c r="IT810" s="56"/>
      <c r="IU810" s="56"/>
      <c r="IV810" s="56"/>
      <c r="IW810" s="56"/>
      <c r="IX810" s="56"/>
    </row>
    <row r="811" spans="2:258">
      <c r="B811" s="56"/>
      <c r="C811" s="56"/>
      <c r="D811" s="56"/>
      <c r="E811" s="56"/>
      <c r="F811" s="56"/>
      <c r="G811" s="56"/>
      <c r="H811" s="56"/>
      <c r="I811" s="56"/>
      <c r="J811" s="56"/>
      <c r="K811" s="56"/>
      <c r="L811" s="56"/>
      <c r="M811" s="56"/>
      <c r="CK811" s="56"/>
      <c r="CL811" s="56"/>
      <c r="CM811" s="56"/>
      <c r="CN811" s="56"/>
      <c r="CO811" s="56"/>
      <c r="CP811" s="56"/>
      <c r="CQ811" s="56"/>
      <c r="CR811" s="56"/>
      <c r="CS811" s="56"/>
      <c r="CT811" s="56"/>
      <c r="CU811" s="56"/>
      <c r="CV811" s="56"/>
      <c r="CW811" s="56"/>
      <c r="CX811" s="56"/>
      <c r="CY811" s="56"/>
      <c r="CZ811" s="56"/>
      <c r="DA811" s="56"/>
      <c r="DB811" s="56"/>
      <c r="DC811" s="56"/>
      <c r="DD811" s="56"/>
      <c r="DE811" s="56"/>
      <c r="DF811" s="56"/>
      <c r="DG811" s="56"/>
      <c r="DH811" s="56"/>
      <c r="DI811" s="56"/>
      <c r="DJ811" s="56"/>
      <c r="DK811" s="56"/>
      <c r="DL811" s="56"/>
      <c r="DM811" s="56"/>
      <c r="DN811" s="56"/>
      <c r="DO811" s="56"/>
      <c r="DP811" s="56"/>
      <c r="DQ811" s="56"/>
      <c r="DR811" s="56"/>
      <c r="DS811" s="56"/>
      <c r="DT811" s="56"/>
      <c r="DU811" s="56"/>
      <c r="DV811" s="56"/>
      <c r="DW811" s="56"/>
      <c r="DX811" s="56"/>
      <c r="DY811" s="56"/>
      <c r="DZ811" s="56"/>
      <c r="EA811" s="56"/>
      <c r="EB811" s="56"/>
      <c r="EC811" s="56"/>
      <c r="ED811" s="56"/>
      <c r="EE811" s="56"/>
      <c r="EF811" s="56"/>
      <c r="EG811" s="56"/>
      <c r="EH811" s="56"/>
      <c r="EI811" s="56"/>
      <c r="EJ811" s="56"/>
      <c r="EK811" s="56"/>
      <c r="EL811" s="56"/>
      <c r="EM811" s="56"/>
      <c r="EN811" s="56"/>
      <c r="EO811" s="56"/>
      <c r="EP811" s="56"/>
      <c r="EQ811" s="56"/>
      <c r="ER811" s="56"/>
      <c r="ES811" s="56"/>
      <c r="ET811" s="56"/>
      <c r="EU811" s="56"/>
      <c r="EV811" s="56"/>
      <c r="EW811" s="56"/>
      <c r="EX811" s="56"/>
      <c r="EY811" s="56"/>
      <c r="EZ811" s="56"/>
      <c r="FA811" s="56"/>
      <c r="FB811" s="56"/>
      <c r="FC811" s="56"/>
      <c r="FD811" s="56"/>
      <c r="FE811" s="56"/>
      <c r="FF811" s="56"/>
      <c r="FG811" s="56"/>
      <c r="FH811" s="56"/>
      <c r="FI811" s="56"/>
      <c r="FJ811" s="56"/>
      <c r="FK811" s="56"/>
      <c r="FL811" s="56"/>
      <c r="FM811" s="56"/>
      <c r="FN811" s="56"/>
      <c r="FO811" s="56"/>
      <c r="FP811" s="56"/>
      <c r="FQ811" s="56"/>
      <c r="FR811" s="56"/>
      <c r="FS811" s="56"/>
      <c r="FT811" s="56"/>
      <c r="FU811" s="56"/>
      <c r="FV811" s="56"/>
      <c r="FW811" s="56"/>
      <c r="FX811" s="56"/>
      <c r="FY811" s="56"/>
      <c r="FZ811" s="56"/>
      <c r="GA811" s="56"/>
      <c r="GB811" s="56"/>
      <c r="GC811" s="56"/>
      <c r="GD811" s="56"/>
      <c r="GE811" s="56"/>
      <c r="GF811" s="56"/>
      <c r="GG811" s="56"/>
      <c r="GH811" s="56"/>
      <c r="GI811" s="56"/>
      <c r="GJ811" s="56"/>
      <c r="GK811" s="56"/>
      <c r="GL811" s="56"/>
      <c r="GM811" s="56"/>
      <c r="GN811" s="56"/>
      <c r="GO811" s="56"/>
      <c r="GP811" s="56"/>
      <c r="GQ811" s="56"/>
      <c r="GR811" s="56"/>
      <c r="GS811" s="56"/>
      <c r="GT811" s="56"/>
      <c r="GU811" s="56"/>
      <c r="GV811" s="56"/>
      <c r="GW811" s="56"/>
      <c r="GX811" s="56"/>
      <c r="GY811" s="56"/>
      <c r="GZ811" s="56"/>
      <c r="HA811" s="56"/>
      <c r="HB811" s="56"/>
      <c r="HC811" s="56"/>
      <c r="HD811" s="56"/>
      <c r="HE811" s="56"/>
      <c r="HF811" s="56"/>
      <c r="HG811" s="56"/>
      <c r="HH811" s="56"/>
      <c r="HI811" s="56"/>
      <c r="HJ811" s="56"/>
      <c r="HK811" s="56"/>
      <c r="HL811" s="56"/>
      <c r="HM811" s="56"/>
      <c r="HN811" s="56"/>
      <c r="HO811" s="56"/>
      <c r="HP811" s="56"/>
      <c r="HQ811" s="56"/>
      <c r="HR811" s="56"/>
      <c r="HS811" s="56"/>
      <c r="HT811" s="56"/>
      <c r="HU811" s="56"/>
      <c r="HV811" s="56"/>
      <c r="HW811" s="56"/>
      <c r="HX811" s="56"/>
      <c r="HY811" s="56"/>
      <c r="HZ811" s="56"/>
      <c r="IA811" s="56"/>
      <c r="IB811" s="56"/>
      <c r="IC811" s="56"/>
      <c r="ID811" s="56"/>
      <c r="IE811" s="56"/>
      <c r="IF811" s="56"/>
      <c r="IG811" s="56"/>
      <c r="IH811" s="56"/>
      <c r="II811" s="56"/>
      <c r="IJ811" s="56"/>
      <c r="IK811" s="56"/>
      <c r="IL811" s="56"/>
      <c r="IM811" s="56"/>
      <c r="IN811" s="56"/>
      <c r="IO811" s="56"/>
      <c r="IP811" s="56"/>
      <c r="IQ811" s="56"/>
      <c r="IR811" s="56"/>
      <c r="IS811" s="56"/>
      <c r="IT811" s="56"/>
      <c r="IU811" s="56"/>
      <c r="IV811" s="56"/>
      <c r="IW811" s="56"/>
      <c r="IX811" s="56"/>
    </row>
    <row r="812" spans="2:258">
      <c r="B812" s="56"/>
      <c r="C812" s="56"/>
      <c r="D812" s="56"/>
      <c r="E812" s="56"/>
      <c r="F812" s="56"/>
      <c r="G812" s="56"/>
      <c r="H812" s="56"/>
      <c r="I812" s="56"/>
      <c r="J812" s="56"/>
      <c r="K812" s="56"/>
      <c r="L812" s="56"/>
      <c r="M812" s="56"/>
      <c r="CK812" s="56"/>
      <c r="CL812" s="56"/>
      <c r="CM812" s="56"/>
      <c r="CN812" s="56"/>
      <c r="CO812" s="56"/>
      <c r="CP812" s="56"/>
      <c r="CQ812" s="56"/>
      <c r="CR812" s="56"/>
      <c r="CS812" s="56"/>
      <c r="CT812" s="56"/>
      <c r="CU812" s="56"/>
      <c r="CV812" s="56"/>
      <c r="CW812" s="56"/>
      <c r="CX812" s="56"/>
      <c r="CY812" s="56"/>
      <c r="CZ812" s="56"/>
      <c r="DA812" s="56"/>
      <c r="DB812" s="56"/>
      <c r="DC812" s="56"/>
      <c r="DD812" s="56"/>
      <c r="DE812" s="56"/>
      <c r="DF812" s="56"/>
      <c r="DG812" s="56"/>
      <c r="DH812" s="56"/>
      <c r="DI812" s="56"/>
      <c r="DJ812" s="56"/>
      <c r="DK812" s="56"/>
      <c r="DL812" s="56"/>
      <c r="DM812" s="56"/>
      <c r="DN812" s="56"/>
      <c r="DO812" s="56"/>
      <c r="DP812" s="56"/>
      <c r="DQ812" s="56"/>
      <c r="DR812" s="56"/>
      <c r="DS812" s="56"/>
      <c r="DT812" s="56"/>
      <c r="DU812" s="56"/>
      <c r="DV812" s="56"/>
      <c r="DW812" s="56"/>
      <c r="DX812" s="56"/>
      <c r="DY812" s="56"/>
      <c r="DZ812" s="56"/>
      <c r="EA812" s="56"/>
      <c r="EB812" s="56"/>
      <c r="EC812" s="56"/>
      <c r="ED812" s="56"/>
      <c r="EE812" s="56"/>
      <c r="EF812" s="56"/>
      <c r="EG812" s="56"/>
      <c r="EH812" s="56"/>
      <c r="EI812" s="56"/>
      <c r="EJ812" s="56"/>
      <c r="EK812" s="56"/>
      <c r="EL812" s="56"/>
      <c r="EM812" s="56"/>
      <c r="EN812" s="56"/>
      <c r="EO812" s="56"/>
      <c r="EP812" s="56"/>
      <c r="EQ812" s="56"/>
      <c r="ER812" s="56"/>
      <c r="ES812" s="56"/>
      <c r="ET812" s="56"/>
      <c r="EU812" s="56"/>
      <c r="EV812" s="56"/>
      <c r="EW812" s="56"/>
      <c r="EX812" s="56"/>
      <c r="EY812" s="56"/>
      <c r="EZ812" s="56"/>
      <c r="FA812" s="56"/>
      <c r="FB812" s="56"/>
      <c r="FC812" s="56"/>
      <c r="FD812" s="56"/>
      <c r="FE812" s="56"/>
      <c r="FF812" s="56"/>
      <c r="FG812" s="56"/>
      <c r="FH812" s="56"/>
      <c r="FI812" s="56"/>
      <c r="FJ812" s="56"/>
      <c r="FK812" s="56"/>
      <c r="FL812" s="56"/>
      <c r="FM812" s="56"/>
      <c r="FN812" s="56"/>
      <c r="FO812" s="56"/>
      <c r="FP812" s="56"/>
      <c r="FQ812" s="56"/>
      <c r="FR812" s="56"/>
      <c r="FS812" s="56"/>
      <c r="FT812" s="56"/>
      <c r="FU812" s="56"/>
      <c r="FV812" s="56"/>
      <c r="FW812" s="56"/>
      <c r="FX812" s="56"/>
      <c r="FY812" s="56"/>
      <c r="FZ812" s="56"/>
      <c r="GA812" s="56"/>
      <c r="GB812" s="56"/>
      <c r="GC812" s="56"/>
      <c r="GD812" s="56"/>
      <c r="GE812" s="56"/>
      <c r="GF812" s="56"/>
      <c r="GG812" s="56"/>
      <c r="GH812" s="56"/>
      <c r="GI812" s="56"/>
      <c r="GJ812" s="56"/>
      <c r="GK812" s="56"/>
      <c r="GL812" s="56"/>
      <c r="GM812" s="56"/>
      <c r="GN812" s="56"/>
      <c r="GO812" s="56"/>
      <c r="GP812" s="56"/>
      <c r="GQ812" s="56"/>
      <c r="GR812" s="56"/>
      <c r="GS812" s="56"/>
      <c r="GT812" s="56"/>
      <c r="GU812" s="56"/>
      <c r="GV812" s="56"/>
      <c r="GW812" s="56"/>
      <c r="GX812" s="56"/>
      <c r="GY812" s="56"/>
      <c r="GZ812" s="56"/>
      <c r="HA812" s="56"/>
      <c r="HB812" s="56"/>
      <c r="HC812" s="56"/>
      <c r="HD812" s="56"/>
      <c r="HE812" s="56"/>
      <c r="HF812" s="56"/>
      <c r="HG812" s="56"/>
      <c r="HH812" s="56"/>
      <c r="HI812" s="56"/>
      <c r="HJ812" s="56"/>
      <c r="HK812" s="56"/>
      <c r="HL812" s="56"/>
      <c r="HM812" s="56"/>
      <c r="HN812" s="56"/>
      <c r="HO812" s="56"/>
      <c r="HP812" s="56"/>
      <c r="HQ812" s="56"/>
      <c r="HR812" s="56"/>
      <c r="HS812" s="56"/>
      <c r="HT812" s="56"/>
      <c r="HU812" s="56"/>
      <c r="HV812" s="56"/>
      <c r="HW812" s="56"/>
      <c r="HX812" s="56"/>
      <c r="HY812" s="56"/>
      <c r="HZ812" s="56"/>
      <c r="IA812" s="56"/>
      <c r="IB812" s="56"/>
      <c r="IC812" s="56"/>
      <c r="ID812" s="56"/>
      <c r="IE812" s="56"/>
      <c r="IF812" s="56"/>
      <c r="IG812" s="56"/>
      <c r="IH812" s="56"/>
      <c r="II812" s="56"/>
      <c r="IJ812" s="56"/>
      <c r="IK812" s="56"/>
      <c r="IL812" s="56"/>
      <c r="IM812" s="56"/>
      <c r="IN812" s="56"/>
      <c r="IO812" s="56"/>
      <c r="IP812" s="56"/>
      <c r="IQ812" s="56"/>
      <c r="IR812" s="56"/>
      <c r="IS812" s="56"/>
      <c r="IT812" s="56"/>
      <c r="IU812" s="56"/>
      <c r="IV812" s="56"/>
      <c r="IW812" s="56"/>
      <c r="IX812" s="56"/>
    </row>
    <row r="813" spans="2:258">
      <c r="B813" s="56"/>
      <c r="C813" s="56"/>
      <c r="D813" s="56"/>
      <c r="E813" s="56"/>
      <c r="F813" s="56"/>
      <c r="G813" s="56"/>
      <c r="H813" s="56"/>
      <c r="I813" s="56"/>
      <c r="J813" s="56"/>
      <c r="K813" s="56"/>
      <c r="L813" s="56"/>
      <c r="M813" s="56"/>
      <c r="CK813" s="56"/>
      <c r="CL813" s="56"/>
      <c r="CM813" s="56"/>
      <c r="CN813" s="56"/>
      <c r="CO813" s="56"/>
      <c r="CP813" s="56"/>
      <c r="CQ813" s="56"/>
      <c r="CR813" s="56"/>
      <c r="CS813" s="56"/>
      <c r="CT813" s="56"/>
      <c r="CU813" s="56"/>
      <c r="CV813" s="56"/>
      <c r="CW813" s="56"/>
      <c r="CX813" s="56"/>
      <c r="CY813" s="56"/>
      <c r="CZ813" s="56"/>
      <c r="DA813" s="56"/>
      <c r="DB813" s="56"/>
      <c r="DC813" s="56"/>
      <c r="DD813" s="56"/>
      <c r="DE813" s="56"/>
      <c r="DF813" s="56"/>
      <c r="DG813" s="56"/>
      <c r="DH813" s="56"/>
      <c r="DI813" s="56"/>
      <c r="DJ813" s="56"/>
      <c r="DK813" s="56"/>
      <c r="DL813" s="56"/>
      <c r="DM813" s="56"/>
      <c r="DN813" s="56"/>
      <c r="DO813" s="56"/>
      <c r="DP813" s="56"/>
      <c r="DQ813" s="56"/>
      <c r="DR813" s="56"/>
      <c r="DS813" s="56"/>
      <c r="DT813" s="56"/>
      <c r="DU813" s="56"/>
      <c r="DV813" s="56"/>
      <c r="DW813" s="56"/>
      <c r="DX813" s="56"/>
      <c r="DY813" s="56"/>
      <c r="DZ813" s="56"/>
      <c r="EA813" s="56"/>
      <c r="EB813" s="56"/>
      <c r="EC813" s="56"/>
      <c r="ED813" s="56"/>
      <c r="EE813" s="56"/>
      <c r="EF813" s="56"/>
      <c r="EG813" s="56"/>
      <c r="EH813" s="56"/>
      <c r="EI813" s="56"/>
      <c r="EJ813" s="56"/>
      <c r="EK813" s="56"/>
      <c r="EL813" s="56"/>
      <c r="EM813" s="56"/>
      <c r="EN813" s="56"/>
      <c r="EO813" s="56"/>
      <c r="EP813" s="56"/>
      <c r="EQ813" s="56"/>
      <c r="ER813" s="56"/>
      <c r="ES813" s="56"/>
      <c r="ET813" s="56"/>
      <c r="EU813" s="56"/>
      <c r="EV813" s="56"/>
      <c r="EW813" s="56"/>
      <c r="EX813" s="56"/>
      <c r="EY813" s="56"/>
      <c r="EZ813" s="56"/>
      <c r="FA813" s="56"/>
      <c r="FB813" s="56"/>
      <c r="FC813" s="56"/>
      <c r="FD813" s="56"/>
      <c r="FE813" s="56"/>
      <c r="FF813" s="56"/>
      <c r="FG813" s="56"/>
      <c r="FH813" s="56"/>
      <c r="FI813" s="56"/>
      <c r="FJ813" s="56"/>
      <c r="FK813" s="56"/>
      <c r="FL813" s="56"/>
      <c r="FM813" s="56"/>
      <c r="FN813" s="56"/>
      <c r="FO813" s="56"/>
      <c r="FP813" s="56"/>
      <c r="FQ813" s="56"/>
      <c r="FR813" s="56"/>
      <c r="FS813" s="56"/>
      <c r="FT813" s="56"/>
      <c r="FU813" s="56"/>
      <c r="FV813" s="56"/>
      <c r="FW813" s="56"/>
      <c r="FX813" s="56"/>
      <c r="FY813" s="56"/>
      <c r="FZ813" s="56"/>
      <c r="GA813" s="56"/>
      <c r="GB813" s="56"/>
      <c r="GC813" s="56"/>
      <c r="GD813" s="56"/>
      <c r="GE813" s="56"/>
      <c r="GF813" s="56"/>
      <c r="GG813" s="56"/>
      <c r="GH813" s="56"/>
      <c r="GI813" s="56"/>
      <c r="GJ813" s="56"/>
      <c r="GK813" s="56"/>
      <c r="GL813" s="56"/>
      <c r="GM813" s="56"/>
      <c r="GN813" s="56"/>
      <c r="GO813" s="56"/>
      <c r="GP813" s="56"/>
      <c r="GQ813" s="56"/>
      <c r="GR813" s="56"/>
      <c r="GS813" s="56"/>
      <c r="GT813" s="56"/>
      <c r="GU813" s="56"/>
      <c r="GV813" s="56"/>
      <c r="GW813" s="56"/>
      <c r="GX813" s="56"/>
      <c r="GY813" s="56"/>
      <c r="GZ813" s="56"/>
      <c r="HA813" s="56"/>
      <c r="HB813" s="56"/>
      <c r="HC813" s="56"/>
      <c r="HD813" s="56"/>
      <c r="HE813" s="56"/>
      <c r="HF813" s="56"/>
      <c r="HG813" s="56"/>
      <c r="HH813" s="56"/>
      <c r="HI813" s="56"/>
      <c r="HJ813" s="56"/>
      <c r="HK813" s="56"/>
      <c r="HL813" s="56"/>
      <c r="HM813" s="56"/>
      <c r="HN813" s="56"/>
      <c r="HO813" s="56"/>
      <c r="HP813" s="56"/>
      <c r="HQ813" s="56"/>
      <c r="HR813" s="56"/>
      <c r="HS813" s="56"/>
      <c r="HT813" s="56"/>
      <c r="HU813" s="56"/>
      <c r="HV813" s="56"/>
      <c r="HW813" s="56"/>
      <c r="HX813" s="56"/>
      <c r="HY813" s="56"/>
      <c r="HZ813" s="56"/>
      <c r="IA813" s="56"/>
      <c r="IB813" s="56"/>
      <c r="IC813" s="56"/>
      <c r="ID813" s="56"/>
      <c r="IE813" s="56"/>
      <c r="IF813" s="56"/>
      <c r="IG813" s="56"/>
      <c r="IH813" s="56"/>
      <c r="II813" s="56"/>
      <c r="IJ813" s="56"/>
      <c r="IK813" s="56"/>
      <c r="IL813" s="56"/>
      <c r="IM813" s="56"/>
      <c r="IN813" s="56"/>
      <c r="IO813" s="56"/>
      <c r="IP813" s="56"/>
      <c r="IQ813" s="56"/>
      <c r="IR813" s="56"/>
      <c r="IS813" s="56"/>
      <c r="IT813" s="56"/>
      <c r="IU813" s="56"/>
      <c r="IV813" s="56"/>
      <c r="IW813" s="56"/>
      <c r="IX813" s="56"/>
    </row>
    <row r="814" spans="2:258">
      <c r="B814" s="56"/>
      <c r="C814" s="56"/>
      <c r="D814" s="56"/>
      <c r="E814" s="56"/>
      <c r="F814" s="56"/>
      <c r="G814" s="56"/>
      <c r="H814" s="56"/>
      <c r="I814" s="56"/>
      <c r="J814" s="56"/>
      <c r="K814" s="56"/>
      <c r="L814" s="56"/>
      <c r="M814" s="56"/>
      <c r="CK814" s="56"/>
      <c r="CL814" s="56"/>
      <c r="CM814" s="56"/>
      <c r="CN814" s="56"/>
      <c r="CO814" s="56"/>
      <c r="CP814" s="56"/>
      <c r="CQ814" s="56"/>
      <c r="CR814" s="56"/>
      <c r="CS814" s="56"/>
      <c r="CT814" s="56"/>
      <c r="CU814" s="56"/>
      <c r="CV814" s="56"/>
      <c r="CW814" s="56"/>
      <c r="CX814" s="56"/>
      <c r="CY814" s="56"/>
      <c r="CZ814" s="56"/>
      <c r="DA814" s="56"/>
      <c r="DB814" s="56"/>
      <c r="DC814" s="56"/>
      <c r="DD814" s="56"/>
      <c r="DE814" s="56"/>
      <c r="DF814" s="56"/>
      <c r="DG814" s="56"/>
      <c r="DH814" s="56"/>
      <c r="DI814" s="56"/>
      <c r="DJ814" s="56"/>
      <c r="DK814" s="56"/>
      <c r="DL814" s="56"/>
      <c r="DM814" s="56"/>
      <c r="DN814" s="56"/>
      <c r="DO814" s="56"/>
      <c r="DP814" s="56"/>
      <c r="DQ814" s="56"/>
      <c r="DR814" s="56"/>
      <c r="DS814" s="56"/>
      <c r="DT814" s="56"/>
      <c r="DU814" s="56"/>
      <c r="DV814" s="56"/>
      <c r="DW814" s="56"/>
      <c r="DX814" s="56"/>
      <c r="DY814" s="56"/>
      <c r="DZ814" s="56"/>
      <c r="EA814" s="56"/>
      <c r="EB814" s="56"/>
      <c r="EC814" s="56"/>
      <c r="ED814" s="56"/>
      <c r="EE814" s="56"/>
      <c r="EF814" s="56"/>
      <c r="EG814" s="56"/>
      <c r="EH814" s="56"/>
      <c r="EI814" s="56"/>
      <c r="EJ814" s="56"/>
      <c r="EK814" s="56"/>
      <c r="EL814" s="56"/>
      <c r="EM814" s="56"/>
      <c r="EN814" s="56"/>
      <c r="EO814" s="56"/>
      <c r="EP814" s="56"/>
      <c r="EQ814" s="56"/>
      <c r="ER814" s="56"/>
      <c r="ES814" s="56"/>
      <c r="ET814" s="56"/>
      <c r="EU814" s="56"/>
      <c r="EV814" s="56"/>
      <c r="EW814" s="56"/>
      <c r="EX814" s="56"/>
      <c r="EY814" s="56"/>
      <c r="EZ814" s="56"/>
      <c r="FA814" s="56"/>
      <c r="FB814" s="56"/>
      <c r="FC814" s="56"/>
      <c r="FD814" s="56"/>
      <c r="FE814" s="56"/>
      <c r="FF814" s="56"/>
      <c r="FG814" s="56"/>
      <c r="FH814" s="56"/>
      <c r="FI814" s="56"/>
      <c r="FJ814" s="56"/>
      <c r="FK814" s="56"/>
      <c r="FL814" s="56"/>
      <c r="FM814" s="56"/>
      <c r="FN814" s="56"/>
      <c r="FO814" s="56"/>
      <c r="FP814" s="56"/>
      <c r="FQ814" s="56"/>
      <c r="FR814" s="56"/>
      <c r="FS814" s="56"/>
      <c r="FT814" s="56"/>
      <c r="FU814" s="56"/>
      <c r="FV814" s="56"/>
      <c r="FW814" s="56"/>
      <c r="FX814" s="56"/>
      <c r="FY814" s="56"/>
      <c r="FZ814" s="56"/>
      <c r="GA814" s="56"/>
      <c r="GB814" s="56"/>
      <c r="GC814" s="56"/>
      <c r="GD814" s="56"/>
      <c r="GE814" s="56"/>
      <c r="GF814" s="56"/>
      <c r="GG814" s="56"/>
      <c r="GH814" s="56"/>
      <c r="GI814" s="56"/>
      <c r="GJ814" s="56"/>
      <c r="GK814" s="56"/>
      <c r="GL814" s="56"/>
      <c r="GM814" s="56"/>
      <c r="GN814" s="56"/>
      <c r="GO814" s="56"/>
      <c r="GP814" s="56"/>
      <c r="GQ814" s="56"/>
      <c r="GR814" s="56"/>
      <c r="GS814" s="56"/>
      <c r="GT814" s="56"/>
      <c r="GU814" s="56"/>
      <c r="GV814" s="56"/>
      <c r="GW814" s="56"/>
      <c r="GX814" s="56"/>
      <c r="GY814" s="56"/>
      <c r="GZ814" s="56"/>
      <c r="HA814" s="56"/>
      <c r="HB814" s="56"/>
      <c r="HC814" s="56"/>
      <c r="HD814" s="56"/>
      <c r="HE814" s="56"/>
      <c r="HF814" s="56"/>
      <c r="HG814" s="56"/>
      <c r="HH814" s="56"/>
      <c r="HI814" s="56"/>
      <c r="HJ814" s="56"/>
      <c r="HK814" s="56"/>
      <c r="HL814" s="56"/>
      <c r="HM814" s="56"/>
      <c r="HN814" s="56"/>
      <c r="HO814" s="56"/>
      <c r="HP814" s="56"/>
      <c r="HQ814" s="56"/>
      <c r="HR814" s="56"/>
      <c r="HS814" s="56"/>
      <c r="HT814" s="56"/>
      <c r="HU814" s="56"/>
      <c r="HV814" s="56"/>
      <c r="HW814" s="56"/>
      <c r="HX814" s="56"/>
      <c r="HY814" s="56"/>
      <c r="HZ814" s="56"/>
      <c r="IA814" s="56"/>
      <c r="IB814" s="56"/>
      <c r="IC814" s="56"/>
      <c r="ID814" s="56"/>
      <c r="IE814" s="56"/>
      <c r="IF814" s="56"/>
      <c r="IG814" s="56"/>
      <c r="IH814" s="56"/>
      <c r="II814" s="56"/>
      <c r="IJ814" s="56"/>
      <c r="IK814" s="56"/>
      <c r="IL814" s="56"/>
      <c r="IM814" s="56"/>
      <c r="IN814" s="56"/>
      <c r="IO814" s="56"/>
      <c r="IP814" s="56"/>
      <c r="IQ814" s="56"/>
      <c r="IR814" s="56"/>
      <c r="IS814" s="56"/>
      <c r="IT814" s="56"/>
      <c r="IU814" s="56"/>
      <c r="IV814" s="56"/>
      <c r="IW814" s="56"/>
      <c r="IX814" s="56"/>
    </row>
    <row r="815" spans="2:258">
      <c r="B815" s="56"/>
      <c r="C815" s="56"/>
      <c r="D815" s="56"/>
      <c r="E815" s="56"/>
      <c r="F815" s="56"/>
      <c r="G815" s="56"/>
      <c r="H815" s="56"/>
      <c r="I815" s="56"/>
      <c r="J815" s="56"/>
      <c r="K815" s="56"/>
      <c r="L815" s="56"/>
      <c r="M815" s="56"/>
      <c r="CK815" s="56"/>
      <c r="CL815" s="56"/>
      <c r="CM815" s="56"/>
      <c r="CN815" s="56"/>
      <c r="CO815" s="56"/>
      <c r="CP815" s="56"/>
      <c r="CQ815" s="56"/>
      <c r="CR815" s="56"/>
      <c r="CS815" s="56"/>
      <c r="CT815" s="56"/>
      <c r="CU815" s="56"/>
      <c r="CV815" s="56"/>
      <c r="CW815" s="56"/>
      <c r="CX815" s="56"/>
      <c r="CY815" s="56"/>
      <c r="CZ815" s="56"/>
      <c r="DA815" s="56"/>
      <c r="DB815" s="56"/>
      <c r="DC815" s="56"/>
      <c r="DD815" s="56"/>
      <c r="DE815" s="56"/>
      <c r="DF815" s="56"/>
      <c r="DG815" s="56"/>
      <c r="DH815" s="56"/>
      <c r="DI815" s="56"/>
      <c r="DJ815" s="56"/>
      <c r="DK815" s="56"/>
      <c r="DL815" s="56"/>
      <c r="DM815" s="56"/>
      <c r="DN815" s="56"/>
      <c r="DO815" s="56"/>
      <c r="DP815" s="56"/>
      <c r="DQ815" s="56"/>
      <c r="DR815" s="56"/>
      <c r="DS815" s="56"/>
      <c r="DT815" s="56"/>
      <c r="DU815" s="56"/>
      <c r="DV815" s="56"/>
      <c r="DW815" s="56"/>
      <c r="DX815" s="56"/>
      <c r="DY815" s="56"/>
      <c r="DZ815" s="56"/>
      <c r="EA815" s="56"/>
      <c r="EB815" s="56"/>
      <c r="EC815" s="56"/>
      <c r="ED815" s="56"/>
      <c r="EE815" s="56"/>
      <c r="EF815" s="56"/>
      <c r="EG815" s="56"/>
      <c r="EH815" s="56"/>
      <c r="EI815" s="56"/>
      <c r="EJ815" s="56"/>
      <c r="EK815" s="56"/>
      <c r="EL815" s="56"/>
      <c r="EM815" s="56"/>
      <c r="EN815" s="56"/>
      <c r="EO815" s="56"/>
      <c r="EP815" s="56"/>
      <c r="EQ815" s="56"/>
      <c r="ER815" s="56"/>
      <c r="ES815" s="56"/>
      <c r="ET815" s="56"/>
      <c r="EU815" s="56"/>
      <c r="EV815" s="56"/>
      <c r="EW815" s="56"/>
      <c r="EX815" s="56"/>
      <c r="EY815" s="56"/>
      <c r="EZ815" s="56"/>
      <c r="FA815" s="56"/>
      <c r="FB815" s="56"/>
      <c r="FC815" s="56"/>
      <c r="FD815" s="56"/>
      <c r="FE815" s="56"/>
      <c r="FF815" s="56"/>
      <c r="FG815" s="56"/>
      <c r="FH815" s="56"/>
      <c r="FI815" s="56"/>
      <c r="FJ815" s="56"/>
      <c r="FK815" s="56"/>
      <c r="FL815" s="56"/>
      <c r="FM815" s="56"/>
      <c r="FN815" s="56"/>
      <c r="FO815" s="56"/>
      <c r="FP815" s="56"/>
      <c r="FQ815" s="56"/>
      <c r="FR815" s="56"/>
      <c r="FS815" s="56"/>
      <c r="FT815" s="56"/>
      <c r="FU815" s="56"/>
      <c r="FV815" s="56"/>
      <c r="FW815" s="56"/>
      <c r="FX815" s="56"/>
      <c r="FY815" s="56"/>
      <c r="FZ815" s="56"/>
      <c r="GA815" s="56"/>
      <c r="GB815" s="56"/>
      <c r="GC815" s="56"/>
      <c r="GD815" s="56"/>
      <c r="GE815" s="56"/>
      <c r="GF815" s="56"/>
      <c r="GG815" s="56"/>
      <c r="GH815" s="56"/>
      <c r="GI815" s="56"/>
      <c r="GJ815" s="56"/>
      <c r="GK815" s="56"/>
      <c r="GL815" s="56"/>
      <c r="GM815" s="56"/>
      <c r="GN815" s="56"/>
      <c r="GO815" s="56"/>
      <c r="GP815" s="56"/>
      <c r="GQ815" s="56"/>
      <c r="GR815" s="56"/>
      <c r="GS815" s="56"/>
      <c r="GT815" s="56"/>
      <c r="GU815" s="56"/>
      <c r="GV815" s="56"/>
      <c r="GW815" s="56"/>
      <c r="GX815" s="56"/>
      <c r="GY815" s="56"/>
      <c r="GZ815" s="56"/>
      <c r="HA815" s="56"/>
      <c r="HB815" s="56"/>
      <c r="HC815" s="56"/>
      <c r="HD815" s="56"/>
      <c r="HE815" s="56"/>
      <c r="HF815" s="56"/>
      <c r="HG815" s="56"/>
      <c r="HH815" s="56"/>
      <c r="HI815" s="56"/>
      <c r="HJ815" s="56"/>
      <c r="HK815" s="56"/>
      <c r="HL815" s="56"/>
      <c r="HM815" s="56"/>
      <c r="HN815" s="56"/>
      <c r="HO815" s="56"/>
      <c r="HP815" s="56"/>
      <c r="HQ815" s="56"/>
      <c r="HR815" s="56"/>
      <c r="HS815" s="56"/>
      <c r="HT815" s="56"/>
      <c r="HU815" s="56"/>
      <c r="HV815" s="56"/>
      <c r="HW815" s="56"/>
      <c r="HX815" s="56"/>
      <c r="HY815" s="56"/>
      <c r="HZ815" s="56"/>
      <c r="IA815" s="56"/>
      <c r="IB815" s="56"/>
      <c r="IC815" s="56"/>
      <c r="ID815" s="56"/>
      <c r="IE815" s="56"/>
      <c r="IF815" s="56"/>
      <c r="IG815" s="56"/>
      <c r="IH815" s="56"/>
      <c r="II815" s="56"/>
      <c r="IJ815" s="56"/>
      <c r="IK815" s="56"/>
      <c r="IL815" s="56"/>
      <c r="IM815" s="56"/>
      <c r="IN815" s="56"/>
      <c r="IO815" s="56"/>
      <c r="IP815" s="56"/>
      <c r="IQ815" s="56"/>
      <c r="IR815" s="56"/>
      <c r="IS815" s="56"/>
      <c r="IT815" s="56"/>
      <c r="IU815" s="56"/>
      <c r="IV815" s="56"/>
      <c r="IW815" s="56"/>
      <c r="IX815" s="56"/>
    </row>
    <row r="816" spans="2:258">
      <c r="B816" s="56"/>
      <c r="C816" s="56"/>
      <c r="D816" s="56"/>
      <c r="E816" s="56"/>
      <c r="F816" s="56"/>
      <c r="G816" s="56"/>
      <c r="H816" s="56"/>
      <c r="I816" s="56"/>
      <c r="J816" s="56"/>
      <c r="K816" s="56"/>
      <c r="L816" s="56"/>
      <c r="M816" s="56"/>
      <c r="CK816" s="56"/>
      <c r="CL816" s="56"/>
      <c r="CM816" s="56"/>
      <c r="CN816" s="56"/>
      <c r="CO816" s="56"/>
      <c r="CP816" s="56"/>
      <c r="CQ816" s="56"/>
      <c r="CR816" s="56"/>
      <c r="CS816" s="56"/>
      <c r="CT816" s="56"/>
      <c r="CU816" s="56"/>
      <c r="CV816" s="56"/>
      <c r="CW816" s="56"/>
      <c r="CX816" s="56"/>
      <c r="CY816" s="56"/>
      <c r="CZ816" s="56"/>
      <c r="DA816" s="56"/>
      <c r="DB816" s="56"/>
      <c r="DC816" s="56"/>
      <c r="DD816" s="56"/>
      <c r="DE816" s="56"/>
      <c r="DF816" s="56"/>
      <c r="DG816" s="56"/>
      <c r="DH816" s="56"/>
      <c r="DI816" s="56"/>
      <c r="DJ816" s="56"/>
      <c r="DK816" s="56"/>
      <c r="DL816" s="56"/>
      <c r="DM816" s="56"/>
      <c r="DN816" s="56"/>
      <c r="DO816" s="56"/>
      <c r="DP816" s="56"/>
      <c r="DQ816" s="56"/>
      <c r="DR816" s="56"/>
      <c r="DS816" s="56"/>
      <c r="DT816" s="56"/>
      <c r="DU816" s="56"/>
      <c r="DV816" s="56"/>
      <c r="DW816" s="56"/>
      <c r="DX816" s="56"/>
      <c r="DY816" s="56"/>
      <c r="DZ816" s="56"/>
      <c r="EA816" s="56"/>
      <c r="EB816" s="56"/>
      <c r="EC816" s="56"/>
      <c r="ED816" s="56"/>
      <c r="EE816" s="56"/>
      <c r="EF816" s="56"/>
      <c r="EG816" s="56"/>
      <c r="EH816" s="56"/>
      <c r="EI816" s="56"/>
      <c r="EJ816" s="56"/>
      <c r="EK816" s="56"/>
      <c r="EL816" s="56"/>
      <c r="EM816" s="56"/>
      <c r="EN816" s="56"/>
      <c r="EO816" s="56"/>
      <c r="EP816" s="56"/>
      <c r="EQ816" s="56"/>
      <c r="ER816" s="56"/>
      <c r="ES816" s="56"/>
      <c r="ET816" s="56"/>
      <c r="EU816" s="56"/>
      <c r="EV816" s="56"/>
      <c r="EW816" s="56"/>
      <c r="EX816" s="56"/>
      <c r="EY816" s="56"/>
      <c r="EZ816" s="56"/>
      <c r="FA816" s="56"/>
      <c r="FB816" s="56"/>
      <c r="FC816" s="56"/>
      <c r="FD816" s="56"/>
      <c r="FE816" s="56"/>
      <c r="FF816" s="56"/>
      <c r="FG816" s="56"/>
      <c r="FH816" s="56"/>
      <c r="FI816" s="56"/>
      <c r="FJ816" s="56"/>
      <c r="FK816" s="56"/>
      <c r="FL816" s="56"/>
      <c r="FM816" s="56"/>
      <c r="FN816" s="56"/>
      <c r="FO816" s="56"/>
      <c r="FP816" s="56"/>
      <c r="FQ816" s="56"/>
      <c r="FR816" s="56"/>
      <c r="FS816" s="56"/>
      <c r="FT816" s="56"/>
      <c r="FU816" s="56"/>
      <c r="FV816" s="56"/>
      <c r="FW816" s="56"/>
      <c r="FX816" s="56"/>
      <c r="FY816" s="56"/>
      <c r="FZ816" s="56"/>
      <c r="GA816" s="56"/>
      <c r="GB816" s="56"/>
      <c r="GC816" s="56"/>
      <c r="GD816" s="56"/>
      <c r="GE816" s="56"/>
      <c r="GF816" s="56"/>
      <c r="GG816" s="56"/>
      <c r="GH816" s="56"/>
      <c r="GI816" s="56"/>
      <c r="GJ816" s="56"/>
      <c r="GK816" s="56"/>
      <c r="GL816" s="56"/>
      <c r="GM816" s="56"/>
      <c r="GN816" s="56"/>
      <c r="GO816" s="56"/>
      <c r="GP816" s="56"/>
      <c r="GQ816" s="56"/>
      <c r="GR816" s="56"/>
      <c r="GS816" s="56"/>
      <c r="GT816" s="56"/>
      <c r="GU816" s="56"/>
      <c r="GV816" s="56"/>
      <c r="GW816" s="56"/>
      <c r="GX816" s="56"/>
      <c r="GY816" s="56"/>
      <c r="GZ816" s="56"/>
      <c r="HA816" s="56"/>
      <c r="HB816" s="56"/>
      <c r="HC816" s="56"/>
      <c r="HD816" s="56"/>
      <c r="HE816" s="56"/>
      <c r="HF816" s="56"/>
      <c r="HG816" s="56"/>
      <c r="HH816" s="56"/>
      <c r="HI816" s="56"/>
      <c r="HJ816" s="56"/>
      <c r="HK816" s="56"/>
      <c r="HL816" s="56"/>
      <c r="HM816" s="56"/>
      <c r="HN816" s="56"/>
      <c r="HO816" s="56"/>
      <c r="HP816" s="56"/>
      <c r="HQ816" s="56"/>
      <c r="HR816" s="56"/>
      <c r="HS816" s="56"/>
      <c r="HT816" s="56"/>
      <c r="HU816" s="56"/>
      <c r="HV816" s="56"/>
      <c r="HW816" s="56"/>
      <c r="HX816" s="56"/>
      <c r="HY816" s="56"/>
      <c r="HZ816" s="56"/>
      <c r="IA816" s="56"/>
      <c r="IB816" s="56"/>
      <c r="IC816" s="56"/>
      <c r="ID816" s="56"/>
      <c r="IE816" s="56"/>
      <c r="IF816" s="56"/>
      <c r="IG816" s="56"/>
      <c r="IH816" s="56"/>
      <c r="II816" s="56"/>
      <c r="IJ816" s="56"/>
      <c r="IK816" s="56"/>
      <c r="IL816" s="56"/>
      <c r="IM816" s="56"/>
      <c r="IN816" s="56"/>
      <c r="IO816" s="56"/>
      <c r="IP816" s="56"/>
      <c r="IQ816" s="56"/>
      <c r="IR816" s="56"/>
      <c r="IS816" s="56"/>
      <c r="IT816" s="56"/>
      <c r="IU816" s="56"/>
      <c r="IV816" s="56"/>
      <c r="IW816" s="56"/>
      <c r="IX816" s="56"/>
    </row>
    <row r="817" spans="2:258">
      <c r="B817" s="56"/>
      <c r="C817" s="56"/>
      <c r="D817" s="56"/>
      <c r="E817" s="56"/>
      <c r="F817" s="56"/>
      <c r="G817" s="56"/>
      <c r="H817" s="56"/>
      <c r="I817" s="56"/>
      <c r="J817" s="56"/>
      <c r="K817" s="56"/>
      <c r="L817" s="56"/>
      <c r="M817" s="56"/>
      <c r="CK817" s="56"/>
      <c r="CL817" s="56"/>
      <c r="CM817" s="56"/>
      <c r="CN817" s="56"/>
      <c r="CO817" s="56"/>
      <c r="CP817" s="56"/>
      <c r="CQ817" s="56"/>
      <c r="CR817" s="56"/>
      <c r="CS817" s="56"/>
      <c r="CT817" s="56"/>
      <c r="CU817" s="56"/>
      <c r="CV817" s="56"/>
      <c r="CW817" s="56"/>
      <c r="CX817" s="56"/>
      <c r="CY817" s="56"/>
      <c r="CZ817" s="56"/>
      <c r="DA817" s="56"/>
      <c r="DB817" s="56"/>
      <c r="DC817" s="56"/>
      <c r="DD817" s="56"/>
      <c r="DE817" s="56"/>
      <c r="DF817" s="56"/>
      <c r="DG817" s="56"/>
      <c r="DH817" s="56"/>
      <c r="DI817" s="56"/>
      <c r="DJ817" s="56"/>
      <c r="DK817" s="56"/>
      <c r="DL817" s="56"/>
      <c r="DM817" s="56"/>
      <c r="DN817" s="56"/>
      <c r="DO817" s="56"/>
      <c r="DP817" s="56"/>
      <c r="DQ817" s="56"/>
      <c r="DR817" s="56"/>
      <c r="DS817" s="56"/>
      <c r="DT817" s="56"/>
      <c r="DU817" s="56"/>
      <c r="DV817" s="56"/>
      <c r="DW817" s="56"/>
      <c r="DX817" s="56"/>
      <c r="DY817" s="56"/>
      <c r="DZ817" s="56"/>
      <c r="EA817" s="56"/>
      <c r="EB817" s="56"/>
      <c r="EC817" s="56"/>
      <c r="ED817" s="56"/>
      <c r="EE817" s="56"/>
      <c r="EF817" s="56"/>
      <c r="EG817" s="56"/>
      <c r="EH817" s="56"/>
      <c r="EI817" s="56"/>
      <c r="EJ817" s="56"/>
      <c r="EK817" s="56"/>
      <c r="EL817" s="56"/>
      <c r="EM817" s="56"/>
      <c r="EN817" s="56"/>
      <c r="EO817" s="56"/>
      <c r="EP817" s="56"/>
      <c r="EQ817" s="56"/>
      <c r="ER817" s="56"/>
      <c r="ES817" s="56"/>
      <c r="ET817" s="56"/>
      <c r="EU817" s="56"/>
      <c r="EV817" s="56"/>
      <c r="EW817" s="56"/>
      <c r="EX817" s="56"/>
      <c r="EY817" s="56"/>
      <c r="EZ817" s="56"/>
      <c r="FA817" s="56"/>
      <c r="FB817" s="56"/>
      <c r="FC817" s="56"/>
      <c r="FD817" s="56"/>
      <c r="FE817" s="56"/>
      <c r="FF817" s="56"/>
      <c r="FG817" s="56"/>
      <c r="FH817" s="56"/>
      <c r="FI817" s="56"/>
      <c r="FJ817" s="56"/>
      <c r="FK817" s="56"/>
      <c r="FL817" s="56"/>
      <c r="FM817" s="56"/>
      <c r="FN817" s="56"/>
      <c r="FO817" s="56"/>
      <c r="FP817" s="56"/>
      <c r="FQ817" s="56"/>
      <c r="FR817" s="56"/>
      <c r="FS817" s="56"/>
      <c r="FT817" s="56"/>
      <c r="FU817" s="56"/>
      <c r="FV817" s="56"/>
      <c r="FW817" s="56"/>
      <c r="FX817" s="56"/>
      <c r="FY817" s="56"/>
      <c r="FZ817" s="56"/>
      <c r="GA817" s="56"/>
      <c r="GB817" s="56"/>
      <c r="GC817" s="56"/>
      <c r="GD817" s="56"/>
      <c r="GE817" s="56"/>
      <c r="GF817" s="56"/>
      <c r="GG817" s="56"/>
      <c r="GH817" s="56"/>
      <c r="GI817" s="56"/>
      <c r="GJ817" s="56"/>
      <c r="GK817" s="56"/>
      <c r="GL817" s="56"/>
      <c r="GM817" s="56"/>
      <c r="GN817" s="56"/>
      <c r="GO817" s="56"/>
      <c r="GP817" s="56"/>
      <c r="GQ817" s="56"/>
      <c r="GR817" s="56"/>
      <c r="GS817" s="56"/>
      <c r="GT817" s="56"/>
      <c r="GU817" s="56"/>
      <c r="GV817" s="56"/>
      <c r="GW817" s="56"/>
      <c r="GX817" s="56"/>
      <c r="GY817" s="56"/>
      <c r="GZ817" s="56"/>
      <c r="HA817" s="56"/>
      <c r="HB817" s="56"/>
      <c r="HC817" s="56"/>
      <c r="HD817" s="56"/>
      <c r="HE817" s="56"/>
      <c r="HF817" s="56"/>
      <c r="HG817" s="56"/>
      <c r="HH817" s="56"/>
      <c r="HI817" s="56"/>
      <c r="HJ817" s="56"/>
      <c r="HK817" s="56"/>
      <c r="HL817" s="56"/>
      <c r="HM817" s="56"/>
      <c r="HN817" s="56"/>
      <c r="HO817" s="56"/>
      <c r="HP817" s="56"/>
      <c r="HQ817" s="56"/>
      <c r="HR817" s="56"/>
      <c r="HS817" s="56"/>
      <c r="HT817" s="56"/>
      <c r="HU817" s="56"/>
      <c r="HV817" s="56"/>
      <c r="HW817" s="56"/>
      <c r="HX817" s="56"/>
      <c r="HY817" s="56"/>
      <c r="HZ817" s="56"/>
      <c r="IA817" s="56"/>
      <c r="IB817" s="56"/>
      <c r="IC817" s="56"/>
      <c r="ID817" s="56"/>
      <c r="IE817" s="56"/>
      <c r="IF817" s="56"/>
      <c r="IG817" s="56"/>
      <c r="IH817" s="56"/>
      <c r="II817" s="56"/>
      <c r="IJ817" s="56"/>
      <c r="IK817" s="56"/>
      <c r="IL817" s="56"/>
      <c r="IM817" s="56"/>
      <c r="IN817" s="56"/>
      <c r="IO817" s="56"/>
      <c r="IP817" s="56"/>
      <c r="IQ817" s="56"/>
      <c r="IR817" s="56"/>
      <c r="IS817" s="56"/>
      <c r="IT817" s="56"/>
      <c r="IU817" s="56"/>
      <c r="IV817" s="56"/>
      <c r="IW817" s="56"/>
      <c r="IX817" s="56"/>
    </row>
    <row r="818" spans="2:258">
      <c r="B818" s="56"/>
      <c r="C818" s="56"/>
      <c r="D818" s="56"/>
      <c r="E818" s="56"/>
      <c r="F818" s="56"/>
      <c r="G818" s="56"/>
      <c r="H818" s="56"/>
      <c r="I818" s="56"/>
      <c r="J818" s="56"/>
      <c r="K818" s="56"/>
      <c r="L818" s="56"/>
      <c r="M818" s="56"/>
      <c r="CK818" s="56"/>
      <c r="CL818" s="56"/>
      <c r="CM818" s="56"/>
      <c r="CN818" s="56"/>
      <c r="CO818" s="56"/>
      <c r="CP818" s="56"/>
      <c r="CQ818" s="56"/>
      <c r="CR818" s="56"/>
      <c r="CS818" s="56"/>
      <c r="CT818" s="56"/>
      <c r="CU818" s="56"/>
      <c r="CV818" s="56"/>
      <c r="CW818" s="56"/>
      <c r="CX818" s="56"/>
      <c r="CY818" s="56"/>
      <c r="CZ818" s="56"/>
      <c r="DA818" s="56"/>
      <c r="DB818" s="56"/>
      <c r="DC818" s="56"/>
      <c r="DD818" s="56"/>
      <c r="DE818" s="56"/>
      <c r="DF818" s="56"/>
      <c r="DG818" s="56"/>
      <c r="DH818" s="56"/>
      <c r="DI818" s="56"/>
      <c r="DJ818" s="56"/>
      <c r="DK818" s="56"/>
      <c r="DL818" s="56"/>
      <c r="DM818" s="56"/>
      <c r="DN818" s="56"/>
      <c r="DO818" s="56"/>
      <c r="DP818" s="56"/>
      <c r="DQ818" s="56"/>
      <c r="DR818" s="56"/>
      <c r="DS818" s="56"/>
      <c r="DT818" s="56"/>
      <c r="DU818" s="56"/>
      <c r="DV818" s="56"/>
      <c r="DW818" s="56"/>
      <c r="DX818" s="56"/>
      <c r="DY818" s="56"/>
      <c r="DZ818" s="56"/>
      <c r="EA818" s="56"/>
      <c r="EB818" s="56"/>
      <c r="EC818" s="56"/>
      <c r="ED818" s="56"/>
      <c r="EE818" s="56"/>
      <c r="EF818" s="56"/>
      <c r="EG818" s="56"/>
      <c r="EH818" s="56"/>
      <c r="EI818" s="56"/>
      <c r="EJ818" s="56"/>
      <c r="EK818" s="56"/>
      <c r="EL818" s="56"/>
      <c r="EM818" s="56"/>
      <c r="EN818" s="56"/>
      <c r="EO818" s="56"/>
      <c r="EP818" s="56"/>
      <c r="EQ818" s="56"/>
      <c r="ER818" s="56"/>
      <c r="ES818" s="56"/>
      <c r="ET818" s="56"/>
      <c r="EU818" s="56"/>
      <c r="EV818" s="56"/>
      <c r="EW818" s="56"/>
      <c r="EX818" s="56"/>
      <c r="EY818" s="56"/>
      <c r="EZ818" s="56"/>
      <c r="FA818" s="56"/>
      <c r="FB818" s="56"/>
      <c r="FC818" s="56"/>
      <c r="FD818" s="56"/>
      <c r="FE818" s="56"/>
      <c r="FF818" s="56"/>
      <c r="FG818" s="56"/>
      <c r="FH818" s="56"/>
      <c r="FI818" s="56"/>
      <c r="FJ818" s="56"/>
      <c r="FK818" s="56"/>
      <c r="FL818" s="56"/>
      <c r="FM818" s="56"/>
      <c r="FN818" s="56"/>
      <c r="FO818" s="56"/>
      <c r="FP818" s="56"/>
      <c r="FQ818" s="56"/>
      <c r="FR818" s="56"/>
      <c r="FS818" s="56"/>
      <c r="FT818" s="56"/>
      <c r="FU818" s="56"/>
      <c r="FV818" s="56"/>
      <c r="FW818" s="56"/>
      <c r="FX818" s="56"/>
      <c r="FY818" s="56"/>
      <c r="FZ818" s="56"/>
      <c r="GA818" s="56"/>
      <c r="GB818" s="56"/>
      <c r="GC818" s="56"/>
      <c r="GD818" s="56"/>
      <c r="GE818" s="56"/>
      <c r="GF818" s="56"/>
      <c r="GG818" s="56"/>
      <c r="GH818" s="56"/>
      <c r="GI818" s="56"/>
      <c r="GJ818" s="56"/>
      <c r="GK818" s="56"/>
      <c r="GL818" s="56"/>
      <c r="GM818" s="56"/>
      <c r="GN818" s="56"/>
      <c r="GO818" s="56"/>
      <c r="GP818" s="56"/>
      <c r="GQ818" s="56"/>
      <c r="GR818" s="56"/>
      <c r="GS818" s="56"/>
      <c r="GT818" s="56"/>
      <c r="GU818" s="56"/>
      <c r="GV818" s="56"/>
      <c r="GW818" s="56"/>
      <c r="GX818" s="56"/>
      <c r="GY818" s="56"/>
      <c r="GZ818" s="56"/>
      <c r="HA818" s="56"/>
      <c r="HB818" s="56"/>
      <c r="HC818" s="56"/>
      <c r="HD818" s="56"/>
      <c r="HE818" s="56"/>
      <c r="HF818" s="56"/>
      <c r="HG818" s="56"/>
      <c r="HH818" s="56"/>
      <c r="HI818" s="56"/>
      <c r="HJ818" s="56"/>
      <c r="HK818" s="56"/>
      <c r="HL818" s="56"/>
      <c r="HM818" s="56"/>
      <c r="HN818" s="56"/>
      <c r="HO818" s="56"/>
      <c r="HP818" s="56"/>
      <c r="HQ818" s="56"/>
      <c r="HR818" s="56"/>
      <c r="HS818" s="56"/>
      <c r="HT818" s="56"/>
      <c r="HU818" s="56"/>
      <c r="HV818" s="56"/>
      <c r="HW818" s="56"/>
      <c r="HX818" s="56"/>
      <c r="HY818" s="56"/>
      <c r="HZ818" s="56"/>
      <c r="IA818" s="56"/>
      <c r="IB818" s="56"/>
      <c r="IC818" s="56"/>
      <c r="ID818" s="56"/>
      <c r="IE818" s="56"/>
      <c r="IF818" s="56"/>
      <c r="IG818" s="56"/>
      <c r="IH818" s="56"/>
      <c r="II818" s="56"/>
      <c r="IJ818" s="56"/>
      <c r="IK818" s="56"/>
      <c r="IL818" s="56"/>
      <c r="IM818" s="56"/>
      <c r="IN818" s="56"/>
      <c r="IO818" s="56"/>
      <c r="IP818" s="56"/>
      <c r="IQ818" s="56"/>
      <c r="IR818" s="56"/>
      <c r="IS818" s="56"/>
      <c r="IT818" s="56"/>
      <c r="IU818" s="56"/>
      <c r="IV818" s="56"/>
      <c r="IW818" s="56"/>
      <c r="IX818" s="56"/>
    </row>
    <row r="819" spans="2:258">
      <c r="B819" s="56"/>
      <c r="C819" s="56"/>
      <c r="D819" s="56"/>
      <c r="E819" s="56"/>
      <c r="F819" s="56"/>
      <c r="G819" s="56"/>
      <c r="H819" s="56"/>
      <c r="I819" s="56"/>
      <c r="J819" s="56"/>
      <c r="K819" s="56"/>
      <c r="L819" s="56"/>
      <c r="M819" s="56"/>
      <c r="CK819" s="56"/>
      <c r="CL819" s="56"/>
      <c r="CM819" s="56"/>
      <c r="CN819" s="56"/>
      <c r="CO819" s="56"/>
      <c r="CP819" s="56"/>
      <c r="CQ819" s="56"/>
      <c r="CR819" s="56"/>
      <c r="CS819" s="56"/>
      <c r="CT819" s="56"/>
      <c r="CU819" s="56"/>
      <c r="CV819" s="56"/>
      <c r="CW819" s="56"/>
      <c r="CX819" s="56"/>
      <c r="CY819" s="56"/>
      <c r="CZ819" s="56"/>
      <c r="DA819" s="56"/>
      <c r="DB819" s="56"/>
      <c r="DC819" s="56"/>
      <c r="DD819" s="56"/>
      <c r="DE819" s="56"/>
      <c r="DF819" s="56"/>
      <c r="DG819" s="56"/>
      <c r="DH819" s="56"/>
      <c r="DI819" s="56"/>
      <c r="DJ819" s="56"/>
      <c r="DK819" s="56"/>
      <c r="DL819" s="56"/>
      <c r="DM819" s="56"/>
      <c r="DN819" s="56"/>
      <c r="DO819" s="56"/>
      <c r="DP819" s="56"/>
      <c r="DQ819" s="56"/>
      <c r="DR819" s="56"/>
      <c r="DS819" s="56"/>
      <c r="DT819" s="56"/>
      <c r="DU819" s="56"/>
      <c r="DV819" s="56"/>
      <c r="DW819" s="56"/>
      <c r="DX819" s="56"/>
      <c r="DY819" s="56"/>
      <c r="DZ819" s="56"/>
      <c r="EA819" s="56"/>
      <c r="EB819" s="56"/>
      <c r="EC819" s="56"/>
      <c r="ED819" s="56"/>
      <c r="EE819" s="56"/>
      <c r="EF819" s="56"/>
      <c r="EG819" s="56"/>
      <c r="EH819" s="56"/>
      <c r="EI819" s="56"/>
      <c r="EJ819" s="56"/>
      <c r="EK819" s="56"/>
      <c r="EL819" s="56"/>
      <c r="EM819" s="56"/>
      <c r="EN819" s="56"/>
      <c r="EO819" s="56"/>
      <c r="EP819" s="56"/>
      <c r="EQ819" s="56"/>
      <c r="ER819" s="56"/>
      <c r="ES819" s="56"/>
      <c r="ET819" s="56"/>
      <c r="EU819" s="56"/>
      <c r="EV819" s="56"/>
      <c r="EW819" s="56"/>
      <c r="EX819" s="56"/>
      <c r="EY819" s="56"/>
      <c r="EZ819" s="56"/>
      <c r="FA819" s="56"/>
      <c r="FB819" s="56"/>
      <c r="FC819" s="56"/>
      <c r="FD819" s="56"/>
      <c r="FE819" s="56"/>
      <c r="FF819" s="56"/>
      <c r="FG819" s="56"/>
      <c r="FH819" s="56"/>
      <c r="FI819" s="56"/>
      <c r="FJ819" s="56"/>
      <c r="FK819" s="56"/>
      <c r="FL819" s="56"/>
      <c r="FM819" s="56"/>
      <c r="FN819" s="56"/>
      <c r="FO819" s="56"/>
      <c r="FP819" s="56"/>
      <c r="FQ819" s="56"/>
      <c r="FR819" s="56"/>
      <c r="FS819" s="56"/>
      <c r="FT819" s="56"/>
      <c r="FU819" s="56"/>
      <c r="FV819" s="56"/>
      <c r="FW819" s="56"/>
      <c r="FX819" s="56"/>
      <c r="FY819" s="56"/>
      <c r="FZ819" s="56"/>
      <c r="GA819" s="56"/>
      <c r="GB819" s="56"/>
      <c r="GC819" s="56"/>
      <c r="GD819" s="56"/>
      <c r="GE819" s="56"/>
      <c r="GF819" s="56"/>
      <c r="GG819" s="56"/>
      <c r="GH819" s="56"/>
      <c r="GI819" s="56"/>
      <c r="GJ819" s="56"/>
      <c r="GK819" s="56"/>
      <c r="GL819" s="56"/>
      <c r="GM819" s="56"/>
      <c r="GN819" s="56"/>
      <c r="GO819" s="56"/>
      <c r="GP819" s="56"/>
      <c r="GQ819" s="56"/>
      <c r="GR819" s="56"/>
      <c r="GS819" s="56"/>
      <c r="GT819" s="56"/>
      <c r="GU819" s="56"/>
      <c r="GV819" s="56"/>
      <c r="GW819" s="56"/>
      <c r="GX819" s="56"/>
      <c r="GY819" s="56"/>
      <c r="GZ819" s="56"/>
      <c r="HA819" s="56"/>
      <c r="HB819" s="56"/>
      <c r="HC819" s="56"/>
      <c r="HD819" s="56"/>
      <c r="HE819" s="56"/>
      <c r="HF819" s="56"/>
      <c r="HG819" s="56"/>
      <c r="HH819" s="56"/>
      <c r="HI819" s="56"/>
      <c r="HJ819" s="56"/>
      <c r="HK819" s="56"/>
      <c r="HL819" s="56"/>
      <c r="HM819" s="56"/>
      <c r="HN819" s="56"/>
      <c r="HO819" s="56"/>
      <c r="HP819" s="56"/>
      <c r="HQ819" s="56"/>
      <c r="HR819" s="56"/>
      <c r="HS819" s="56"/>
      <c r="HT819" s="56"/>
      <c r="HU819" s="56"/>
      <c r="HV819" s="56"/>
      <c r="HW819" s="56"/>
      <c r="HX819" s="56"/>
      <c r="HY819" s="56"/>
      <c r="HZ819" s="56"/>
      <c r="IA819" s="56"/>
      <c r="IB819" s="56"/>
      <c r="IC819" s="56"/>
      <c r="ID819" s="56"/>
      <c r="IE819" s="56"/>
      <c r="IF819" s="56"/>
      <c r="IG819" s="56"/>
      <c r="IH819" s="56"/>
      <c r="II819" s="56"/>
      <c r="IJ819" s="56"/>
      <c r="IK819" s="56"/>
      <c r="IL819" s="56"/>
      <c r="IM819" s="56"/>
      <c r="IN819" s="56"/>
      <c r="IO819" s="56"/>
      <c r="IP819" s="56"/>
      <c r="IQ819" s="56"/>
      <c r="IR819" s="56"/>
      <c r="IS819" s="56"/>
      <c r="IT819" s="56"/>
      <c r="IU819" s="56"/>
      <c r="IV819" s="56"/>
      <c r="IW819" s="56"/>
      <c r="IX819" s="56"/>
    </row>
    <row r="820" spans="2:258">
      <c r="B820" s="56"/>
      <c r="C820" s="56"/>
      <c r="D820" s="56"/>
      <c r="E820" s="56"/>
      <c r="F820" s="56"/>
      <c r="G820" s="56"/>
      <c r="H820" s="56"/>
      <c r="I820" s="56"/>
      <c r="J820" s="56"/>
      <c r="K820" s="56"/>
      <c r="L820" s="56"/>
      <c r="M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c r="DN820" s="56"/>
      <c r="DO820" s="56"/>
      <c r="DP820" s="56"/>
      <c r="DQ820" s="56"/>
      <c r="DR820" s="56"/>
      <c r="DS820" s="56"/>
      <c r="DT820" s="56"/>
      <c r="DU820" s="56"/>
      <c r="DV820" s="56"/>
      <c r="DW820" s="56"/>
      <c r="DX820" s="56"/>
      <c r="DY820" s="56"/>
      <c r="DZ820" s="56"/>
      <c r="EA820" s="56"/>
      <c r="EB820" s="56"/>
      <c r="EC820" s="56"/>
      <c r="ED820" s="56"/>
      <c r="EE820" s="56"/>
      <c r="EF820" s="56"/>
      <c r="EG820" s="56"/>
      <c r="EH820" s="56"/>
      <c r="EI820" s="56"/>
      <c r="EJ820" s="56"/>
      <c r="EK820" s="56"/>
      <c r="EL820" s="56"/>
      <c r="EM820" s="56"/>
      <c r="EN820" s="56"/>
      <c r="EO820" s="56"/>
      <c r="EP820" s="56"/>
      <c r="EQ820" s="56"/>
      <c r="ER820" s="56"/>
      <c r="ES820" s="56"/>
      <c r="ET820" s="56"/>
      <c r="EU820" s="56"/>
      <c r="EV820" s="56"/>
      <c r="EW820" s="56"/>
      <c r="EX820" s="56"/>
      <c r="EY820" s="56"/>
      <c r="EZ820" s="56"/>
      <c r="FA820" s="56"/>
      <c r="FB820" s="56"/>
      <c r="FC820" s="56"/>
      <c r="FD820" s="56"/>
      <c r="FE820" s="56"/>
      <c r="FF820" s="56"/>
      <c r="FG820" s="56"/>
      <c r="FH820" s="56"/>
      <c r="FI820" s="56"/>
      <c r="FJ820" s="56"/>
      <c r="FK820" s="56"/>
      <c r="FL820" s="56"/>
      <c r="FM820" s="56"/>
      <c r="FN820" s="56"/>
      <c r="FO820" s="56"/>
      <c r="FP820" s="56"/>
      <c r="FQ820" s="56"/>
      <c r="FR820" s="56"/>
      <c r="FS820" s="56"/>
      <c r="FT820" s="56"/>
      <c r="FU820" s="56"/>
      <c r="FV820" s="56"/>
      <c r="FW820" s="56"/>
      <c r="FX820" s="56"/>
      <c r="FY820" s="56"/>
      <c r="FZ820" s="56"/>
      <c r="GA820" s="56"/>
      <c r="GB820" s="56"/>
      <c r="GC820" s="56"/>
      <c r="GD820" s="56"/>
      <c r="GE820" s="56"/>
      <c r="GF820" s="56"/>
      <c r="GG820" s="56"/>
      <c r="GH820" s="56"/>
      <c r="GI820" s="56"/>
      <c r="GJ820" s="56"/>
      <c r="GK820" s="56"/>
      <c r="GL820" s="56"/>
      <c r="GM820" s="56"/>
      <c r="GN820" s="56"/>
      <c r="GO820" s="56"/>
      <c r="GP820" s="56"/>
      <c r="GQ820" s="56"/>
      <c r="GR820" s="56"/>
      <c r="GS820" s="56"/>
      <c r="GT820" s="56"/>
      <c r="GU820" s="56"/>
      <c r="GV820" s="56"/>
      <c r="GW820" s="56"/>
      <c r="GX820" s="56"/>
      <c r="GY820" s="56"/>
      <c r="GZ820" s="56"/>
      <c r="HA820" s="56"/>
      <c r="HB820" s="56"/>
      <c r="HC820" s="56"/>
      <c r="HD820" s="56"/>
      <c r="HE820" s="56"/>
      <c r="HF820" s="56"/>
      <c r="HG820" s="56"/>
      <c r="HH820" s="56"/>
      <c r="HI820" s="56"/>
      <c r="HJ820" s="56"/>
      <c r="HK820" s="56"/>
      <c r="HL820" s="56"/>
      <c r="HM820" s="56"/>
      <c r="HN820" s="56"/>
      <c r="HO820" s="56"/>
      <c r="HP820" s="56"/>
      <c r="HQ820" s="56"/>
      <c r="HR820" s="56"/>
      <c r="HS820" s="56"/>
      <c r="HT820" s="56"/>
      <c r="HU820" s="56"/>
      <c r="HV820" s="56"/>
      <c r="HW820" s="56"/>
      <c r="HX820" s="56"/>
      <c r="HY820" s="56"/>
      <c r="HZ820" s="56"/>
      <c r="IA820" s="56"/>
      <c r="IB820" s="56"/>
      <c r="IC820" s="56"/>
      <c r="ID820" s="56"/>
      <c r="IE820" s="56"/>
      <c r="IF820" s="56"/>
      <c r="IG820" s="56"/>
      <c r="IH820" s="56"/>
      <c r="II820" s="56"/>
      <c r="IJ820" s="56"/>
      <c r="IK820" s="56"/>
      <c r="IL820" s="56"/>
      <c r="IM820" s="56"/>
      <c r="IN820" s="56"/>
      <c r="IO820" s="56"/>
      <c r="IP820" s="56"/>
      <c r="IQ820" s="56"/>
      <c r="IR820" s="56"/>
      <c r="IS820" s="56"/>
      <c r="IT820" s="56"/>
      <c r="IU820" s="56"/>
      <c r="IV820" s="56"/>
      <c r="IW820" s="56"/>
      <c r="IX820" s="56"/>
    </row>
    <row r="821" spans="2:258">
      <c r="B821" s="56"/>
      <c r="C821" s="56"/>
      <c r="D821" s="56"/>
      <c r="E821" s="56"/>
      <c r="F821" s="56"/>
      <c r="G821" s="56"/>
      <c r="H821" s="56"/>
      <c r="I821" s="56"/>
      <c r="J821" s="56"/>
      <c r="K821" s="56"/>
      <c r="L821" s="56"/>
      <c r="M821" s="56"/>
      <c r="CK821" s="56"/>
      <c r="CL821" s="56"/>
      <c r="CM821" s="56"/>
      <c r="CN821" s="56"/>
      <c r="CO821" s="56"/>
      <c r="CP821" s="56"/>
      <c r="CQ821" s="56"/>
      <c r="CR821" s="56"/>
      <c r="CS821" s="56"/>
      <c r="CT821" s="56"/>
      <c r="CU821" s="56"/>
      <c r="CV821" s="56"/>
      <c r="CW821" s="56"/>
      <c r="CX821" s="56"/>
      <c r="CY821" s="56"/>
      <c r="CZ821" s="56"/>
      <c r="DA821" s="56"/>
      <c r="DB821" s="56"/>
      <c r="DC821" s="56"/>
      <c r="DD821" s="56"/>
      <c r="DE821" s="56"/>
      <c r="DF821" s="56"/>
      <c r="DG821" s="56"/>
      <c r="DH821" s="56"/>
      <c r="DI821" s="56"/>
      <c r="DJ821" s="56"/>
      <c r="DK821" s="56"/>
      <c r="DL821" s="56"/>
      <c r="DM821" s="56"/>
      <c r="DN821" s="56"/>
      <c r="DO821" s="56"/>
      <c r="DP821" s="56"/>
      <c r="DQ821" s="56"/>
      <c r="DR821" s="56"/>
      <c r="DS821" s="56"/>
      <c r="DT821" s="56"/>
      <c r="DU821" s="56"/>
      <c r="DV821" s="56"/>
      <c r="DW821" s="56"/>
      <c r="DX821" s="56"/>
      <c r="DY821" s="56"/>
      <c r="DZ821" s="56"/>
      <c r="EA821" s="56"/>
      <c r="EB821" s="56"/>
      <c r="EC821" s="56"/>
      <c r="ED821" s="56"/>
      <c r="EE821" s="56"/>
      <c r="EF821" s="56"/>
      <c r="EG821" s="56"/>
      <c r="EH821" s="56"/>
      <c r="EI821" s="56"/>
      <c r="EJ821" s="56"/>
      <c r="EK821" s="56"/>
      <c r="EL821" s="56"/>
      <c r="EM821" s="56"/>
      <c r="EN821" s="56"/>
      <c r="EO821" s="56"/>
      <c r="EP821" s="56"/>
      <c r="EQ821" s="56"/>
      <c r="ER821" s="56"/>
      <c r="ES821" s="56"/>
      <c r="ET821" s="56"/>
      <c r="EU821" s="56"/>
      <c r="EV821" s="56"/>
      <c r="EW821" s="56"/>
      <c r="EX821" s="56"/>
      <c r="EY821" s="56"/>
      <c r="EZ821" s="56"/>
      <c r="FA821" s="56"/>
      <c r="FB821" s="56"/>
      <c r="FC821" s="56"/>
      <c r="FD821" s="56"/>
      <c r="FE821" s="56"/>
      <c r="FF821" s="56"/>
      <c r="FG821" s="56"/>
      <c r="FH821" s="56"/>
      <c r="FI821" s="56"/>
      <c r="FJ821" s="56"/>
      <c r="FK821" s="56"/>
      <c r="FL821" s="56"/>
      <c r="FM821" s="56"/>
      <c r="FN821" s="56"/>
      <c r="FO821" s="56"/>
      <c r="FP821" s="56"/>
      <c r="FQ821" s="56"/>
      <c r="FR821" s="56"/>
      <c r="FS821" s="56"/>
      <c r="FT821" s="56"/>
      <c r="FU821" s="56"/>
      <c r="FV821" s="56"/>
      <c r="FW821" s="56"/>
      <c r="FX821" s="56"/>
      <c r="FY821" s="56"/>
      <c r="FZ821" s="56"/>
      <c r="GA821" s="56"/>
      <c r="GB821" s="56"/>
      <c r="GC821" s="56"/>
      <c r="GD821" s="56"/>
      <c r="GE821" s="56"/>
      <c r="GF821" s="56"/>
      <c r="GG821" s="56"/>
      <c r="GH821" s="56"/>
      <c r="GI821" s="56"/>
      <c r="GJ821" s="56"/>
      <c r="GK821" s="56"/>
      <c r="GL821" s="56"/>
      <c r="GM821" s="56"/>
      <c r="GN821" s="56"/>
      <c r="GO821" s="56"/>
      <c r="GP821" s="56"/>
      <c r="GQ821" s="56"/>
      <c r="GR821" s="56"/>
      <c r="GS821" s="56"/>
      <c r="GT821" s="56"/>
      <c r="GU821" s="56"/>
      <c r="GV821" s="56"/>
      <c r="GW821" s="56"/>
      <c r="GX821" s="56"/>
      <c r="GY821" s="56"/>
      <c r="GZ821" s="56"/>
      <c r="HA821" s="56"/>
      <c r="HB821" s="56"/>
      <c r="HC821" s="56"/>
      <c r="HD821" s="56"/>
      <c r="HE821" s="56"/>
      <c r="HF821" s="56"/>
      <c r="HG821" s="56"/>
      <c r="HH821" s="56"/>
      <c r="HI821" s="56"/>
      <c r="HJ821" s="56"/>
      <c r="HK821" s="56"/>
      <c r="HL821" s="56"/>
      <c r="HM821" s="56"/>
      <c r="HN821" s="56"/>
      <c r="HO821" s="56"/>
      <c r="HP821" s="56"/>
      <c r="HQ821" s="56"/>
      <c r="HR821" s="56"/>
      <c r="HS821" s="56"/>
      <c r="HT821" s="56"/>
      <c r="HU821" s="56"/>
      <c r="HV821" s="56"/>
      <c r="HW821" s="56"/>
      <c r="HX821" s="56"/>
      <c r="HY821" s="56"/>
      <c r="HZ821" s="56"/>
      <c r="IA821" s="56"/>
      <c r="IB821" s="56"/>
      <c r="IC821" s="56"/>
      <c r="ID821" s="56"/>
      <c r="IE821" s="56"/>
      <c r="IF821" s="56"/>
      <c r="IG821" s="56"/>
      <c r="IH821" s="56"/>
      <c r="II821" s="56"/>
      <c r="IJ821" s="56"/>
      <c r="IK821" s="56"/>
      <c r="IL821" s="56"/>
      <c r="IM821" s="56"/>
      <c r="IN821" s="56"/>
      <c r="IO821" s="56"/>
      <c r="IP821" s="56"/>
      <c r="IQ821" s="56"/>
      <c r="IR821" s="56"/>
      <c r="IS821" s="56"/>
      <c r="IT821" s="56"/>
      <c r="IU821" s="56"/>
      <c r="IV821" s="56"/>
      <c r="IW821" s="56"/>
      <c r="IX821" s="56"/>
    </row>
    <row r="822" spans="2:258">
      <c r="B822" s="56"/>
      <c r="C822" s="56"/>
      <c r="D822" s="56"/>
      <c r="E822" s="56"/>
      <c r="F822" s="56"/>
      <c r="G822" s="56"/>
      <c r="H822" s="56"/>
      <c r="I822" s="56"/>
      <c r="J822" s="56"/>
      <c r="K822" s="56"/>
      <c r="L822" s="56"/>
      <c r="M822" s="56"/>
      <c r="CK822" s="56"/>
      <c r="CL822" s="56"/>
      <c r="CM822" s="56"/>
      <c r="CN822" s="56"/>
      <c r="CO822" s="56"/>
      <c r="CP822" s="56"/>
      <c r="CQ822" s="56"/>
      <c r="CR822" s="56"/>
      <c r="CS822" s="56"/>
      <c r="CT822" s="56"/>
      <c r="CU822" s="56"/>
      <c r="CV822" s="56"/>
      <c r="CW822" s="56"/>
      <c r="CX822" s="56"/>
      <c r="CY822" s="56"/>
      <c r="CZ822" s="56"/>
      <c r="DA822" s="56"/>
      <c r="DB822" s="56"/>
      <c r="DC822" s="56"/>
      <c r="DD822" s="56"/>
      <c r="DE822" s="56"/>
      <c r="DF822" s="56"/>
      <c r="DG822" s="56"/>
      <c r="DH822" s="56"/>
      <c r="DI822" s="56"/>
      <c r="DJ822" s="56"/>
      <c r="DK822" s="56"/>
      <c r="DL822" s="56"/>
      <c r="DM822" s="56"/>
      <c r="DN822" s="56"/>
      <c r="DO822" s="56"/>
      <c r="DP822" s="56"/>
      <c r="DQ822" s="56"/>
      <c r="DR822" s="56"/>
      <c r="DS822" s="56"/>
      <c r="DT822" s="56"/>
      <c r="DU822" s="56"/>
      <c r="DV822" s="56"/>
      <c r="DW822" s="56"/>
      <c r="DX822" s="56"/>
      <c r="DY822" s="56"/>
      <c r="DZ822" s="56"/>
      <c r="EA822" s="56"/>
      <c r="EB822" s="56"/>
      <c r="EC822" s="56"/>
      <c r="ED822" s="56"/>
      <c r="EE822" s="56"/>
      <c r="EF822" s="56"/>
      <c r="EG822" s="56"/>
      <c r="EH822" s="56"/>
      <c r="EI822" s="56"/>
      <c r="EJ822" s="56"/>
      <c r="EK822" s="56"/>
      <c r="EL822" s="56"/>
      <c r="EM822" s="56"/>
      <c r="EN822" s="56"/>
      <c r="EO822" s="56"/>
      <c r="EP822" s="56"/>
      <c r="EQ822" s="56"/>
      <c r="ER822" s="56"/>
      <c r="ES822" s="56"/>
      <c r="ET822" s="56"/>
      <c r="EU822" s="56"/>
      <c r="EV822" s="56"/>
      <c r="EW822" s="56"/>
      <c r="EX822" s="56"/>
      <c r="EY822" s="56"/>
      <c r="EZ822" s="56"/>
      <c r="FA822" s="56"/>
      <c r="FB822" s="56"/>
      <c r="FC822" s="56"/>
      <c r="FD822" s="56"/>
      <c r="FE822" s="56"/>
      <c r="FF822" s="56"/>
      <c r="FG822" s="56"/>
      <c r="FH822" s="56"/>
      <c r="FI822" s="56"/>
      <c r="FJ822" s="56"/>
      <c r="FK822" s="56"/>
      <c r="FL822" s="56"/>
      <c r="FM822" s="56"/>
      <c r="FN822" s="56"/>
      <c r="FO822" s="56"/>
      <c r="FP822" s="56"/>
      <c r="FQ822" s="56"/>
      <c r="FR822" s="56"/>
      <c r="FS822" s="56"/>
      <c r="FT822" s="56"/>
      <c r="FU822" s="56"/>
      <c r="FV822" s="56"/>
      <c r="FW822" s="56"/>
      <c r="FX822" s="56"/>
      <c r="FY822" s="56"/>
      <c r="FZ822" s="56"/>
      <c r="GA822" s="56"/>
      <c r="GB822" s="56"/>
      <c r="GC822" s="56"/>
      <c r="GD822" s="56"/>
      <c r="GE822" s="56"/>
      <c r="GF822" s="56"/>
      <c r="GG822" s="56"/>
      <c r="GH822" s="56"/>
      <c r="GI822" s="56"/>
      <c r="GJ822" s="56"/>
      <c r="GK822" s="56"/>
      <c r="GL822" s="56"/>
      <c r="GM822" s="56"/>
      <c r="GN822" s="56"/>
      <c r="GO822" s="56"/>
      <c r="GP822" s="56"/>
      <c r="GQ822" s="56"/>
      <c r="GR822" s="56"/>
      <c r="GS822" s="56"/>
      <c r="GT822" s="56"/>
      <c r="GU822" s="56"/>
      <c r="GV822" s="56"/>
      <c r="GW822" s="56"/>
      <c r="GX822" s="56"/>
      <c r="GY822" s="56"/>
      <c r="GZ822" s="56"/>
      <c r="HA822" s="56"/>
      <c r="HB822" s="56"/>
      <c r="HC822" s="56"/>
      <c r="HD822" s="56"/>
      <c r="HE822" s="56"/>
      <c r="HF822" s="56"/>
      <c r="HG822" s="56"/>
      <c r="HH822" s="56"/>
      <c r="HI822" s="56"/>
      <c r="HJ822" s="56"/>
      <c r="HK822" s="56"/>
      <c r="HL822" s="56"/>
      <c r="HM822" s="56"/>
      <c r="HN822" s="56"/>
      <c r="HO822" s="56"/>
      <c r="HP822" s="56"/>
      <c r="HQ822" s="56"/>
      <c r="HR822" s="56"/>
      <c r="HS822" s="56"/>
      <c r="HT822" s="56"/>
      <c r="HU822" s="56"/>
      <c r="HV822" s="56"/>
      <c r="HW822" s="56"/>
      <c r="HX822" s="56"/>
      <c r="HY822" s="56"/>
      <c r="HZ822" s="56"/>
      <c r="IA822" s="56"/>
      <c r="IB822" s="56"/>
      <c r="IC822" s="56"/>
      <c r="ID822" s="56"/>
      <c r="IE822" s="56"/>
      <c r="IF822" s="56"/>
      <c r="IG822" s="56"/>
      <c r="IH822" s="56"/>
      <c r="II822" s="56"/>
      <c r="IJ822" s="56"/>
      <c r="IK822" s="56"/>
      <c r="IL822" s="56"/>
      <c r="IM822" s="56"/>
      <c r="IN822" s="56"/>
      <c r="IO822" s="56"/>
      <c r="IP822" s="56"/>
      <c r="IQ822" s="56"/>
      <c r="IR822" s="56"/>
      <c r="IS822" s="56"/>
      <c r="IT822" s="56"/>
      <c r="IU822" s="56"/>
      <c r="IV822" s="56"/>
      <c r="IW822" s="56"/>
      <c r="IX822" s="56"/>
    </row>
    <row r="823" spans="2:258">
      <c r="B823" s="56"/>
      <c r="C823" s="56"/>
      <c r="D823" s="56"/>
      <c r="E823" s="56"/>
      <c r="F823" s="56"/>
      <c r="G823" s="56"/>
      <c r="H823" s="56"/>
      <c r="I823" s="56"/>
      <c r="J823" s="56"/>
      <c r="K823" s="56"/>
      <c r="L823" s="56"/>
      <c r="M823" s="56"/>
      <c r="CK823" s="56"/>
      <c r="CL823" s="56"/>
      <c r="CM823" s="56"/>
      <c r="CN823" s="56"/>
      <c r="CO823" s="56"/>
      <c r="CP823" s="56"/>
      <c r="CQ823" s="56"/>
      <c r="CR823" s="56"/>
      <c r="CS823" s="56"/>
      <c r="CT823" s="56"/>
      <c r="CU823" s="56"/>
      <c r="CV823" s="56"/>
      <c r="CW823" s="56"/>
      <c r="CX823" s="56"/>
      <c r="CY823" s="56"/>
      <c r="CZ823" s="56"/>
      <c r="DA823" s="56"/>
      <c r="DB823" s="56"/>
      <c r="DC823" s="56"/>
      <c r="DD823" s="56"/>
      <c r="DE823" s="56"/>
      <c r="DF823" s="56"/>
      <c r="DG823" s="56"/>
      <c r="DH823" s="56"/>
      <c r="DI823" s="56"/>
      <c r="DJ823" s="56"/>
      <c r="DK823" s="56"/>
      <c r="DL823" s="56"/>
      <c r="DM823" s="56"/>
      <c r="DN823" s="56"/>
      <c r="DO823" s="56"/>
      <c r="DP823" s="56"/>
      <c r="DQ823" s="56"/>
      <c r="DR823" s="56"/>
      <c r="DS823" s="56"/>
      <c r="DT823" s="56"/>
      <c r="DU823" s="56"/>
      <c r="DV823" s="56"/>
      <c r="DW823" s="56"/>
      <c r="DX823" s="56"/>
      <c r="DY823" s="56"/>
      <c r="DZ823" s="56"/>
      <c r="EA823" s="56"/>
      <c r="EB823" s="56"/>
      <c r="EC823" s="56"/>
      <c r="ED823" s="56"/>
      <c r="EE823" s="56"/>
      <c r="EF823" s="56"/>
      <c r="EG823" s="56"/>
      <c r="EH823" s="56"/>
      <c r="EI823" s="56"/>
      <c r="EJ823" s="56"/>
      <c r="EK823" s="56"/>
      <c r="EL823" s="56"/>
      <c r="EM823" s="56"/>
      <c r="EN823" s="56"/>
      <c r="EO823" s="56"/>
      <c r="EP823" s="56"/>
      <c r="EQ823" s="56"/>
      <c r="ER823" s="56"/>
      <c r="ES823" s="56"/>
      <c r="ET823" s="56"/>
      <c r="EU823" s="56"/>
      <c r="EV823" s="56"/>
      <c r="EW823" s="56"/>
      <c r="EX823" s="56"/>
      <c r="EY823" s="56"/>
      <c r="EZ823" s="56"/>
      <c r="FA823" s="56"/>
      <c r="FB823" s="56"/>
      <c r="FC823" s="56"/>
      <c r="FD823" s="56"/>
      <c r="FE823" s="56"/>
      <c r="FF823" s="56"/>
      <c r="FG823" s="56"/>
      <c r="FH823" s="56"/>
      <c r="FI823" s="56"/>
      <c r="FJ823" s="56"/>
      <c r="FK823" s="56"/>
      <c r="FL823" s="56"/>
      <c r="FM823" s="56"/>
      <c r="FN823" s="56"/>
      <c r="FO823" s="56"/>
      <c r="FP823" s="56"/>
      <c r="FQ823" s="56"/>
      <c r="FR823" s="56"/>
      <c r="FS823" s="56"/>
      <c r="FT823" s="56"/>
      <c r="FU823" s="56"/>
      <c r="FV823" s="56"/>
      <c r="FW823" s="56"/>
      <c r="FX823" s="56"/>
      <c r="FY823" s="56"/>
      <c r="FZ823" s="56"/>
      <c r="GA823" s="56"/>
      <c r="GB823" s="56"/>
      <c r="GC823" s="56"/>
      <c r="GD823" s="56"/>
      <c r="GE823" s="56"/>
      <c r="GF823" s="56"/>
      <c r="GG823" s="56"/>
      <c r="GH823" s="56"/>
      <c r="GI823" s="56"/>
      <c r="GJ823" s="56"/>
      <c r="GK823" s="56"/>
      <c r="GL823" s="56"/>
      <c r="GM823" s="56"/>
      <c r="GN823" s="56"/>
      <c r="GO823" s="56"/>
      <c r="GP823" s="56"/>
      <c r="GQ823" s="56"/>
      <c r="GR823" s="56"/>
      <c r="GS823" s="56"/>
      <c r="GT823" s="56"/>
      <c r="GU823" s="56"/>
      <c r="GV823" s="56"/>
      <c r="GW823" s="56"/>
      <c r="GX823" s="56"/>
      <c r="GY823" s="56"/>
      <c r="GZ823" s="56"/>
      <c r="HA823" s="56"/>
      <c r="HB823" s="56"/>
      <c r="HC823" s="56"/>
      <c r="HD823" s="56"/>
      <c r="HE823" s="56"/>
      <c r="HF823" s="56"/>
      <c r="HG823" s="56"/>
      <c r="HH823" s="56"/>
      <c r="HI823" s="56"/>
      <c r="HJ823" s="56"/>
      <c r="HK823" s="56"/>
      <c r="HL823" s="56"/>
      <c r="HM823" s="56"/>
      <c r="HN823" s="56"/>
      <c r="HO823" s="56"/>
      <c r="HP823" s="56"/>
      <c r="HQ823" s="56"/>
      <c r="HR823" s="56"/>
      <c r="HS823" s="56"/>
      <c r="HT823" s="56"/>
      <c r="HU823" s="56"/>
      <c r="HV823" s="56"/>
      <c r="HW823" s="56"/>
      <c r="HX823" s="56"/>
      <c r="HY823" s="56"/>
      <c r="HZ823" s="56"/>
      <c r="IA823" s="56"/>
      <c r="IB823" s="56"/>
      <c r="IC823" s="56"/>
      <c r="ID823" s="56"/>
      <c r="IE823" s="56"/>
      <c r="IF823" s="56"/>
      <c r="IG823" s="56"/>
      <c r="IH823" s="56"/>
      <c r="II823" s="56"/>
      <c r="IJ823" s="56"/>
      <c r="IK823" s="56"/>
      <c r="IL823" s="56"/>
      <c r="IM823" s="56"/>
      <c r="IN823" s="56"/>
      <c r="IO823" s="56"/>
      <c r="IP823" s="56"/>
      <c r="IQ823" s="56"/>
      <c r="IR823" s="56"/>
      <c r="IS823" s="56"/>
      <c r="IT823" s="56"/>
      <c r="IU823" s="56"/>
      <c r="IV823" s="56"/>
      <c r="IW823" s="56"/>
      <c r="IX823" s="56"/>
    </row>
    <row r="824" spans="2:258">
      <c r="B824" s="56"/>
      <c r="C824" s="56"/>
      <c r="D824" s="56"/>
      <c r="E824" s="56"/>
      <c r="F824" s="56"/>
      <c r="G824" s="56"/>
      <c r="H824" s="56"/>
      <c r="I824" s="56"/>
      <c r="J824" s="56"/>
      <c r="K824" s="56"/>
      <c r="L824" s="56"/>
      <c r="M824" s="56"/>
      <c r="CK824" s="56"/>
      <c r="CL824" s="56"/>
      <c r="CM824" s="56"/>
      <c r="CN824" s="56"/>
      <c r="CO824" s="56"/>
      <c r="CP824" s="56"/>
      <c r="CQ824" s="56"/>
      <c r="CR824" s="56"/>
      <c r="CS824" s="56"/>
      <c r="CT824" s="56"/>
      <c r="CU824" s="56"/>
      <c r="CV824" s="56"/>
      <c r="CW824" s="56"/>
      <c r="CX824" s="56"/>
      <c r="CY824" s="56"/>
      <c r="CZ824" s="56"/>
      <c r="DA824" s="56"/>
      <c r="DB824" s="56"/>
      <c r="DC824" s="56"/>
      <c r="DD824" s="56"/>
      <c r="DE824" s="56"/>
      <c r="DF824" s="56"/>
      <c r="DG824" s="56"/>
      <c r="DH824" s="56"/>
      <c r="DI824" s="56"/>
      <c r="DJ824" s="56"/>
      <c r="DK824" s="56"/>
      <c r="DL824" s="56"/>
      <c r="DM824" s="56"/>
      <c r="DN824" s="56"/>
      <c r="DO824" s="56"/>
      <c r="DP824" s="56"/>
      <c r="DQ824" s="56"/>
      <c r="DR824" s="56"/>
      <c r="DS824" s="56"/>
      <c r="DT824" s="56"/>
      <c r="DU824" s="56"/>
      <c r="DV824" s="56"/>
      <c r="DW824" s="56"/>
      <c r="DX824" s="56"/>
      <c r="DY824" s="56"/>
      <c r="DZ824" s="56"/>
      <c r="EA824" s="56"/>
      <c r="EB824" s="56"/>
      <c r="EC824" s="56"/>
      <c r="ED824" s="56"/>
      <c r="EE824" s="56"/>
      <c r="EF824" s="56"/>
      <c r="EG824" s="56"/>
      <c r="EH824" s="56"/>
      <c r="EI824" s="56"/>
      <c r="EJ824" s="56"/>
      <c r="EK824" s="56"/>
      <c r="EL824" s="56"/>
      <c r="EM824" s="56"/>
      <c r="EN824" s="56"/>
      <c r="EO824" s="56"/>
      <c r="EP824" s="56"/>
      <c r="EQ824" s="56"/>
      <c r="ER824" s="56"/>
      <c r="ES824" s="56"/>
      <c r="ET824" s="56"/>
      <c r="EU824" s="56"/>
      <c r="EV824" s="56"/>
      <c r="EW824" s="56"/>
      <c r="EX824" s="56"/>
      <c r="EY824" s="56"/>
      <c r="EZ824" s="56"/>
      <c r="FA824" s="56"/>
      <c r="FB824" s="56"/>
      <c r="FC824" s="56"/>
      <c r="FD824" s="56"/>
      <c r="FE824" s="56"/>
      <c r="FF824" s="56"/>
      <c r="FG824" s="56"/>
      <c r="FH824" s="56"/>
      <c r="FI824" s="56"/>
      <c r="FJ824" s="56"/>
      <c r="FK824" s="56"/>
      <c r="FL824" s="56"/>
      <c r="FM824" s="56"/>
      <c r="FN824" s="56"/>
      <c r="FO824" s="56"/>
      <c r="FP824" s="56"/>
      <c r="FQ824" s="56"/>
      <c r="FR824" s="56"/>
      <c r="FS824" s="56"/>
      <c r="FT824" s="56"/>
      <c r="FU824" s="56"/>
      <c r="FV824" s="56"/>
      <c r="FW824" s="56"/>
      <c r="FX824" s="56"/>
      <c r="FY824" s="56"/>
      <c r="FZ824" s="56"/>
      <c r="GA824" s="56"/>
      <c r="GB824" s="56"/>
      <c r="GC824" s="56"/>
      <c r="GD824" s="56"/>
      <c r="GE824" s="56"/>
      <c r="GF824" s="56"/>
      <c r="GG824" s="56"/>
      <c r="GH824" s="56"/>
      <c r="GI824" s="56"/>
      <c r="GJ824" s="56"/>
      <c r="GK824" s="56"/>
      <c r="GL824" s="56"/>
      <c r="GM824" s="56"/>
      <c r="GN824" s="56"/>
      <c r="GO824" s="56"/>
      <c r="GP824" s="56"/>
      <c r="GQ824" s="56"/>
      <c r="GR824" s="56"/>
      <c r="GS824" s="56"/>
      <c r="GT824" s="56"/>
      <c r="GU824" s="56"/>
      <c r="GV824" s="56"/>
      <c r="GW824" s="56"/>
      <c r="GX824" s="56"/>
      <c r="GY824" s="56"/>
      <c r="GZ824" s="56"/>
      <c r="HA824" s="56"/>
      <c r="HB824" s="56"/>
      <c r="HC824" s="56"/>
      <c r="HD824" s="56"/>
      <c r="HE824" s="56"/>
      <c r="HF824" s="56"/>
      <c r="HG824" s="56"/>
      <c r="HH824" s="56"/>
      <c r="HI824" s="56"/>
      <c r="HJ824" s="56"/>
      <c r="HK824" s="56"/>
      <c r="HL824" s="56"/>
      <c r="HM824" s="56"/>
      <c r="HN824" s="56"/>
      <c r="HO824" s="56"/>
      <c r="HP824" s="56"/>
      <c r="HQ824" s="56"/>
      <c r="HR824" s="56"/>
      <c r="HS824" s="56"/>
      <c r="HT824" s="56"/>
      <c r="HU824" s="56"/>
      <c r="HV824" s="56"/>
      <c r="HW824" s="56"/>
      <c r="HX824" s="56"/>
      <c r="HY824" s="56"/>
      <c r="HZ824" s="56"/>
      <c r="IA824" s="56"/>
      <c r="IB824" s="56"/>
      <c r="IC824" s="56"/>
      <c r="ID824" s="56"/>
      <c r="IE824" s="56"/>
      <c r="IF824" s="56"/>
      <c r="IG824" s="56"/>
      <c r="IH824" s="56"/>
      <c r="II824" s="56"/>
      <c r="IJ824" s="56"/>
      <c r="IK824" s="56"/>
      <c r="IL824" s="56"/>
      <c r="IM824" s="56"/>
      <c r="IN824" s="56"/>
      <c r="IO824" s="56"/>
      <c r="IP824" s="56"/>
      <c r="IQ824" s="56"/>
      <c r="IR824" s="56"/>
      <c r="IS824" s="56"/>
      <c r="IT824" s="56"/>
      <c r="IU824" s="56"/>
      <c r="IV824" s="56"/>
      <c r="IW824" s="56"/>
      <c r="IX824" s="56"/>
    </row>
    <row r="825" spans="2:258">
      <c r="B825" s="56"/>
      <c r="C825" s="56"/>
      <c r="D825" s="56"/>
      <c r="E825" s="56"/>
      <c r="F825" s="56"/>
      <c r="G825" s="56"/>
      <c r="H825" s="56"/>
      <c r="I825" s="56"/>
      <c r="J825" s="56"/>
      <c r="K825" s="56"/>
      <c r="L825" s="56"/>
      <c r="M825" s="56"/>
      <c r="CK825" s="56"/>
      <c r="CL825" s="56"/>
      <c r="CM825" s="56"/>
      <c r="CN825" s="56"/>
      <c r="CO825" s="56"/>
      <c r="CP825" s="56"/>
      <c r="CQ825" s="56"/>
      <c r="CR825" s="56"/>
      <c r="CS825" s="56"/>
      <c r="CT825" s="56"/>
      <c r="CU825" s="56"/>
      <c r="CV825" s="56"/>
      <c r="CW825" s="56"/>
      <c r="CX825" s="56"/>
      <c r="CY825" s="56"/>
      <c r="CZ825" s="56"/>
      <c r="DA825" s="56"/>
      <c r="DB825" s="56"/>
      <c r="DC825" s="56"/>
      <c r="DD825" s="56"/>
      <c r="DE825" s="56"/>
      <c r="DF825" s="56"/>
      <c r="DG825" s="56"/>
      <c r="DH825" s="56"/>
      <c r="DI825" s="56"/>
      <c r="DJ825" s="56"/>
      <c r="DK825" s="56"/>
      <c r="DL825" s="56"/>
      <c r="DM825" s="56"/>
      <c r="DN825" s="56"/>
      <c r="DO825" s="56"/>
      <c r="DP825" s="56"/>
      <c r="DQ825" s="56"/>
      <c r="DR825" s="56"/>
      <c r="DS825" s="56"/>
      <c r="DT825" s="56"/>
      <c r="DU825" s="56"/>
      <c r="DV825" s="56"/>
      <c r="DW825" s="56"/>
      <c r="DX825" s="56"/>
      <c r="DY825" s="56"/>
      <c r="DZ825" s="56"/>
      <c r="EA825" s="56"/>
      <c r="EB825" s="56"/>
      <c r="EC825" s="56"/>
      <c r="ED825" s="56"/>
      <c r="EE825" s="56"/>
      <c r="EF825" s="56"/>
      <c r="EG825" s="56"/>
      <c r="EH825" s="56"/>
      <c r="EI825" s="56"/>
      <c r="EJ825" s="56"/>
      <c r="EK825" s="56"/>
      <c r="EL825" s="56"/>
      <c r="EM825" s="56"/>
      <c r="EN825" s="56"/>
      <c r="EO825" s="56"/>
      <c r="EP825" s="56"/>
      <c r="EQ825" s="56"/>
      <c r="ER825" s="56"/>
      <c r="ES825" s="56"/>
      <c r="ET825" s="56"/>
      <c r="EU825" s="56"/>
      <c r="EV825" s="56"/>
      <c r="EW825" s="56"/>
      <c r="EX825" s="56"/>
      <c r="EY825" s="56"/>
      <c r="EZ825" s="56"/>
      <c r="FA825" s="56"/>
      <c r="FB825" s="56"/>
      <c r="FC825" s="56"/>
      <c r="FD825" s="56"/>
      <c r="FE825" s="56"/>
      <c r="FF825" s="56"/>
      <c r="FG825" s="56"/>
      <c r="FH825" s="56"/>
      <c r="FI825" s="56"/>
      <c r="FJ825" s="56"/>
      <c r="FK825" s="56"/>
      <c r="FL825" s="56"/>
      <c r="FM825" s="56"/>
      <c r="FN825" s="56"/>
      <c r="FO825" s="56"/>
      <c r="FP825" s="56"/>
      <c r="FQ825" s="56"/>
      <c r="FR825" s="56"/>
      <c r="FS825" s="56"/>
      <c r="FT825" s="56"/>
      <c r="FU825" s="56"/>
      <c r="FV825" s="56"/>
      <c r="FW825" s="56"/>
      <c r="FX825" s="56"/>
      <c r="FY825" s="56"/>
      <c r="FZ825" s="56"/>
      <c r="GA825" s="56"/>
      <c r="GB825" s="56"/>
      <c r="GC825" s="56"/>
      <c r="GD825" s="56"/>
      <c r="GE825" s="56"/>
      <c r="GF825" s="56"/>
      <c r="GG825" s="56"/>
      <c r="GH825" s="56"/>
      <c r="GI825" s="56"/>
      <c r="GJ825" s="56"/>
      <c r="GK825" s="56"/>
      <c r="GL825" s="56"/>
      <c r="GM825" s="56"/>
      <c r="GN825" s="56"/>
      <c r="GO825" s="56"/>
      <c r="GP825" s="56"/>
      <c r="GQ825" s="56"/>
      <c r="GR825" s="56"/>
      <c r="GS825" s="56"/>
      <c r="GT825" s="56"/>
      <c r="GU825" s="56"/>
      <c r="GV825" s="56"/>
      <c r="GW825" s="56"/>
      <c r="GX825" s="56"/>
      <c r="GY825" s="56"/>
      <c r="GZ825" s="56"/>
      <c r="HA825" s="56"/>
      <c r="HB825" s="56"/>
      <c r="HC825" s="56"/>
      <c r="HD825" s="56"/>
      <c r="HE825" s="56"/>
      <c r="HF825" s="56"/>
      <c r="HG825" s="56"/>
      <c r="HH825" s="56"/>
      <c r="HI825" s="56"/>
      <c r="HJ825" s="56"/>
      <c r="HK825" s="56"/>
      <c r="HL825" s="56"/>
      <c r="HM825" s="56"/>
      <c r="HN825" s="56"/>
      <c r="HO825" s="56"/>
      <c r="HP825" s="56"/>
      <c r="HQ825" s="56"/>
      <c r="HR825" s="56"/>
      <c r="HS825" s="56"/>
      <c r="HT825" s="56"/>
      <c r="HU825" s="56"/>
      <c r="HV825" s="56"/>
      <c r="HW825" s="56"/>
      <c r="HX825" s="56"/>
      <c r="HY825" s="56"/>
      <c r="HZ825" s="56"/>
      <c r="IA825" s="56"/>
      <c r="IB825" s="56"/>
      <c r="IC825" s="56"/>
      <c r="ID825" s="56"/>
      <c r="IE825" s="56"/>
      <c r="IF825" s="56"/>
      <c r="IG825" s="56"/>
      <c r="IH825" s="56"/>
      <c r="II825" s="56"/>
      <c r="IJ825" s="56"/>
      <c r="IK825" s="56"/>
      <c r="IL825" s="56"/>
      <c r="IM825" s="56"/>
      <c r="IN825" s="56"/>
      <c r="IO825" s="56"/>
      <c r="IP825" s="56"/>
      <c r="IQ825" s="56"/>
      <c r="IR825" s="56"/>
      <c r="IS825" s="56"/>
      <c r="IT825" s="56"/>
      <c r="IU825" s="56"/>
      <c r="IV825" s="56"/>
      <c r="IW825" s="56"/>
      <c r="IX825" s="56"/>
    </row>
    <row r="826" spans="2:258">
      <c r="B826" s="56"/>
      <c r="C826" s="56"/>
      <c r="D826" s="56"/>
      <c r="E826" s="56"/>
      <c r="F826" s="56"/>
      <c r="G826" s="56"/>
      <c r="H826" s="56"/>
      <c r="I826" s="56"/>
      <c r="J826" s="56"/>
      <c r="K826" s="56"/>
      <c r="L826" s="56"/>
      <c r="M826" s="56"/>
      <c r="CK826" s="56"/>
      <c r="CL826" s="56"/>
      <c r="CM826" s="56"/>
      <c r="CN826" s="56"/>
      <c r="CO826" s="56"/>
      <c r="CP826" s="56"/>
      <c r="CQ826" s="56"/>
      <c r="CR826" s="56"/>
      <c r="CS826" s="56"/>
      <c r="CT826" s="56"/>
      <c r="CU826" s="56"/>
      <c r="CV826" s="56"/>
      <c r="CW826" s="56"/>
      <c r="CX826" s="56"/>
      <c r="CY826" s="56"/>
      <c r="CZ826" s="56"/>
      <c r="DA826" s="56"/>
      <c r="DB826" s="56"/>
      <c r="DC826" s="56"/>
      <c r="DD826" s="56"/>
      <c r="DE826" s="56"/>
      <c r="DF826" s="56"/>
      <c r="DG826" s="56"/>
      <c r="DH826" s="56"/>
      <c r="DI826" s="56"/>
      <c r="DJ826" s="56"/>
      <c r="DK826" s="56"/>
      <c r="DL826" s="56"/>
      <c r="DM826" s="56"/>
      <c r="DN826" s="56"/>
      <c r="DO826" s="56"/>
      <c r="DP826" s="56"/>
      <c r="DQ826" s="56"/>
      <c r="DR826" s="56"/>
      <c r="DS826" s="56"/>
      <c r="DT826" s="56"/>
      <c r="DU826" s="56"/>
      <c r="DV826" s="56"/>
      <c r="DW826" s="56"/>
      <c r="DX826" s="56"/>
      <c r="DY826" s="56"/>
      <c r="DZ826" s="56"/>
      <c r="EA826" s="56"/>
      <c r="EB826" s="56"/>
      <c r="EC826" s="56"/>
      <c r="ED826" s="56"/>
      <c r="EE826" s="56"/>
      <c r="EF826" s="56"/>
      <c r="EG826" s="56"/>
      <c r="EH826" s="56"/>
      <c r="EI826" s="56"/>
      <c r="EJ826" s="56"/>
      <c r="EK826" s="56"/>
      <c r="EL826" s="56"/>
      <c r="EM826" s="56"/>
      <c r="EN826" s="56"/>
      <c r="EO826" s="56"/>
      <c r="EP826" s="56"/>
      <c r="EQ826" s="56"/>
      <c r="ER826" s="56"/>
      <c r="ES826" s="56"/>
      <c r="ET826" s="56"/>
      <c r="EU826" s="56"/>
      <c r="EV826" s="56"/>
      <c r="EW826" s="56"/>
      <c r="EX826" s="56"/>
      <c r="EY826" s="56"/>
      <c r="EZ826" s="56"/>
      <c r="FA826" s="56"/>
      <c r="FB826" s="56"/>
      <c r="FC826" s="56"/>
      <c r="FD826" s="56"/>
      <c r="FE826" s="56"/>
      <c r="FF826" s="56"/>
      <c r="FG826" s="56"/>
      <c r="FH826" s="56"/>
      <c r="FI826" s="56"/>
      <c r="FJ826" s="56"/>
      <c r="FK826" s="56"/>
      <c r="FL826" s="56"/>
      <c r="FM826" s="56"/>
      <c r="FN826" s="56"/>
      <c r="FO826" s="56"/>
      <c r="FP826" s="56"/>
      <c r="FQ826" s="56"/>
      <c r="FR826" s="56"/>
      <c r="FS826" s="56"/>
      <c r="FT826" s="56"/>
      <c r="FU826" s="56"/>
      <c r="FV826" s="56"/>
      <c r="FW826" s="56"/>
      <c r="FX826" s="56"/>
      <c r="FY826" s="56"/>
      <c r="FZ826" s="56"/>
      <c r="GA826" s="56"/>
      <c r="GB826" s="56"/>
      <c r="GC826" s="56"/>
      <c r="GD826" s="56"/>
      <c r="GE826" s="56"/>
      <c r="GF826" s="56"/>
      <c r="GG826" s="56"/>
      <c r="GH826" s="56"/>
      <c r="GI826" s="56"/>
      <c r="GJ826" s="56"/>
      <c r="GK826" s="56"/>
      <c r="GL826" s="56"/>
      <c r="GM826" s="56"/>
      <c r="GN826" s="56"/>
      <c r="GO826" s="56"/>
      <c r="GP826" s="56"/>
      <c r="GQ826" s="56"/>
      <c r="GR826" s="56"/>
      <c r="GS826" s="56"/>
      <c r="GT826" s="56"/>
      <c r="GU826" s="56"/>
      <c r="GV826" s="56"/>
      <c r="GW826" s="56"/>
      <c r="GX826" s="56"/>
      <c r="GY826" s="56"/>
      <c r="GZ826" s="56"/>
      <c r="HA826" s="56"/>
      <c r="HB826" s="56"/>
      <c r="HC826" s="56"/>
      <c r="HD826" s="56"/>
      <c r="HE826" s="56"/>
      <c r="HF826" s="56"/>
      <c r="HG826" s="56"/>
      <c r="HH826" s="56"/>
      <c r="HI826" s="56"/>
      <c r="HJ826" s="56"/>
      <c r="HK826" s="56"/>
      <c r="HL826" s="56"/>
      <c r="HM826" s="56"/>
      <c r="HN826" s="56"/>
      <c r="HO826" s="56"/>
      <c r="HP826" s="56"/>
      <c r="HQ826" s="56"/>
      <c r="HR826" s="56"/>
      <c r="HS826" s="56"/>
      <c r="HT826" s="56"/>
      <c r="HU826" s="56"/>
      <c r="HV826" s="56"/>
      <c r="HW826" s="56"/>
      <c r="HX826" s="56"/>
      <c r="HY826" s="56"/>
      <c r="HZ826" s="56"/>
      <c r="IA826" s="56"/>
      <c r="IB826" s="56"/>
      <c r="IC826" s="56"/>
      <c r="ID826" s="56"/>
      <c r="IE826" s="56"/>
      <c r="IF826" s="56"/>
      <c r="IG826" s="56"/>
      <c r="IH826" s="56"/>
      <c r="II826" s="56"/>
      <c r="IJ826" s="56"/>
      <c r="IK826" s="56"/>
      <c r="IL826" s="56"/>
      <c r="IM826" s="56"/>
      <c r="IN826" s="56"/>
      <c r="IO826" s="56"/>
      <c r="IP826" s="56"/>
      <c r="IQ826" s="56"/>
      <c r="IR826" s="56"/>
      <c r="IS826" s="56"/>
      <c r="IT826" s="56"/>
      <c r="IU826" s="56"/>
      <c r="IV826" s="56"/>
      <c r="IW826" s="56"/>
      <c r="IX826" s="56"/>
    </row>
    <row r="827" spans="2:258">
      <c r="B827" s="56"/>
      <c r="C827" s="56"/>
      <c r="D827" s="56"/>
      <c r="E827" s="56"/>
      <c r="F827" s="56"/>
      <c r="G827" s="56"/>
      <c r="H827" s="56"/>
      <c r="I827" s="56"/>
      <c r="J827" s="56"/>
      <c r="K827" s="56"/>
      <c r="L827" s="56"/>
      <c r="M827" s="56"/>
      <c r="CK827" s="56"/>
      <c r="CL827" s="56"/>
      <c r="CM827" s="56"/>
      <c r="CN827" s="56"/>
      <c r="CO827" s="56"/>
      <c r="CP827" s="56"/>
      <c r="CQ827" s="56"/>
      <c r="CR827" s="56"/>
      <c r="CS827" s="56"/>
      <c r="CT827" s="56"/>
      <c r="CU827" s="56"/>
      <c r="CV827" s="56"/>
      <c r="CW827" s="56"/>
      <c r="CX827" s="56"/>
      <c r="CY827" s="56"/>
      <c r="CZ827" s="56"/>
      <c r="DA827" s="56"/>
      <c r="DB827" s="56"/>
      <c r="DC827" s="56"/>
      <c r="DD827" s="56"/>
      <c r="DE827" s="56"/>
      <c r="DF827" s="56"/>
      <c r="DG827" s="56"/>
      <c r="DH827" s="56"/>
      <c r="DI827" s="56"/>
      <c r="DJ827" s="56"/>
      <c r="DK827" s="56"/>
      <c r="DL827" s="56"/>
      <c r="DM827" s="56"/>
      <c r="DN827" s="56"/>
      <c r="DO827" s="56"/>
      <c r="DP827" s="56"/>
      <c r="DQ827" s="56"/>
      <c r="DR827" s="56"/>
      <c r="DS827" s="56"/>
      <c r="DT827" s="56"/>
      <c r="DU827" s="56"/>
      <c r="DV827" s="56"/>
      <c r="DW827" s="56"/>
      <c r="DX827" s="56"/>
      <c r="DY827" s="56"/>
      <c r="DZ827" s="56"/>
      <c r="EA827" s="56"/>
      <c r="EB827" s="56"/>
      <c r="EC827" s="56"/>
      <c r="ED827" s="56"/>
      <c r="EE827" s="56"/>
      <c r="EF827" s="56"/>
      <c r="EG827" s="56"/>
      <c r="EH827" s="56"/>
      <c r="EI827" s="56"/>
      <c r="EJ827" s="56"/>
      <c r="EK827" s="56"/>
      <c r="EL827" s="56"/>
      <c r="EM827" s="56"/>
      <c r="EN827" s="56"/>
      <c r="EO827" s="56"/>
      <c r="EP827" s="56"/>
      <c r="EQ827" s="56"/>
      <c r="ER827" s="56"/>
      <c r="ES827" s="56"/>
      <c r="ET827" s="56"/>
      <c r="EU827" s="56"/>
      <c r="EV827" s="56"/>
      <c r="EW827" s="56"/>
      <c r="EX827" s="56"/>
      <c r="EY827" s="56"/>
      <c r="EZ827" s="56"/>
      <c r="FA827" s="56"/>
      <c r="FB827" s="56"/>
      <c r="FC827" s="56"/>
      <c r="FD827" s="56"/>
      <c r="FE827" s="56"/>
      <c r="FF827" s="56"/>
      <c r="FG827" s="56"/>
      <c r="FH827" s="56"/>
      <c r="FI827" s="56"/>
      <c r="FJ827" s="56"/>
      <c r="FK827" s="56"/>
      <c r="FL827" s="56"/>
      <c r="FM827" s="56"/>
      <c r="FN827" s="56"/>
      <c r="FO827" s="56"/>
      <c r="FP827" s="56"/>
      <c r="FQ827" s="56"/>
      <c r="FR827" s="56"/>
      <c r="FS827" s="56"/>
      <c r="FT827" s="56"/>
      <c r="FU827" s="56"/>
      <c r="FV827" s="56"/>
      <c r="FW827" s="56"/>
      <c r="FX827" s="56"/>
      <c r="FY827" s="56"/>
      <c r="FZ827" s="56"/>
      <c r="GA827" s="56"/>
      <c r="GB827" s="56"/>
      <c r="GC827" s="56"/>
      <c r="GD827" s="56"/>
      <c r="GE827" s="56"/>
      <c r="GF827" s="56"/>
      <c r="GG827" s="56"/>
      <c r="GH827" s="56"/>
      <c r="GI827" s="56"/>
      <c r="GJ827" s="56"/>
      <c r="GK827" s="56"/>
      <c r="GL827" s="56"/>
      <c r="GM827" s="56"/>
      <c r="GN827" s="56"/>
      <c r="GO827" s="56"/>
      <c r="GP827" s="56"/>
      <c r="GQ827" s="56"/>
      <c r="GR827" s="56"/>
      <c r="GS827" s="56"/>
      <c r="GT827" s="56"/>
      <c r="GU827" s="56"/>
      <c r="GV827" s="56"/>
      <c r="GW827" s="56"/>
      <c r="GX827" s="56"/>
      <c r="GY827" s="56"/>
      <c r="GZ827" s="56"/>
      <c r="HA827" s="56"/>
      <c r="HB827" s="56"/>
      <c r="HC827" s="56"/>
      <c r="HD827" s="56"/>
      <c r="HE827" s="56"/>
      <c r="HF827" s="56"/>
      <c r="HG827" s="56"/>
      <c r="HH827" s="56"/>
      <c r="HI827" s="56"/>
      <c r="HJ827" s="56"/>
      <c r="HK827" s="56"/>
      <c r="HL827" s="56"/>
      <c r="HM827" s="56"/>
      <c r="HN827" s="56"/>
      <c r="HO827" s="56"/>
      <c r="HP827" s="56"/>
      <c r="HQ827" s="56"/>
      <c r="HR827" s="56"/>
      <c r="HS827" s="56"/>
      <c r="HT827" s="56"/>
      <c r="HU827" s="56"/>
      <c r="HV827" s="56"/>
      <c r="HW827" s="56"/>
      <c r="HX827" s="56"/>
      <c r="HY827" s="56"/>
      <c r="HZ827" s="56"/>
      <c r="IA827" s="56"/>
      <c r="IB827" s="56"/>
      <c r="IC827" s="56"/>
      <c r="ID827" s="56"/>
      <c r="IE827" s="56"/>
      <c r="IF827" s="56"/>
      <c r="IG827" s="56"/>
      <c r="IH827" s="56"/>
      <c r="II827" s="56"/>
      <c r="IJ827" s="56"/>
      <c r="IK827" s="56"/>
      <c r="IL827" s="56"/>
      <c r="IM827" s="56"/>
      <c r="IN827" s="56"/>
      <c r="IO827" s="56"/>
      <c r="IP827" s="56"/>
      <c r="IQ827" s="56"/>
      <c r="IR827" s="56"/>
      <c r="IS827" s="56"/>
      <c r="IT827" s="56"/>
      <c r="IU827" s="56"/>
      <c r="IV827" s="56"/>
      <c r="IW827" s="56"/>
      <c r="IX827" s="56"/>
    </row>
    <row r="828" spans="2:258">
      <c r="B828" s="56"/>
      <c r="C828" s="56"/>
      <c r="D828" s="56"/>
      <c r="E828" s="56"/>
      <c r="F828" s="56"/>
      <c r="G828" s="56"/>
      <c r="H828" s="56"/>
      <c r="I828" s="56"/>
      <c r="J828" s="56"/>
      <c r="K828" s="56"/>
      <c r="L828" s="56"/>
      <c r="M828" s="56"/>
      <c r="CK828" s="56"/>
      <c r="CL828" s="56"/>
      <c r="CM828" s="56"/>
      <c r="CN828" s="56"/>
      <c r="CO828" s="56"/>
      <c r="CP828" s="56"/>
      <c r="CQ828" s="56"/>
      <c r="CR828" s="56"/>
      <c r="CS828" s="56"/>
      <c r="CT828" s="56"/>
      <c r="CU828" s="56"/>
      <c r="CV828" s="56"/>
      <c r="CW828" s="56"/>
      <c r="CX828" s="56"/>
      <c r="CY828" s="56"/>
      <c r="CZ828" s="56"/>
      <c r="DA828" s="56"/>
      <c r="DB828" s="56"/>
      <c r="DC828" s="56"/>
      <c r="DD828" s="56"/>
      <c r="DE828" s="56"/>
      <c r="DF828" s="56"/>
      <c r="DG828" s="56"/>
      <c r="DH828" s="56"/>
      <c r="DI828" s="56"/>
      <c r="DJ828" s="56"/>
      <c r="DK828" s="56"/>
      <c r="DL828" s="56"/>
      <c r="DM828" s="56"/>
      <c r="DN828" s="56"/>
      <c r="DO828" s="56"/>
      <c r="DP828" s="56"/>
      <c r="DQ828" s="56"/>
      <c r="DR828" s="56"/>
      <c r="DS828" s="56"/>
      <c r="DT828" s="56"/>
      <c r="DU828" s="56"/>
      <c r="DV828" s="56"/>
      <c r="DW828" s="56"/>
      <c r="DX828" s="56"/>
      <c r="DY828" s="56"/>
      <c r="DZ828" s="56"/>
      <c r="EA828" s="56"/>
      <c r="EB828" s="56"/>
      <c r="EC828" s="56"/>
      <c r="ED828" s="56"/>
      <c r="EE828" s="56"/>
      <c r="EF828" s="56"/>
      <c r="EG828" s="56"/>
      <c r="EH828" s="56"/>
      <c r="EI828" s="56"/>
      <c r="EJ828" s="56"/>
      <c r="EK828" s="56"/>
      <c r="EL828" s="56"/>
      <c r="EM828" s="56"/>
      <c r="EN828" s="56"/>
      <c r="EO828" s="56"/>
      <c r="EP828" s="56"/>
      <c r="EQ828" s="56"/>
      <c r="ER828" s="56"/>
      <c r="ES828" s="56"/>
      <c r="ET828" s="56"/>
      <c r="EU828" s="56"/>
      <c r="EV828" s="56"/>
      <c r="EW828" s="56"/>
      <c r="EX828" s="56"/>
      <c r="EY828" s="56"/>
      <c r="EZ828" s="56"/>
      <c r="FA828" s="56"/>
      <c r="FB828" s="56"/>
      <c r="FC828" s="56"/>
      <c r="FD828" s="56"/>
      <c r="FE828" s="56"/>
      <c r="FF828" s="56"/>
      <c r="FG828" s="56"/>
      <c r="FH828" s="56"/>
      <c r="FI828" s="56"/>
      <c r="FJ828" s="56"/>
      <c r="FK828" s="56"/>
      <c r="FL828" s="56"/>
      <c r="FM828" s="56"/>
      <c r="FN828" s="56"/>
      <c r="FO828" s="56"/>
      <c r="FP828" s="56"/>
      <c r="FQ828" s="56"/>
      <c r="FR828" s="56"/>
      <c r="FS828" s="56"/>
      <c r="FT828" s="56"/>
      <c r="FU828" s="56"/>
      <c r="FV828" s="56"/>
      <c r="FW828" s="56"/>
      <c r="FX828" s="56"/>
      <c r="FY828" s="56"/>
      <c r="FZ828" s="56"/>
      <c r="GA828" s="56"/>
      <c r="GB828" s="56"/>
      <c r="GC828" s="56"/>
      <c r="GD828" s="56"/>
      <c r="GE828" s="56"/>
      <c r="GF828" s="56"/>
      <c r="GG828" s="56"/>
      <c r="GH828" s="56"/>
      <c r="GI828" s="56"/>
      <c r="GJ828" s="56"/>
      <c r="GK828" s="56"/>
      <c r="GL828" s="56"/>
      <c r="GM828" s="56"/>
      <c r="GN828" s="56"/>
      <c r="GO828" s="56"/>
      <c r="GP828" s="56"/>
      <c r="GQ828" s="56"/>
      <c r="GR828" s="56"/>
      <c r="GS828" s="56"/>
      <c r="GT828" s="56"/>
      <c r="GU828" s="56"/>
      <c r="GV828" s="56"/>
      <c r="GW828" s="56"/>
      <c r="GX828" s="56"/>
      <c r="GY828" s="56"/>
      <c r="GZ828" s="56"/>
      <c r="HA828" s="56"/>
      <c r="HB828" s="56"/>
      <c r="HC828" s="56"/>
      <c r="HD828" s="56"/>
      <c r="HE828" s="56"/>
      <c r="HF828" s="56"/>
      <c r="HG828" s="56"/>
      <c r="HH828" s="56"/>
      <c r="HI828" s="56"/>
      <c r="HJ828" s="56"/>
      <c r="HK828" s="56"/>
      <c r="HL828" s="56"/>
      <c r="HM828" s="56"/>
      <c r="HN828" s="56"/>
      <c r="HO828" s="56"/>
      <c r="HP828" s="56"/>
      <c r="HQ828" s="56"/>
      <c r="HR828" s="56"/>
      <c r="HS828" s="56"/>
      <c r="HT828" s="56"/>
      <c r="HU828" s="56"/>
      <c r="HV828" s="56"/>
      <c r="HW828" s="56"/>
      <c r="HX828" s="56"/>
      <c r="HY828" s="56"/>
      <c r="HZ828" s="56"/>
      <c r="IA828" s="56"/>
      <c r="IB828" s="56"/>
      <c r="IC828" s="56"/>
      <c r="ID828" s="56"/>
      <c r="IE828" s="56"/>
      <c r="IF828" s="56"/>
      <c r="IG828" s="56"/>
      <c r="IH828" s="56"/>
      <c r="II828" s="56"/>
      <c r="IJ828" s="56"/>
      <c r="IK828" s="56"/>
      <c r="IL828" s="56"/>
      <c r="IM828" s="56"/>
      <c r="IN828" s="56"/>
      <c r="IO828" s="56"/>
      <c r="IP828" s="56"/>
      <c r="IQ828" s="56"/>
      <c r="IR828" s="56"/>
      <c r="IS828" s="56"/>
      <c r="IT828" s="56"/>
      <c r="IU828" s="56"/>
      <c r="IV828" s="56"/>
      <c r="IW828" s="56"/>
      <c r="IX828" s="56"/>
    </row>
    <row r="829" spans="2:258">
      <c r="B829" s="56"/>
      <c r="C829" s="56"/>
      <c r="D829" s="56"/>
      <c r="E829" s="56"/>
      <c r="F829" s="56"/>
      <c r="G829" s="56"/>
      <c r="H829" s="56"/>
      <c r="I829" s="56"/>
      <c r="J829" s="56"/>
      <c r="K829" s="56"/>
      <c r="L829" s="56"/>
      <c r="M829" s="56"/>
      <c r="CK829" s="56"/>
      <c r="CL829" s="56"/>
      <c r="CM829" s="56"/>
      <c r="CN829" s="56"/>
      <c r="CO829" s="56"/>
      <c r="CP829" s="56"/>
      <c r="CQ829" s="56"/>
      <c r="CR829" s="56"/>
      <c r="CS829" s="56"/>
      <c r="CT829" s="56"/>
      <c r="CU829" s="56"/>
      <c r="CV829" s="56"/>
      <c r="CW829" s="56"/>
      <c r="CX829" s="56"/>
      <c r="CY829" s="56"/>
      <c r="CZ829" s="56"/>
      <c r="DA829" s="56"/>
      <c r="DB829" s="56"/>
      <c r="DC829" s="56"/>
      <c r="DD829" s="56"/>
      <c r="DE829" s="56"/>
      <c r="DF829" s="56"/>
      <c r="DG829" s="56"/>
      <c r="DH829" s="56"/>
      <c r="DI829" s="56"/>
      <c r="DJ829" s="56"/>
      <c r="DK829" s="56"/>
      <c r="DL829" s="56"/>
      <c r="DM829" s="56"/>
      <c r="DN829" s="56"/>
      <c r="DO829" s="56"/>
      <c r="DP829" s="56"/>
      <c r="DQ829" s="56"/>
      <c r="DR829" s="56"/>
      <c r="DS829" s="56"/>
      <c r="DT829" s="56"/>
      <c r="DU829" s="56"/>
      <c r="DV829" s="56"/>
      <c r="DW829" s="56"/>
      <c r="DX829" s="56"/>
      <c r="DY829" s="56"/>
      <c r="DZ829" s="56"/>
      <c r="EA829" s="56"/>
      <c r="EB829" s="56"/>
      <c r="EC829" s="56"/>
      <c r="ED829" s="56"/>
      <c r="EE829" s="56"/>
      <c r="EF829" s="56"/>
      <c r="EG829" s="56"/>
      <c r="EH829" s="56"/>
      <c r="EI829" s="56"/>
      <c r="EJ829" s="56"/>
      <c r="EK829" s="56"/>
      <c r="EL829" s="56"/>
      <c r="EM829" s="56"/>
      <c r="EN829" s="56"/>
      <c r="EO829" s="56"/>
      <c r="EP829" s="56"/>
      <c r="EQ829" s="56"/>
      <c r="ER829" s="56"/>
      <c r="ES829" s="56"/>
      <c r="ET829" s="56"/>
      <c r="EU829" s="56"/>
      <c r="EV829" s="56"/>
      <c r="EW829" s="56"/>
      <c r="EX829" s="56"/>
      <c r="EY829" s="56"/>
      <c r="EZ829" s="56"/>
      <c r="FA829" s="56"/>
      <c r="FB829" s="56"/>
      <c r="FC829" s="56"/>
      <c r="FD829" s="56"/>
      <c r="FE829" s="56"/>
      <c r="FF829" s="56"/>
      <c r="FG829" s="56"/>
      <c r="FH829" s="56"/>
      <c r="FI829" s="56"/>
      <c r="FJ829" s="56"/>
      <c r="FK829" s="56"/>
      <c r="FL829" s="56"/>
      <c r="FM829" s="56"/>
      <c r="FN829" s="56"/>
      <c r="FO829" s="56"/>
      <c r="FP829" s="56"/>
      <c r="FQ829" s="56"/>
      <c r="FR829" s="56"/>
      <c r="FS829" s="56"/>
      <c r="FT829" s="56"/>
      <c r="FU829" s="56"/>
      <c r="FV829" s="56"/>
      <c r="FW829" s="56"/>
      <c r="FX829" s="56"/>
      <c r="FY829" s="56"/>
      <c r="FZ829" s="56"/>
      <c r="GA829" s="56"/>
      <c r="GB829" s="56"/>
      <c r="GC829" s="56"/>
      <c r="GD829" s="56"/>
      <c r="GE829" s="56"/>
      <c r="GF829" s="56"/>
      <c r="GG829" s="56"/>
      <c r="GH829" s="56"/>
      <c r="GI829" s="56"/>
      <c r="GJ829" s="56"/>
      <c r="GK829" s="56"/>
      <c r="GL829" s="56"/>
      <c r="GM829" s="56"/>
      <c r="GN829" s="56"/>
      <c r="GO829" s="56"/>
      <c r="GP829" s="56"/>
      <c r="GQ829" s="56"/>
      <c r="GR829" s="56"/>
      <c r="GS829" s="56"/>
      <c r="GT829" s="56"/>
      <c r="GU829" s="56"/>
      <c r="GV829" s="56"/>
      <c r="GW829" s="56"/>
      <c r="GX829" s="56"/>
      <c r="GY829" s="56"/>
      <c r="GZ829" s="56"/>
      <c r="HA829" s="56"/>
      <c r="HB829" s="56"/>
      <c r="HC829" s="56"/>
      <c r="HD829" s="56"/>
      <c r="HE829" s="56"/>
      <c r="HF829" s="56"/>
      <c r="HG829" s="56"/>
      <c r="HH829" s="56"/>
      <c r="HI829" s="56"/>
      <c r="HJ829" s="56"/>
      <c r="HK829" s="56"/>
      <c r="HL829" s="56"/>
      <c r="HM829" s="56"/>
      <c r="HN829" s="56"/>
      <c r="HO829" s="56"/>
      <c r="HP829" s="56"/>
      <c r="HQ829" s="56"/>
      <c r="HR829" s="56"/>
      <c r="HS829" s="56"/>
      <c r="HT829" s="56"/>
      <c r="HU829" s="56"/>
      <c r="HV829" s="56"/>
      <c r="HW829" s="56"/>
      <c r="HX829" s="56"/>
      <c r="HY829" s="56"/>
      <c r="HZ829" s="56"/>
      <c r="IA829" s="56"/>
      <c r="IB829" s="56"/>
      <c r="IC829" s="56"/>
      <c r="ID829" s="56"/>
      <c r="IE829" s="56"/>
      <c r="IF829" s="56"/>
      <c r="IG829" s="56"/>
      <c r="IH829" s="56"/>
      <c r="II829" s="56"/>
      <c r="IJ829" s="56"/>
      <c r="IK829" s="56"/>
      <c r="IL829" s="56"/>
      <c r="IM829" s="56"/>
      <c r="IN829" s="56"/>
      <c r="IO829" s="56"/>
      <c r="IP829" s="56"/>
      <c r="IQ829" s="56"/>
      <c r="IR829" s="56"/>
      <c r="IS829" s="56"/>
      <c r="IT829" s="56"/>
      <c r="IU829" s="56"/>
      <c r="IV829" s="56"/>
      <c r="IW829" s="56"/>
      <c r="IX829" s="56"/>
    </row>
    <row r="830" spans="2:258">
      <c r="B830" s="56"/>
      <c r="C830" s="56"/>
      <c r="D830" s="56"/>
      <c r="E830" s="56"/>
      <c r="F830" s="56"/>
      <c r="G830" s="56"/>
      <c r="H830" s="56"/>
      <c r="I830" s="56"/>
      <c r="J830" s="56"/>
      <c r="K830" s="56"/>
      <c r="L830" s="56"/>
      <c r="M830" s="56"/>
      <c r="CK830" s="56"/>
      <c r="CL830" s="56"/>
      <c r="CM830" s="56"/>
      <c r="CN830" s="56"/>
      <c r="CO830" s="56"/>
      <c r="CP830" s="56"/>
      <c r="CQ830" s="56"/>
      <c r="CR830" s="56"/>
      <c r="CS830" s="56"/>
      <c r="CT830" s="56"/>
      <c r="CU830" s="56"/>
      <c r="CV830" s="56"/>
      <c r="CW830" s="56"/>
      <c r="CX830" s="56"/>
      <c r="CY830" s="56"/>
      <c r="CZ830" s="56"/>
      <c r="DA830" s="56"/>
      <c r="DB830" s="56"/>
      <c r="DC830" s="56"/>
      <c r="DD830" s="56"/>
      <c r="DE830" s="56"/>
      <c r="DF830" s="56"/>
      <c r="DG830" s="56"/>
      <c r="DH830" s="56"/>
      <c r="DI830" s="56"/>
      <c r="DJ830" s="56"/>
      <c r="DK830" s="56"/>
      <c r="DL830" s="56"/>
      <c r="DM830" s="56"/>
      <c r="DN830" s="56"/>
      <c r="DO830" s="56"/>
      <c r="DP830" s="56"/>
      <c r="DQ830" s="56"/>
      <c r="DR830" s="56"/>
      <c r="DS830" s="56"/>
      <c r="DT830" s="56"/>
      <c r="DU830" s="56"/>
      <c r="DV830" s="56"/>
      <c r="DW830" s="56"/>
      <c r="DX830" s="56"/>
      <c r="DY830" s="56"/>
      <c r="DZ830" s="56"/>
      <c r="EA830" s="56"/>
      <c r="EB830" s="56"/>
      <c r="EC830" s="56"/>
      <c r="ED830" s="56"/>
      <c r="EE830" s="56"/>
      <c r="EF830" s="56"/>
      <c r="EG830" s="56"/>
      <c r="EH830" s="56"/>
      <c r="EI830" s="56"/>
      <c r="EJ830" s="56"/>
      <c r="EK830" s="56"/>
      <c r="EL830" s="56"/>
      <c r="EM830" s="56"/>
      <c r="EN830" s="56"/>
      <c r="EO830" s="56"/>
      <c r="EP830" s="56"/>
      <c r="EQ830" s="56"/>
      <c r="ER830" s="56"/>
      <c r="ES830" s="56"/>
      <c r="ET830" s="56"/>
      <c r="EU830" s="56"/>
      <c r="EV830" s="56"/>
      <c r="EW830" s="56"/>
      <c r="EX830" s="56"/>
      <c r="EY830" s="56"/>
      <c r="EZ830" s="56"/>
      <c r="FA830" s="56"/>
      <c r="FB830" s="56"/>
      <c r="FC830" s="56"/>
      <c r="FD830" s="56"/>
      <c r="FE830" s="56"/>
      <c r="FF830" s="56"/>
      <c r="FG830" s="56"/>
      <c r="FH830" s="56"/>
      <c r="FI830" s="56"/>
      <c r="FJ830" s="56"/>
      <c r="FK830" s="56"/>
      <c r="FL830" s="56"/>
      <c r="FM830" s="56"/>
      <c r="FN830" s="56"/>
      <c r="FO830" s="56"/>
      <c r="FP830" s="56"/>
      <c r="FQ830" s="56"/>
      <c r="FR830" s="56"/>
      <c r="FS830" s="56"/>
      <c r="FT830" s="56"/>
      <c r="FU830" s="56"/>
      <c r="FV830" s="56"/>
      <c r="FW830" s="56"/>
      <c r="FX830" s="56"/>
      <c r="FY830" s="56"/>
      <c r="FZ830" s="56"/>
      <c r="GA830" s="56"/>
      <c r="GB830" s="56"/>
      <c r="GC830" s="56"/>
      <c r="GD830" s="56"/>
      <c r="GE830" s="56"/>
      <c r="GF830" s="56"/>
      <c r="GG830" s="56"/>
      <c r="GH830" s="56"/>
      <c r="GI830" s="56"/>
      <c r="GJ830" s="56"/>
      <c r="GK830" s="56"/>
      <c r="GL830" s="56"/>
      <c r="GM830" s="56"/>
      <c r="GN830" s="56"/>
      <c r="GO830" s="56"/>
      <c r="GP830" s="56"/>
      <c r="GQ830" s="56"/>
      <c r="GR830" s="56"/>
      <c r="GS830" s="56"/>
      <c r="GT830" s="56"/>
      <c r="GU830" s="56"/>
      <c r="GV830" s="56"/>
      <c r="GW830" s="56"/>
      <c r="GX830" s="56"/>
      <c r="GY830" s="56"/>
      <c r="GZ830" s="56"/>
      <c r="HA830" s="56"/>
      <c r="HB830" s="56"/>
      <c r="HC830" s="56"/>
      <c r="HD830" s="56"/>
      <c r="HE830" s="56"/>
      <c r="HF830" s="56"/>
      <c r="HG830" s="56"/>
      <c r="HH830" s="56"/>
      <c r="HI830" s="56"/>
      <c r="HJ830" s="56"/>
      <c r="HK830" s="56"/>
      <c r="HL830" s="56"/>
      <c r="HM830" s="56"/>
      <c r="HN830" s="56"/>
      <c r="HO830" s="56"/>
      <c r="HP830" s="56"/>
      <c r="HQ830" s="56"/>
      <c r="HR830" s="56"/>
      <c r="HS830" s="56"/>
      <c r="HT830" s="56"/>
      <c r="HU830" s="56"/>
      <c r="HV830" s="56"/>
      <c r="HW830" s="56"/>
      <c r="HX830" s="56"/>
      <c r="HY830" s="56"/>
      <c r="HZ830" s="56"/>
      <c r="IA830" s="56"/>
      <c r="IB830" s="56"/>
      <c r="IC830" s="56"/>
      <c r="ID830" s="56"/>
      <c r="IE830" s="56"/>
      <c r="IF830" s="56"/>
      <c r="IG830" s="56"/>
      <c r="IH830" s="56"/>
      <c r="II830" s="56"/>
      <c r="IJ830" s="56"/>
      <c r="IK830" s="56"/>
      <c r="IL830" s="56"/>
      <c r="IM830" s="56"/>
      <c r="IN830" s="56"/>
      <c r="IO830" s="56"/>
      <c r="IP830" s="56"/>
      <c r="IQ830" s="56"/>
      <c r="IR830" s="56"/>
      <c r="IS830" s="56"/>
      <c r="IT830" s="56"/>
      <c r="IU830" s="56"/>
      <c r="IV830" s="56"/>
      <c r="IW830" s="56"/>
      <c r="IX830" s="56"/>
    </row>
    <row r="831" spans="2:258">
      <c r="B831" s="56"/>
      <c r="C831" s="56"/>
      <c r="D831" s="56"/>
      <c r="E831" s="56"/>
      <c r="F831" s="56"/>
      <c r="G831" s="56"/>
      <c r="H831" s="56"/>
      <c r="I831" s="56"/>
      <c r="J831" s="56"/>
      <c r="K831" s="56"/>
      <c r="L831" s="56"/>
      <c r="M831" s="56"/>
      <c r="CK831" s="56"/>
      <c r="CL831" s="56"/>
      <c r="CM831" s="56"/>
      <c r="CN831" s="56"/>
      <c r="CO831" s="56"/>
      <c r="CP831" s="56"/>
      <c r="CQ831" s="56"/>
      <c r="CR831" s="56"/>
      <c r="CS831" s="56"/>
      <c r="CT831" s="56"/>
      <c r="CU831" s="56"/>
      <c r="CV831" s="56"/>
      <c r="CW831" s="56"/>
      <c r="CX831" s="56"/>
      <c r="CY831" s="56"/>
      <c r="CZ831" s="56"/>
      <c r="DA831" s="56"/>
      <c r="DB831" s="56"/>
      <c r="DC831" s="56"/>
      <c r="DD831" s="56"/>
      <c r="DE831" s="56"/>
      <c r="DF831" s="56"/>
      <c r="DG831" s="56"/>
      <c r="DH831" s="56"/>
      <c r="DI831" s="56"/>
      <c r="DJ831" s="56"/>
      <c r="DK831" s="56"/>
      <c r="DL831" s="56"/>
      <c r="DM831" s="56"/>
      <c r="DN831" s="56"/>
      <c r="DO831" s="56"/>
      <c r="DP831" s="56"/>
      <c r="DQ831" s="56"/>
      <c r="DR831" s="56"/>
      <c r="DS831" s="56"/>
      <c r="DT831" s="56"/>
      <c r="DU831" s="56"/>
      <c r="DV831" s="56"/>
      <c r="DW831" s="56"/>
      <c r="DX831" s="56"/>
      <c r="DY831" s="56"/>
      <c r="DZ831" s="56"/>
      <c r="EA831" s="56"/>
      <c r="EB831" s="56"/>
      <c r="EC831" s="56"/>
      <c r="ED831" s="56"/>
      <c r="EE831" s="56"/>
      <c r="EF831" s="56"/>
      <c r="EG831" s="56"/>
      <c r="EH831" s="56"/>
      <c r="EI831" s="56"/>
      <c r="EJ831" s="56"/>
      <c r="EK831" s="56"/>
      <c r="EL831" s="56"/>
      <c r="EM831" s="56"/>
      <c r="EN831" s="56"/>
      <c r="EO831" s="56"/>
      <c r="EP831" s="56"/>
      <c r="EQ831" s="56"/>
      <c r="ER831" s="56"/>
      <c r="ES831" s="56"/>
      <c r="ET831" s="56"/>
      <c r="EU831" s="56"/>
      <c r="EV831" s="56"/>
      <c r="EW831" s="56"/>
      <c r="EX831" s="56"/>
      <c r="EY831" s="56"/>
      <c r="EZ831" s="56"/>
      <c r="FA831" s="56"/>
      <c r="FB831" s="56"/>
      <c r="FC831" s="56"/>
      <c r="FD831" s="56"/>
      <c r="FE831" s="56"/>
      <c r="FF831" s="56"/>
      <c r="FG831" s="56"/>
      <c r="FH831" s="56"/>
      <c r="FI831" s="56"/>
      <c r="FJ831" s="56"/>
      <c r="FK831" s="56"/>
      <c r="FL831" s="56"/>
      <c r="FM831" s="56"/>
      <c r="FN831" s="56"/>
      <c r="FO831" s="56"/>
      <c r="FP831" s="56"/>
      <c r="FQ831" s="56"/>
      <c r="FR831" s="56"/>
      <c r="FS831" s="56"/>
      <c r="FT831" s="56"/>
      <c r="FU831" s="56"/>
      <c r="FV831" s="56"/>
      <c r="FW831" s="56"/>
      <c r="FX831" s="56"/>
      <c r="FY831" s="56"/>
      <c r="FZ831" s="56"/>
      <c r="GA831" s="56"/>
      <c r="GB831" s="56"/>
      <c r="GC831" s="56"/>
      <c r="GD831" s="56"/>
      <c r="GE831" s="56"/>
      <c r="GF831" s="56"/>
      <c r="GG831" s="56"/>
      <c r="GH831" s="56"/>
      <c r="GI831" s="56"/>
      <c r="GJ831" s="56"/>
      <c r="GK831" s="56"/>
      <c r="GL831" s="56"/>
      <c r="GM831" s="56"/>
      <c r="GN831" s="56"/>
      <c r="GO831" s="56"/>
      <c r="GP831" s="56"/>
      <c r="GQ831" s="56"/>
      <c r="GR831" s="56"/>
      <c r="GS831" s="56"/>
      <c r="GT831" s="56"/>
      <c r="GU831" s="56"/>
      <c r="GV831" s="56"/>
      <c r="GW831" s="56"/>
      <c r="GX831" s="56"/>
      <c r="GY831" s="56"/>
      <c r="GZ831" s="56"/>
      <c r="HA831" s="56"/>
      <c r="HB831" s="56"/>
      <c r="HC831" s="56"/>
      <c r="HD831" s="56"/>
      <c r="HE831" s="56"/>
      <c r="HF831" s="56"/>
      <c r="HG831" s="56"/>
      <c r="HH831" s="56"/>
      <c r="HI831" s="56"/>
      <c r="HJ831" s="56"/>
      <c r="HK831" s="56"/>
      <c r="HL831" s="56"/>
      <c r="HM831" s="56"/>
      <c r="HN831" s="56"/>
      <c r="HO831" s="56"/>
      <c r="HP831" s="56"/>
      <c r="HQ831" s="56"/>
      <c r="HR831" s="56"/>
      <c r="HS831" s="56"/>
      <c r="HT831" s="56"/>
      <c r="HU831" s="56"/>
      <c r="HV831" s="56"/>
      <c r="HW831" s="56"/>
      <c r="HX831" s="56"/>
      <c r="HY831" s="56"/>
      <c r="HZ831" s="56"/>
      <c r="IA831" s="56"/>
      <c r="IB831" s="56"/>
      <c r="IC831" s="56"/>
      <c r="ID831" s="56"/>
      <c r="IE831" s="56"/>
      <c r="IF831" s="56"/>
      <c r="IG831" s="56"/>
      <c r="IH831" s="56"/>
      <c r="II831" s="56"/>
      <c r="IJ831" s="56"/>
      <c r="IK831" s="56"/>
      <c r="IL831" s="56"/>
      <c r="IM831" s="56"/>
      <c r="IN831" s="56"/>
      <c r="IO831" s="56"/>
      <c r="IP831" s="56"/>
      <c r="IQ831" s="56"/>
      <c r="IR831" s="56"/>
      <c r="IS831" s="56"/>
      <c r="IT831" s="56"/>
      <c r="IU831" s="56"/>
      <c r="IV831" s="56"/>
      <c r="IW831" s="56"/>
      <c r="IX831" s="56"/>
    </row>
    <row r="832" spans="2:258">
      <c r="B832" s="56"/>
      <c r="C832" s="56"/>
      <c r="D832" s="56"/>
      <c r="E832" s="56"/>
      <c r="F832" s="56"/>
      <c r="G832" s="56"/>
      <c r="H832" s="56"/>
      <c r="I832" s="56"/>
      <c r="J832" s="56"/>
      <c r="K832" s="56"/>
      <c r="L832" s="56"/>
      <c r="M832" s="56"/>
      <c r="CK832" s="56"/>
      <c r="CL832" s="56"/>
      <c r="CM832" s="56"/>
      <c r="CN832" s="56"/>
      <c r="CO832" s="56"/>
      <c r="CP832" s="56"/>
      <c r="CQ832" s="56"/>
      <c r="CR832" s="56"/>
      <c r="CS832" s="56"/>
      <c r="CT832" s="56"/>
      <c r="CU832" s="56"/>
      <c r="CV832" s="56"/>
      <c r="CW832" s="56"/>
      <c r="CX832" s="56"/>
      <c r="CY832" s="56"/>
      <c r="CZ832" s="56"/>
      <c r="DA832" s="56"/>
      <c r="DB832" s="56"/>
      <c r="DC832" s="56"/>
      <c r="DD832" s="56"/>
      <c r="DE832" s="56"/>
      <c r="DF832" s="56"/>
      <c r="DG832" s="56"/>
      <c r="DH832" s="56"/>
      <c r="DI832" s="56"/>
      <c r="DJ832" s="56"/>
      <c r="DK832" s="56"/>
      <c r="DL832" s="56"/>
      <c r="DM832" s="56"/>
      <c r="DN832" s="56"/>
      <c r="DO832" s="56"/>
      <c r="DP832" s="56"/>
      <c r="DQ832" s="56"/>
      <c r="DR832" s="56"/>
      <c r="DS832" s="56"/>
      <c r="DT832" s="56"/>
      <c r="DU832" s="56"/>
      <c r="DV832" s="56"/>
      <c r="DW832" s="56"/>
      <c r="DX832" s="56"/>
      <c r="DY832" s="56"/>
      <c r="DZ832" s="56"/>
      <c r="EA832" s="56"/>
      <c r="EB832" s="56"/>
      <c r="EC832" s="56"/>
      <c r="ED832" s="56"/>
      <c r="EE832" s="56"/>
      <c r="EF832" s="56"/>
      <c r="EG832" s="56"/>
      <c r="EH832" s="56"/>
      <c r="EI832" s="56"/>
      <c r="EJ832" s="56"/>
      <c r="EK832" s="56"/>
      <c r="EL832" s="56"/>
      <c r="EM832" s="56"/>
      <c r="EN832" s="56"/>
      <c r="EO832" s="56"/>
      <c r="EP832" s="56"/>
      <c r="EQ832" s="56"/>
      <c r="ER832" s="56"/>
      <c r="ES832" s="56"/>
      <c r="ET832" s="56"/>
      <c r="EU832" s="56"/>
      <c r="EV832" s="56"/>
      <c r="EW832" s="56"/>
      <c r="EX832" s="56"/>
      <c r="EY832" s="56"/>
      <c r="EZ832" s="56"/>
      <c r="FA832" s="56"/>
      <c r="FB832" s="56"/>
      <c r="FC832" s="56"/>
      <c r="FD832" s="56"/>
      <c r="FE832" s="56"/>
      <c r="FF832" s="56"/>
      <c r="FG832" s="56"/>
      <c r="FH832" s="56"/>
      <c r="FI832" s="56"/>
      <c r="FJ832" s="56"/>
      <c r="FK832" s="56"/>
      <c r="FL832" s="56"/>
      <c r="FM832" s="56"/>
      <c r="FN832" s="56"/>
      <c r="FO832" s="56"/>
      <c r="FP832" s="56"/>
      <c r="FQ832" s="56"/>
      <c r="FR832" s="56"/>
      <c r="FS832" s="56"/>
      <c r="FT832" s="56"/>
      <c r="FU832" s="56"/>
      <c r="FV832" s="56"/>
      <c r="FW832" s="56"/>
      <c r="FX832" s="56"/>
      <c r="FY832" s="56"/>
      <c r="FZ832" s="56"/>
      <c r="GA832" s="56"/>
      <c r="GB832" s="56"/>
      <c r="GC832" s="56"/>
      <c r="GD832" s="56"/>
      <c r="GE832" s="56"/>
      <c r="GF832" s="56"/>
      <c r="GG832" s="56"/>
      <c r="GH832" s="56"/>
      <c r="GI832" s="56"/>
      <c r="GJ832" s="56"/>
      <c r="GK832" s="56"/>
      <c r="GL832" s="56"/>
      <c r="GM832" s="56"/>
      <c r="GN832" s="56"/>
      <c r="GO832" s="56"/>
      <c r="GP832" s="56"/>
      <c r="GQ832" s="56"/>
      <c r="GR832" s="56"/>
      <c r="GS832" s="56"/>
      <c r="GT832" s="56"/>
      <c r="GU832" s="56"/>
      <c r="GV832" s="56"/>
      <c r="GW832" s="56"/>
      <c r="GX832" s="56"/>
      <c r="GY832" s="56"/>
      <c r="GZ832" s="56"/>
      <c r="HA832" s="56"/>
      <c r="HB832" s="56"/>
      <c r="HC832" s="56"/>
      <c r="HD832" s="56"/>
      <c r="HE832" s="56"/>
      <c r="HF832" s="56"/>
      <c r="HG832" s="56"/>
      <c r="HH832" s="56"/>
      <c r="HI832" s="56"/>
      <c r="HJ832" s="56"/>
      <c r="HK832" s="56"/>
      <c r="HL832" s="56"/>
      <c r="HM832" s="56"/>
      <c r="HN832" s="56"/>
      <c r="HO832" s="56"/>
      <c r="HP832" s="56"/>
      <c r="HQ832" s="56"/>
      <c r="HR832" s="56"/>
      <c r="HS832" s="56"/>
      <c r="HT832" s="56"/>
      <c r="HU832" s="56"/>
      <c r="HV832" s="56"/>
      <c r="HW832" s="56"/>
      <c r="HX832" s="56"/>
      <c r="HY832" s="56"/>
      <c r="HZ832" s="56"/>
      <c r="IA832" s="56"/>
      <c r="IB832" s="56"/>
      <c r="IC832" s="56"/>
      <c r="ID832" s="56"/>
      <c r="IE832" s="56"/>
      <c r="IF832" s="56"/>
      <c r="IG832" s="56"/>
      <c r="IH832" s="56"/>
      <c r="II832" s="56"/>
      <c r="IJ832" s="56"/>
      <c r="IK832" s="56"/>
      <c r="IL832" s="56"/>
      <c r="IM832" s="56"/>
      <c r="IN832" s="56"/>
      <c r="IO832" s="56"/>
      <c r="IP832" s="56"/>
      <c r="IQ832" s="56"/>
      <c r="IR832" s="56"/>
      <c r="IS832" s="56"/>
      <c r="IT832" s="56"/>
      <c r="IU832" s="56"/>
      <c r="IV832" s="56"/>
      <c r="IW832" s="56"/>
      <c r="IX832" s="56"/>
    </row>
    <row r="833" spans="2:258">
      <c r="B833" s="56"/>
      <c r="C833" s="56"/>
      <c r="D833" s="56"/>
      <c r="E833" s="56"/>
      <c r="F833" s="56"/>
      <c r="G833" s="56"/>
      <c r="H833" s="56"/>
      <c r="I833" s="56"/>
      <c r="J833" s="56"/>
      <c r="K833" s="56"/>
      <c r="L833" s="56"/>
      <c r="M833" s="56"/>
      <c r="CK833" s="56"/>
      <c r="CL833" s="56"/>
      <c r="CM833" s="56"/>
      <c r="CN833" s="56"/>
      <c r="CO833" s="56"/>
      <c r="CP833" s="56"/>
      <c r="CQ833" s="56"/>
      <c r="CR833" s="56"/>
      <c r="CS833" s="56"/>
      <c r="CT833" s="56"/>
      <c r="CU833" s="56"/>
      <c r="CV833" s="56"/>
      <c r="CW833" s="56"/>
      <c r="CX833" s="56"/>
      <c r="CY833" s="56"/>
      <c r="CZ833" s="56"/>
      <c r="DA833" s="56"/>
      <c r="DB833" s="56"/>
      <c r="DC833" s="56"/>
      <c r="DD833" s="56"/>
      <c r="DE833" s="56"/>
      <c r="DF833" s="56"/>
      <c r="DG833" s="56"/>
      <c r="DH833" s="56"/>
      <c r="DI833" s="56"/>
      <c r="DJ833" s="56"/>
      <c r="DK833" s="56"/>
      <c r="DL833" s="56"/>
      <c r="DM833" s="56"/>
      <c r="DN833" s="56"/>
      <c r="DO833" s="56"/>
      <c r="DP833" s="56"/>
      <c r="DQ833" s="56"/>
      <c r="DR833" s="56"/>
      <c r="DS833" s="56"/>
      <c r="DT833" s="56"/>
      <c r="DU833" s="56"/>
      <c r="DV833" s="56"/>
      <c r="DW833" s="56"/>
      <c r="DX833" s="56"/>
      <c r="DY833" s="56"/>
      <c r="DZ833" s="56"/>
      <c r="EA833" s="56"/>
      <c r="EB833" s="56"/>
      <c r="EC833" s="56"/>
      <c r="ED833" s="56"/>
      <c r="EE833" s="56"/>
      <c r="EF833" s="56"/>
      <c r="EG833" s="56"/>
      <c r="EH833" s="56"/>
      <c r="EI833" s="56"/>
      <c r="EJ833" s="56"/>
      <c r="EK833" s="56"/>
      <c r="EL833" s="56"/>
      <c r="EM833" s="56"/>
      <c r="EN833" s="56"/>
      <c r="EO833" s="56"/>
      <c r="EP833" s="56"/>
      <c r="EQ833" s="56"/>
      <c r="ER833" s="56"/>
      <c r="ES833" s="56"/>
      <c r="ET833" s="56"/>
      <c r="EU833" s="56"/>
      <c r="EV833" s="56"/>
      <c r="EW833" s="56"/>
      <c r="EX833" s="56"/>
      <c r="EY833" s="56"/>
      <c r="EZ833" s="56"/>
      <c r="FA833" s="56"/>
      <c r="FB833" s="56"/>
      <c r="FC833" s="56"/>
      <c r="FD833" s="56"/>
      <c r="FE833" s="56"/>
      <c r="FF833" s="56"/>
      <c r="FG833" s="56"/>
      <c r="FH833" s="56"/>
      <c r="FI833" s="56"/>
      <c r="FJ833" s="56"/>
      <c r="FK833" s="56"/>
      <c r="FL833" s="56"/>
      <c r="FM833" s="56"/>
      <c r="FN833" s="56"/>
      <c r="FO833" s="56"/>
      <c r="FP833" s="56"/>
      <c r="FQ833" s="56"/>
      <c r="FR833" s="56"/>
      <c r="FS833" s="56"/>
      <c r="FT833" s="56"/>
      <c r="FU833" s="56"/>
      <c r="FV833" s="56"/>
      <c r="FW833" s="56"/>
      <c r="FX833" s="56"/>
      <c r="FY833" s="56"/>
      <c r="FZ833" s="56"/>
      <c r="GA833" s="56"/>
      <c r="GB833" s="56"/>
      <c r="GC833" s="56"/>
      <c r="GD833" s="56"/>
      <c r="GE833" s="56"/>
      <c r="GF833" s="56"/>
      <c r="GG833" s="56"/>
      <c r="GH833" s="56"/>
      <c r="GI833" s="56"/>
      <c r="GJ833" s="56"/>
      <c r="GK833" s="56"/>
      <c r="GL833" s="56"/>
      <c r="GM833" s="56"/>
      <c r="GN833" s="56"/>
      <c r="GO833" s="56"/>
      <c r="GP833" s="56"/>
      <c r="GQ833" s="56"/>
      <c r="GR833" s="56"/>
      <c r="GS833" s="56"/>
      <c r="GT833" s="56"/>
      <c r="GU833" s="56"/>
      <c r="GV833" s="56"/>
      <c r="GW833" s="56"/>
      <c r="GX833" s="56"/>
      <c r="GY833" s="56"/>
      <c r="GZ833" s="56"/>
      <c r="HA833" s="56"/>
      <c r="HB833" s="56"/>
      <c r="HC833" s="56"/>
      <c r="HD833" s="56"/>
      <c r="HE833" s="56"/>
      <c r="HF833" s="56"/>
      <c r="HG833" s="56"/>
      <c r="HH833" s="56"/>
      <c r="HI833" s="56"/>
      <c r="HJ833" s="56"/>
      <c r="HK833" s="56"/>
      <c r="HL833" s="56"/>
      <c r="HM833" s="56"/>
      <c r="HN833" s="56"/>
      <c r="HO833" s="56"/>
      <c r="HP833" s="56"/>
      <c r="HQ833" s="56"/>
      <c r="HR833" s="56"/>
      <c r="HS833" s="56"/>
      <c r="HT833" s="56"/>
      <c r="HU833" s="56"/>
      <c r="HV833" s="56"/>
      <c r="HW833" s="56"/>
      <c r="HX833" s="56"/>
      <c r="HY833" s="56"/>
      <c r="HZ833" s="56"/>
      <c r="IA833" s="56"/>
      <c r="IB833" s="56"/>
      <c r="IC833" s="56"/>
      <c r="ID833" s="56"/>
      <c r="IE833" s="56"/>
      <c r="IF833" s="56"/>
      <c r="IG833" s="56"/>
      <c r="IH833" s="56"/>
      <c r="II833" s="56"/>
      <c r="IJ833" s="56"/>
      <c r="IK833" s="56"/>
      <c r="IL833" s="56"/>
      <c r="IM833" s="56"/>
      <c r="IN833" s="56"/>
      <c r="IO833" s="56"/>
      <c r="IP833" s="56"/>
      <c r="IQ833" s="56"/>
      <c r="IR833" s="56"/>
      <c r="IS833" s="56"/>
      <c r="IT833" s="56"/>
      <c r="IU833" s="56"/>
      <c r="IV833" s="56"/>
      <c r="IW833" s="56"/>
      <c r="IX833" s="56"/>
    </row>
    <row r="834" spans="2:258">
      <c r="B834" s="56"/>
      <c r="C834" s="56"/>
      <c r="D834" s="56"/>
      <c r="E834" s="56"/>
      <c r="F834" s="56"/>
      <c r="G834" s="56"/>
      <c r="H834" s="56"/>
      <c r="I834" s="56"/>
      <c r="J834" s="56"/>
      <c r="K834" s="56"/>
      <c r="L834" s="56"/>
      <c r="M834" s="56"/>
      <c r="CK834" s="56"/>
      <c r="CL834" s="56"/>
      <c r="CM834" s="56"/>
      <c r="CN834" s="56"/>
      <c r="CO834" s="56"/>
      <c r="CP834" s="56"/>
      <c r="CQ834" s="56"/>
      <c r="CR834" s="56"/>
      <c r="CS834" s="56"/>
      <c r="CT834" s="56"/>
      <c r="CU834" s="56"/>
      <c r="CV834" s="56"/>
      <c r="CW834" s="56"/>
      <c r="CX834" s="56"/>
      <c r="CY834" s="56"/>
      <c r="CZ834" s="56"/>
      <c r="DA834" s="56"/>
      <c r="DB834" s="56"/>
      <c r="DC834" s="56"/>
      <c r="DD834" s="56"/>
      <c r="DE834" s="56"/>
      <c r="DF834" s="56"/>
      <c r="DG834" s="56"/>
      <c r="DH834" s="56"/>
      <c r="DI834" s="56"/>
      <c r="DJ834" s="56"/>
      <c r="DK834" s="56"/>
      <c r="DL834" s="56"/>
      <c r="DM834" s="56"/>
      <c r="DN834" s="56"/>
      <c r="DO834" s="56"/>
      <c r="DP834" s="56"/>
      <c r="DQ834" s="56"/>
      <c r="DR834" s="56"/>
      <c r="DS834" s="56"/>
      <c r="DT834" s="56"/>
      <c r="DU834" s="56"/>
      <c r="DV834" s="56"/>
      <c r="DW834" s="56"/>
      <c r="DX834" s="56"/>
      <c r="DY834" s="56"/>
      <c r="DZ834" s="56"/>
      <c r="EA834" s="56"/>
      <c r="EB834" s="56"/>
      <c r="EC834" s="56"/>
      <c r="ED834" s="56"/>
      <c r="EE834" s="56"/>
      <c r="EF834" s="56"/>
      <c r="EG834" s="56"/>
      <c r="EH834" s="56"/>
      <c r="EI834" s="56"/>
      <c r="EJ834" s="56"/>
      <c r="EK834" s="56"/>
      <c r="EL834" s="56"/>
      <c r="EM834" s="56"/>
      <c r="EN834" s="56"/>
      <c r="EO834" s="56"/>
      <c r="EP834" s="56"/>
      <c r="EQ834" s="56"/>
      <c r="ER834" s="56"/>
      <c r="ES834" s="56"/>
      <c r="ET834" s="56"/>
      <c r="EU834" s="56"/>
      <c r="EV834" s="56"/>
      <c r="EW834" s="56"/>
      <c r="EX834" s="56"/>
      <c r="EY834" s="56"/>
      <c r="EZ834" s="56"/>
      <c r="FA834" s="56"/>
      <c r="FB834" s="56"/>
      <c r="FC834" s="56"/>
      <c r="FD834" s="56"/>
      <c r="FE834" s="56"/>
      <c r="FF834" s="56"/>
      <c r="FG834" s="56"/>
      <c r="FH834" s="56"/>
      <c r="FI834" s="56"/>
      <c r="FJ834" s="56"/>
      <c r="FK834" s="56"/>
      <c r="FL834" s="56"/>
      <c r="FM834" s="56"/>
      <c r="FN834" s="56"/>
      <c r="FO834" s="56"/>
      <c r="FP834" s="56"/>
      <c r="FQ834" s="56"/>
      <c r="FR834" s="56"/>
      <c r="FS834" s="56"/>
      <c r="FT834" s="56"/>
      <c r="FU834" s="56"/>
      <c r="FV834" s="56"/>
      <c r="FW834" s="56"/>
      <c r="FX834" s="56"/>
      <c r="FY834" s="56"/>
      <c r="FZ834" s="56"/>
      <c r="GA834" s="56"/>
      <c r="GB834" s="56"/>
      <c r="GC834" s="56"/>
      <c r="GD834" s="56"/>
      <c r="GE834" s="56"/>
      <c r="GF834" s="56"/>
      <c r="GG834" s="56"/>
      <c r="GH834" s="56"/>
      <c r="GI834" s="56"/>
      <c r="GJ834" s="56"/>
      <c r="GK834" s="56"/>
      <c r="GL834" s="56"/>
      <c r="GM834" s="56"/>
      <c r="GN834" s="56"/>
      <c r="GO834" s="56"/>
      <c r="GP834" s="56"/>
      <c r="GQ834" s="56"/>
      <c r="GR834" s="56"/>
      <c r="GS834" s="56"/>
      <c r="GT834" s="56"/>
      <c r="GU834" s="56"/>
      <c r="GV834" s="56"/>
      <c r="GW834" s="56"/>
      <c r="GX834" s="56"/>
      <c r="GY834" s="56"/>
      <c r="GZ834" s="56"/>
      <c r="HA834" s="56"/>
      <c r="HB834" s="56"/>
      <c r="HC834" s="56"/>
      <c r="HD834" s="56"/>
      <c r="HE834" s="56"/>
      <c r="HF834" s="56"/>
      <c r="HG834" s="56"/>
      <c r="HH834" s="56"/>
      <c r="HI834" s="56"/>
      <c r="HJ834" s="56"/>
      <c r="HK834" s="56"/>
      <c r="HL834" s="56"/>
      <c r="HM834" s="56"/>
      <c r="HN834" s="56"/>
      <c r="HO834" s="56"/>
      <c r="HP834" s="56"/>
      <c r="HQ834" s="56"/>
      <c r="HR834" s="56"/>
      <c r="HS834" s="56"/>
      <c r="HT834" s="56"/>
      <c r="HU834" s="56"/>
      <c r="HV834" s="56"/>
      <c r="HW834" s="56"/>
      <c r="HX834" s="56"/>
      <c r="HY834" s="56"/>
      <c r="HZ834" s="56"/>
      <c r="IA834" s="56"/>
      <c r="IB834" s="56"/>
      <c r="IC834" s="56"/>
      <c r="ID834" s="56"/>
      <c r="IE834" s="56"/>
      <c r="IF834" s="56"/>
      <c r="IG834" s="56"/>
      <c r="IH834" s="56"/>
      <c r="II834" s="56"/>
      <c r="IJ834" s="56"/>
      <c r="IK834" s="56"/>
      <c r="IL834" s="56"/>
      <c r="IM834" s="56"/>
      <c r="IN834" s="56"/>
      <c r="IO834" s="56"/>
      <c r="IP834" s="56"/>
      <c r="IQ834" s="56"/>
      <c r="IR834" s="56"/>
      <c r="IS834" s="56"/>
      <c r="IT834" s="56"/>
      <c r="IU834" s="56"/>
      <c r="IV834" s="56"/>
      <c r="IW834" s="56"/>
      <c r="IX834" s="56"/>
    </row>
    <row r="835" spans="2:258">
      <c r="B835" s="56"/>
      <c r="C835" s="56"/>
      <c r="D835" s="56"/>
      <c r="E835" s="56"/>
      <c r="F835" s="56"/>
      <c r="G835" s="56"/>
      <c r="H835" s="56"/>
      <c r="I835" s="56"/>
      <c r="J835" s="56"/>
      <c r="K835" s="56"/>
      <c r="L835" s="56"/>
      <c r="M835" s="56"/>
      <c r="CK835" s="56"/>
      <c r="CL835" s="56"/>
      <c r="CM835" s="56"/>
      <c r="CN835" s="56"/>
      <c r="CO835" s="56"/>
      <c r="CP835" s="56"/>
      <c r="CQ835" s="56"/>
      <c r="CR835" s="56"/>
      <c r="CS835" s="56"/>
      <c r="CT835" s="56"/>
      <c r="CU835" s="56"/>
      <c r="CV835" s="56"/>
      <c r="CW835" s="56"/>
      <c r="CX835" s="56"/>
      <c r="CY835" s="56"/>
      <c r="CZ835" s="56"/>
      <c r="DA835" s="56"/>
      <c r="DB835" s="56"/>
      <c r="DC835" s="56"/>
      <c r="DD835" s="56"/>
      <c r="DE835" s="56"/>
      <c r="DF835" s="56"/>
      <c r="DG835" s="56"/>
      <c r="DH835" s="56"/>
      <c r="DI835" s="56"/>
      <c r="DJ835" s="56"/>
      <c r="DK835" s="56"/>
      <c r="DL835" s="56"/>
      <c r="DM835" s="56"/>
      <c r="DN835" s="56"/>
      <c r="DO835" s="56"/>
      <c r="DP835" s="56"/>
      <c r="DQ835" s="56"/>
      <c r="DR835" s="56"/>
      <c r="DS835" s="56"/>
      <c r="DT835" s="56"/>
      <c r="DU835" s="56"/>
      <c r="DV835" s="56"/>
      <c r="DW835" s="56"/>
      <c r="DX835" s="56"/>
      <c r="DY835" s="56"/>
      <c r="DZ835" s="56"/>
      <c r="EA835" s="56"/>
      <c r="EB835" s="56"/>
      <c r="EC835" s="56"/>
      <c r="ED835" s="56"/>
      <c r="EE835" s="56"/>
      <c r="EF835" s="56"/>
      <c r="EG835" s="56"/>
      <c r="EH835" s="56"/>
      <c r="EI835" s="56"/>
      <c r="EJ835" s="56"/>
      <c r="EK835" s="56"/>
      <c r="EL835" s="56"/>
      <c r="EM835" s="56"/>
      <c r="EN835" s="56"/>
      <c r="EO835" s="56"/>
      <c r="EP835" s="56"/>
      <c r="EQ835" s="56"/>
      <c r="ER835" s="56"/>
      <c r="ES835" s="56"/>
      <c r="ET835" s="56"/>
      <c r="EU835" s="56"/>
      <c r="EV835" s="56"/>
      <c r="EW835" s="56"/>
      <c r="EX835" s="56"/>
      <c r="EY835" s="56"/>
      <c r="EZ835" s="56"/>
      <c r="FA835" s="56"/>
      <c r="FB835" s="56"/>
      <c r="FC835" s="56"/>
      <c r="FD835" s="56"/>
      <c r="FE835" s="56"/>
      <c r="FF835" s="56"/>
      <c r="FG835" s="56"/>
      <c r="FH835" s="56"/>
      <c r="FI835" s="56"/>
      <c r="FJ835" s="56"/>
      <c r="FK835" s="56"/>
      <c r="FL835" s="56"/>
      <c r="FM835" s="56"/>
      <c r="FN835" s="56"/>
      <c r="FO835" s="56"/>
      <c r="FP835" s="56"/>
      <c r="FQ835" s="56"/>
      <c r="FR835" s="56"/>
      <c r="FS835" s="56"/>
      <c r="FT835" s="56"/>
      <c r="FU835" s="56"/>
      <c r="FV835" s="56"/>
      <c r="FW835" s="56"/>
      <c r="FX835" s="56"/>
      <c r="FY835" s="56"/>
      <c r="FZ835" s="56"/>
      <c r="GA835" s="56"/>
      <c r="GB835" s="56"/>
      <c r="GC835" s="56"/>
      <c r="GD835" s="56"/>
      <c r="GE835" s="56"/>
      <c r="GF835" s="56"/>
      <c r="GG835" s="56"/>
      <c r="GH835" s="56"/>
      <c r="GI835" s="56"/>
      <c r="GJ835" s="56"/>
      <c r="GK835" s="56"/>
      <c r="GL835" s="56"/>
      <c r="GM835" s="56"/>
      <c r="GN835" s="56"/>
      <c r="GO835" s="56"/>
      <c r="GP835" s="56"/>
      <c r="GQ835" s="56"/>
      <c r="GR835" s="56"/>
      <c r="GS835" s="56"/>
      <c r="GT835" s="56"/>
      <c r="GU835" s="56"/>
      <c r="GV835" s="56"/>
      <c r="GW835" s="56"/>
      <c r="GX835" s="56"/>
      <c r="GY835" s="56"/>
      <c r="GZ835" s="56"/>
      <c r="HA835" s="56"/>
      <c r="HB835" s="56"/>
      <c r="HC835" s="56"/>
      <c r="HD835" s="56"/>
      <c r="HE835" s="56"/>
      <c r="HF835" s="56"/>
      <c r="HG835" s="56"/>
      <c r="HH835" s="56"/>
      <c r="HI835" s="56"/>
      <c r="HJ835" s="56"/>
      <c r="HK835" s="56"/>
      <c r="HL835" s="56"/>
      <c r="HM835" s="56"/>
      <c r="HN835" s="56"/>
      <c r="HO835" s="56"/>
      <c r="HP835" s="56"/>
      <c r="HQ835" s="56"/>
      <c r="HR835" s="56"/>
      <c r="HS835" s="56"/>
      <c r="HT835" s="56"/>
      <c r="HU835" s="56"/>
      <c r="HV835" s="56"/>
      <c r="HW835" s="56"/>
      <c r="HX835" s="56"/>
      <c r="HY835" s="56"/>
      <c r="HZ835" s="56"/>
      <c r="IA835" s="56"/>
      <c r="IB835" s="56"/>
      <c r="IC835" s="56"/>
      <c r="ID835" s="56"/>
      <c r="IE835" s="56"/>
      <c r="IF835" s="56"/>
      <c r="IG835" s="56"/>
      <c r="IH835" s="56"/>
      <c r="II835" s="56"/>
      <c r="IJ835" s="56"/>
      <c r="IK835" s="56"/>
      <c r="IL835" s="56"/>
      <c r="IM835" s="56"/>
      <c r="IN835" s="56"/>
      <c r="IO835" s="56"/>
      <c r="IP835" s="56"/>
      <c r="IQ835" s="56"/>
      <c r="IR835" s="56"/>
      <c r="IS835" s="56"/>
      <c r="IT835" s="56"/>
      <c r="IU835" s="56"/>
      <c r="IV835" s="56"/>
      <c r="IW835" s="56"/>
      <c r="IX835" s="56"/>
    </row>
    <row r="836" spans="2:258">
      <c r="B836" s="56"/>
      <c r="C836" s="56"/>
      <c r="D836" s="56"/>
      <c r="E836" s="56"/>
      <c r="F836" s="56"/>
      <c r="G836" s="56"/>
      <c r="H836" s="56"/>
      <c r="I836" s="56"/>
      <c r="J836" s="56"/>
      <c r="K836" s="56"/>
      <c r="L836" s="56"/>
      <c r="M836" s="56"/>
      <c r="CK836" s="56"/>
      <c r="CL836" s="56"/>
      <c r="CM836" s="56"/>
      <c r="CN836" s="56"/>
      <c r="CO836" s="56"/>
      <c r="CP836" s="56"/>
      <c r="CQ836" s="56"/>
      <c r="CR836" s="56"/>
      <c r="CS836" s="56"/>
      <c r="CT836" s="56"/>
      <c r="CU836" s="56"/>
      <c r="CV836" s="56"/>
      <c r="CW836" s="56"/>
      <c r="CX836" s="56"/>
      <c r="CY836" s="56"/>
      <c r="CZ836" s="56"/>
      <c r="DA836" s="56"/>
      <c r="DB836" s="56"/>
      <c r="DC836" s="56"/>
      <c r="DD836" s="56"/>
      <c r="DE836" s="56"/>
      <c r="DF836" s="56"/>
      <c r="DG836" s="56"/>
      <c r="DH836" s="56"/>
      <c r="DI836" s="56"/>
      <c r="DJ836" s="56"/>
      <c r="DK836" s="56"/>
      <c r="DL836" s="56"/>
      <c r="DM836" s="56"/>
      <c r="DN836" s="56"/>
      <c r="DO836" s="56"/>
      <c r="DP836" s="56"/>
      <c r="DQ836" s="56"/>
      <c r="DR836" s="56"/>
      <c r="DS836" s="56"/>
      <c r="DT836" s="56"/>
      <c r="DU836" s="56"/>
      <c r="DV836" s="56"/>
      <c r="DW836" s="56"/>
      <c r="DX836" s="56"/>
      <c r="DY836" s="56"/>
      <c r="DZ836" s="56"/>
      <c r="EA836" s="56"/>
      <c r="EB836" s="56"/>
      <c r="EC836" s="56"/>
      <c r="ED836" s="56"/>
      <c r="EE836" s="56"/>
      <c r="EF836" s="56"/>
      <c r="EG836" s="56"/>
      <c r="EH836" s="56"/>
      <c r="EI836" s="56"/>
      <c r="EJ836" s="56"/>
      <c r="EK836" s="56"/>
      <c r="EL836" s="56"/>
      <c r="EM836" s="56"/>
      <c r="EN836" s="56"/>
      <c r="EO836" s="56"/>
      <c r="EP836" s="56"/>
      <c r="EQ836" s="56"/>
      <c r="ER836" s="56"/>
      <c r="ES836" s="56"/>
      <c r="ET836" s="56"/>
      <c r="EU836" s="56"/>
      <c r="EV836" s="56"/>
      <c r="EW836" s="56"/>
      <c r="EX836" s="56"/>
      <c r="EY836" s="56"/>
      <c r="EZ836" s="56"/>
      <c r="FA836" s="56"/>
      <c r="FB836" s="56"/>
      <c r="FC836" s="56"/>
      <c r="FD836" s="56"/>
      <c r="FE836" s="56"/>
      <c r="FF836" s="56"/>
      <c r="FG836" s="56"/>
      <c r="FH836" s="56"/>
      <c r="FI836" s="56"/>
      <c r="FJ836" s="56"/>
      <c r="FK836" s="56"/>
      <c r="FL836" s="56"/>
      <c r="FM836" s="56"/>
      <c r="FN836" s="56"/>
      <c r="FO836" s="56"/>
      <c r="FP836" s="56"/>
      <c r="FQ836" s="56"/>
      <c r="FR836" s="56"/>
      <c r="FS836" s="56"/>
      <c r="FT836" s="56"/>
      <c r="FU836" s="56"/>
      <c r="FV836" s="56"/>
      <c r="FW836" s="56"/>
      <c r="FX836" s="56"/>
      <c r="FY836" s="56"/>
      <c r="FZ836" s="56"/>
      <c r="GA836" s="56"/>
      <c r="GB836" s="56"/>
      <c r="GC836" s="56"/>
      <c r="GD836" s="56"/>
      <c r="GE836" s="56"/>
      <c r="GF836" s="56"/>
      <c r="GG836" s="56"/>
      <c r="GH836" s="56"/>
      <c r="GI836" s="56"/>
      <c r="GJ836" s="56"/>
      <c r="GK836" s="56"/>
      <c r="GL836" s="56"/>
      <c r="GM836" s="56"/>
      <c r="GN836" s="56"/>
      <c r="GO836" s="56"/>
      <c r="GP836" s="56"/>
      <c r="GQ836" s="56"/>
      <c r="GR836" s="56"/>
      <c r="GS836" s="56"/>
      <c r="GT836" s="56"/>
      <c r="GU836" s="56"/>
      <c r="GV836" s="56"/>
      <c r="GW836" s="56"/>
      <c r="GX836" s="56"/>
      <c r="GY836" s="56"/>
      <c r="GZ836" s="56"/>
      <c r="HA836" s="56"/>
      <c r="HB836" s="56"/>
      <c r="HC836" s="56"/>
      <c r="HD836" s="56"/>
      <c r="HE836" s="56"/>
      <c r="HF836" s="56"/>
      <c r="HG836" s="56"/>
      <c r="HH836" s="56"/>
      <c r="HI836" s="56"/>
      <c r="HJ836" s="56"/>
      <c r="HK836" s="56"/>
      <c r="HL836" s="56"/>
      <c r="HM836" s="56"/>
      <c r="HN836" s="56"/>
      <c r="HO836" s="56"/>
      <c r="HP836" s="56"/>
      <c r="HQ836" s="56"/>
      <c r="HR836" s="56"/>
      <c r="HS836" s="56"/>
      <c r="HT836" s="56"/>
      <c r="HU836" s="56"/>
      <c r="HV836" s="56"/>
      <c r="HW836" s="56"/>
      <c r="HX836" s="56"/>
      <c r="HY836" s="56"/>
      <c r="HZ836" s="56"/>
      <c r="IA836" s="56"/>
      <c r="IB836" s="56"/>
      <c r="IC836" s="56"/>
      <c r="ID836" s="56"/>
      <c r="IE836" s="56"/>
      <c r="IF836" s="56"/>
      <c r="IG836" s="56"/>
      <c r="IH836" s="56"/>
      <c r="II836" s="56"/>
      <c r="IJ836" s="56"/>
      <c r="IK836" s="56"/>
      <c r="IL836" s="56"/>
      <c r="IM836" s="56"/>
      <c r="IN836" s="56"/>
      <c r="IO836" s="56"/>
      <c r="IP836" s="56"/>
      <c r="IQ836" s="56"/>
      <c r="IR836" s="56"/>
      <c r="IS836" s="56"/>
      <c r="IT836" s="56"/>
      <c r="IU836" s="56"/>
      <c r="IV836" s="56"/>
      <c r="IW836" s="56"/>
      <c r="IX836" s="56"/>
    </row>
    <row r="837" spans="2:258">
      <c r="B837" s="56"/>
      <c r="C837" s="56"/>
      <c r="D837" s="56"/>
      <c r="E837" s="56"/>
      <c r="F837" s="56"/>
      <c r="G837" s="56"/>
      <c r="H837" s="56"/>
      <c r="I837" s="56"/>
      <c r="J837" s="56"/>
      <c r="K837" s="56"/>
      <c r="L837" s="56"/>
      <c r="M837" s="56"/>
      <c r="CK837" s="56"/>
      <c r="CL837" s="56"/>
      <c r="CM837" s="56"/>
      <c r="CN837" s="56"/>
      <c r="CO837" s="56"/>
      <c r="CP837" s="56"/>
      <c r="CQ837" s="56"/>
      <c r="CR837" s="56"/>
      <c r="CS837" s="56"/>
      <c r="CT837" s="56"/>
      <c r="CU837" s="56"/>
      <c r="CV837" s="56"/>
      <c r="CW837" s="56"/>
      <c r="CX837" s="56"/>
      <c r="CY837" s="56"/>
      <c r="CZ837" s="56"/>
      <c r="DA837" s="56"/>
      <c r="DB837" s="56"/>
      <c r="DC837" s="56"/>
      <c r="DD837" s="56"/>
      <c r="DE837" s="56"/>
      <c r="DF837" s="56"/>
      <c r="DG837" s="56"/>
      <c r="DH837" s="56"/>
      <c r="DI837" s="56"/>
      <c r="DJ837" s="56"/>
      <c r="DK837" s="56"/>
      <c r="DL837" s="56"/>
      <c r="DM837" s="56"/>
      <c r="DN837" s="56"/>
      <c r="DO837" s="56"/>
      <c r="DP837" s="56"/>
      <c r="DQ837" s="56"/>
      <c r="DR837" s="56"/>
      <c r="DS837" s="56"/>
      <c r="DT837" s="56"/>
      <c r="DU837" s="56"/>
      <c r="DV837" s="56"/>
      <c r="DW837" s="56"/>
      <c r="DX837" s="56"/>
      <c r="DY837" s="56"/>
      <c r="DZ837" s="56"/>
      <c r="EA837" s="56"/>
      <c r="EB837" s="56"/>
      <c r="EC837" s="56"/>
      <c r="ED837" s="56"/>
      <c r="EE837" s="56"/>
      <c r="EF837" s="56"/>
      <c r="EG837" s="56"/>
      <c r="EH837" s="56"/>
      <c r="EI837" s="56"/>
      <c r="EJ837" s="56"/>
      <c r="EK837" s="56"/>
      <c r="EL837" s="56"/>
      <c r="EM837" s="56"/>
      <c r="EN837" s="56"/>
      <c r="EO837" s="56"/>
      <c r="EP837" s="56"/>
      <c r="EQ837" s="56"/>
      <c r="ER837" s="56"/>
      <c r="ES837" s="56"/>
      <c r="ET837" s="56"/>
      <c r="EU837" s="56"/>
      <c r="EV837" s="56"/>
      <c r="EW837" s="56"/>
      <c r="EX837" s="56"/>
      <c r="EY837" s="56"/>
      <c r="EZ837" s="56"/>
      <c r="FA837" s="56"/>
      <c r="FB837" s="56"/>
      <c r="FC837" s="56"/>
      <c r="FD837" s="56"/>
      <c r="FE837" s="56"/>
      <c r="FF837" s="56"/>
      <c r="FG837" s="56"/>
      <c r="FH837" s="56"/>
      <c r="FI837" s="56"/>
      <c r="FJ837" s="56"/>
      <c r="FK837" s="56"/>
      <c r="FL837" s="56"/>
      <c r="FM837" s="56"/>
      <c r="FN837" s="56"/>
      <c r="FO837" s="56"/>
      <c r="FP837" s="56"/>
      <c r="FQ837" s="56"/>
      <c r="FR837" s="56"/>
      <c r="FS837" s="56"/>
      <c r="FT837" s="56"/>
      <c r="FU837" s="56"/>
      <c r="FV837" s="56"/>
      <c r="FW837" s="56"/>
      <c r="FX837" s="56"/>
      <c r="FY837" s="56"/>
      <c r="FZ837" s="56"/>
      <c r="GA837" s="56"/>
      <c r="GB837" s="56"/>
      <c r="GC837" s="56"/>
      <c r="GD837" s="56"/>
      <c r="GE837" s="56"/>
      <c r="GF837" s="56"/>
      <c r="GG837" s="56"/>
      <c r="GH837" s="56"/>
      <c r="GI837" s="56"/>
      <c r="GJ837" s="56"/>
      <c r="GK837" s="56"/>
      <c r="GL837" s="56"/>
      <c r="GM837" s="56"/>
      <c r="GN837" s="56"/>
      <c r="GO837" s="56"/>
      <c r="GP837" s="56"/>
      <c r="GQ837" s="56"/>
      <c r="GR837" s="56"/>
      <c r="GS837" s="56"/>
      <c r="GT837" s="56"/>
      <c r="GU837" s="56"/>
      <c r="GV837" s="56"/>
      <c r="GW837" s="56"/>
      <c r="GX837" s="56"/>
      <c r="GY837" s="56"/>
      <c r="GZ837" s="56"/>
      <c r="HA837" s="56"/>
      <c r="HB837" s="56"/>
      <c r="HC837" s="56"/>
      <c r="HD837" s="56"/>
      <c r="HE837" s="56"/>
      <c r="HF837" s="56"/>
      <c r="HG837" s="56"/>
      <c r="HH837" s="56"/>
      <c r="HI837" s="56"/>
      <c r="HJ837" s="56"/>
      <c r="HK837" s="56"/>
      <c r="HL837" s="56"/>
      <c r="HM837" s="56"/>
      <c r="HN837" s="56"/>
      <c r="HO837" s="56"/>
      <c r="HP837" s="56"/>
      <c r="HQ837" s="56"/>
      <c r="HR837" s="56"/>
      <c r="HS837" s="56"/>
      <c r="HT837" s="56"/>
      <c r="HU837" s="56"/>
      <c r="HV837" s="56"/>
      <c r="HW837" s="56"/>
      <c r="HX837" s="56"/>
      <c r="HY837" s="56"/>
      <c r="HZ837" s="56"/>
      <c r="IA837" s="56"/>
      <c r="IB837" s="56"/>
      <c r="IC837" s="56"/>
      <c r="ID837" s="56"/>
      <c r="IE837" s="56"/>
      <c r="IF837" s="56"/>
      <c r="IG837" s="56"/>
      <c r="IH837" s="56"/>
      <c r="II837" s="56"/>
      <c r="IJ837" s="56"/>
      <c r="IK837" s="56"/>
      <c r="IL837" s="56"/>
      <c r="IM837" s="56"/>
      <c r="IN837" s="56"/>
      <c r="IO837" s="56"/>
      <c r="IP837" s="56"/>
      <c r="IQ837" s="56"/>
      <c r="IR837" s="56"/>
      <c r="IS837" s="56"/>
      <c r="IT837" s="56"/>
      <c r="IU837" s="56"/>
      <c r="IV837" s="56"/>
      <c r="IW837" s="56"/>
      <c r="IX837" s="56"/>
    </row>
    <row r="838" spans="2:258">
      <c r="B838" s="56"/>
      <c r="C838" s="56"/>
      <c r="D838" s="56"/>
      <c r="E838" s="56"/>
      <c r="F838" s="56"/>
      <c r="G838" s="56"/>
      <c r="H838" s="56"/>
      <c r="I838" s="56"/>
      <c r="J838" s="56"/>
      <c r="K838" s="56"/>
      <c r="L838" s="56"/>
      <c r="M838" s="56"/>
      <c r="CK838" s="56"/>
      <c r="CL838" s="56"/>
      <c r="CM838" s="56"/>
      <c r="CN838" s="56"/>
      <c r="CO838" s="56"/>
      <c r="CP838" s="56"/>
      <c r="CQ838" s="56"/>
      <c r="CR838" s="56"/>
      <c r="CS838" s="56"/>
      <c r="CT838" s="56"/>
      <c r="CU838" s="56"/>
      <c r="CV838" s="56"/>
      <c r="CW838" s="56"/>
      <c r="CX838" s="56"/>
      <c r="CY838" s="56"/>
      <c r="CZ838" s="56"/>
      <c r="DA838" s="56"/>
      <c r="DB838" s="56"/>
      <c r="DC838" s="56"/>
      <c r="DD838" s="56"/>
      <c r="DE838" s="56"/>
      <c r="DF838" s="56"/>
      <c r="DG838" s="56"/>
      <c r="DH838" s="56"/>
      <c r="DI838" s="56"/>
      <c r="DJ838" s="56"/>
      <c r="DK838" s="56"/>
      <c r="DL838" s="56"/>
      <c r="DM838" s="56"/>
      <c r="DN838" s="56"/>
      <c r="DO838" s="56"/>
      <c r="DP838" s="56"/>
      <c r="DQ838" s="56"/>
      <c r="DR838" s="56"/>
      <c r="DS838" s="56"/>
      <c r="DT838" s="56"/>
      <c r="DU838" s="56"/>
      <c r="DV838" s="56"/>
      <c r="DW838" s="56"/>
      <c r="DX838" s="56"/>
      <c r="DY838" s="56"/>
      <c r="DZ838" s="56"/>
      <c r="EA838" s="56"/>
      <c r="EB838" s="56"/>
      <c r="EC838" s="56"/>
      <c r="ED838" s="56"/>
      <c r="EE838" s="56"/>
      <c r="EF838" s="56"/>
      <c r="EG838" s="56"/>
      <c r="EH838" s="56"/>
      <c r="EI838" s="56"/>
      <c r="EJ838" s="56"/>
      <c r="EK838" s="56"/>
      <c r="EL838" s="56"/>
      <c r="EM838" s="56"/>
      <c r="EN838" s="56"/>
      <c r="EO838" s="56"/>
      <c r="EP838" s="56"/>
      <c r="EQ838" s="56"/>
      <c r="ER838" s="56"/>
      <c r="ES838" s="56"/>
      <c r="ET838" s="56"/>
      <c r="EU838" s="56"/>
      <c r="EV838" s="56"/>
      <c r="EW838" s="56"/>
      <c r="EX838" s="56"/>
      <c r="EY838" s="56"/>
      <c r="EZ838" s="56"/>
      <c r="FA838" s="56"/>
      <c r="FB838" s="56"/>
      <c r="FC838" s="56"/>
      <c r="FD838" s="56"/>
      <c r="FE838" s="56"/>
      <c r="FF838" s="56"/>
      <c r="FG838" s="56"/>
      <c r="FH838" s="56"/>
      <c r="FI838" s="56"/>
      <c r="FJ838" s="56"/>
      <c r="FK838" s="56"/>
      <c r="FL838" s="56"/>
      <c r="FM838" s="56"/>
      <c r="FN838" s="56"/>
      <c r="FO838" s="56"/>
      <c r="FP838" s="56"/>
      <c r="FQ838" s="56"/>
      <c r="FR838" s="56"/>
      <c r="FS838" s="56"/>
      <c r="FT838" s="56"/>
      <c r="FU838" s="56"/>
      <c r="FV838" s="56"/>
      <c r="FW838" s="56"/>
      <c r="FX838" s="56"/>
      <c r="FY838" s="56"/>
      <c r="FZ838" s="56"/>
      <c r="GA838" s="56"/>
      <c r="GB838" s="56"/>
      <c r="GC838" s="56"/>
      <c r="GD838" s="56"/>
      <c r="GE838" s="56"/>
      <c r="GF838" s="56"/>
      <c r="GG838" s="56"/>
      <c r="GH838" s="56"/>
      <c r="GI838" s="56"/>
      <c r="GJ838" s="56"/>
      <c r="GK838" s="56"/>
      <c r="GL838" s="56"/>
      <c r="GM838" s="56"/>
      <c r="GN838" s="56"/>
      <c r="GO838" s="56"/>
      <c r="GP838" s="56"/>
      <c r="GQ838" s="56"/>
      <c r="GR838" s="56"/>
      <c r="GS838" s="56"/>
      <c r="GT838" s="56"/>
      <c r="GU838" s="56"/>
      <c r="GV838" s="56"/>
      <c r="GW838" s="56"/>
      <c r="GX838" s="56"/>
      <c r="GY838" s="56"/>
      <c r="GZ838" s="56"/>
      <c r="HA838" s="56"/>
      <c r="HB838" s="56"/>
      <c r="HC838" s="56"/>
      <c r="HD838" s="56"/>
      <c r="HE838" s="56"/>
      <c r="HF838" s="56"/>
      <c r="HG838" s="56"/>
      <c r="HH838" s="56"/>
      <c r="HI838" s="56"/>
      <c r="HJ838" s="56"/>
      <c r="HK838" s="56"/>
      <c r="HL838" s="56"/>
      <c r="HM838" s="56"/>
      <c r="HN838" s="56"/>
      <c r="HO838" s="56"/>
      <c r="HP838" s="56"/>
      <c r="HQ838" s="56"/>
      <c r="HR838" s="56"/>
      <c r="HS838" s="56"/>
      <c r="HT838" s="56"/>
      <c r="HU838" s="56"/>
      <c r="HV838" s="56"/>
      <c r="HW838" s="56"/>
      <c r="HX838" s="56"/>
      <c r="HY838" s="56"/>
      <c r="HZ838" s="56"/>
      <c r="IA838" s="56"/>
      <c r="IB838" s="56"/>
      <c r="IC838" s="56"/>
      <c r="ID838" s="56"/>
      <c r="IE838" s="56"/>
      <c r="IF838" s="56"/>
      <c r="IG838" s="56"/>
      <c r="IH838" s="56"/>
      <c r="II838" s="56"/>
      <c r="IJ838" s="56"/>
      <c r="IK838" s="56"/>
      <c r="IL838" s="56"/>
      <c r="IM838" s="56"/>
      <c r="IN838" s="56"/>
      <c r="IO838" s="56"/>
      <c r="IP838" s="56"/>
      <c r="IQ838" s="56"/>
      <c r="IR838" s="56"/>
      <c r="IS838" s="56"/>
      <c r="IT838" s="56"/>
      <c r="IU838" s="56"/>
      <c r="IV838" s="56"/>
      <c r="IW838" s="56"/>
      <c r="IX838" s="56"/>
    </row>
    <row r="839" spans="2:258">
      <c r="B839" s="56"/>
      <c r="C839" s="56"/>
      <c r="D839" s="56"/>
      <c r="E839" s="56"/>
      <c r="F839" s="56"/>
      <c r="G839" s="56"/>
      <c r="H839" s="56"/>
      <c r="I839" s="56"/>
      <c r="J839" s="56"/>
      <c r="K839" s="56"/>
      <c r="L839" s="56"/>
      <c r="M839" s="56"/>
      <c r="CK839" s="56"/>
      <c r="CL839" s="56"/>
      <c r="CM839" s="56"/>
      <c r="CN839" s="56"/>
      <c r="CO839" s="56"/>
      <c r="CP839" s="56"/>
      <c r="CQ839" s="56"/>
      <c r="CR839" s="56"/>
      <c r="CS839" s="56"/>
      <c r="CT839" s="56"/>
      <c r="CU839" s="56"/>
      <c r="CV839" s="56"/>
      <c r="CW839" s="56"/>
      <c r="CX839" s="56"/>
      <c r="CY839" s="56"/>
      <c r="CZ839" s="56"/>
      <c r="DA839" s="56"/>
      <c r="DB839" s="56"/>
      <c r="DC839" s="56"/>
      <c r="DD839" s="56"/>
      <c r="DE839" s="56"/>
      <c r="DF839" s="56"/>
      <c r="DG839" s="56"/>
      <c r="DH839" s="56"/>
      <c r="DI839" s="56"/>
      <c r="DJ839" s="56"/>
      <c r="DK839" s="56"/>
      <c r="DL839" s="56"/>
      <c r="DM839" s="56"/>
      <c r="DN839" s="56"/>
      <c r="DO839" s="56"/>
      <c r="DP839" s="56"/>
      <c r="DQ839" s="56"/>
      <c r="DR839" s="56"/>
      <c r="DS839" s="56"/>
      <c r="DT839" s="56"/>
      <c r="DU839" s="56"/>
      <c r="DV839" s="56"/>
      <c r="DW839" s="56"/>
      <c r="DX839" s="56"/>
      <c r="DY839" s="56"/>
      <c r="DZ839" s="56"/>
      <c r="EA839" s="56"/>
      <c r="EB839" s="56"/>
      <c r="EC839" s="56"/>
      <c r="ED839" s="56"/>
      <c r="EE839" s="56"/>
      <c r="EF839" s="56"/>
      <c r="EG839" s="56"/>
      <c r="EH839" s="56"/>
      <c r="EI839" s="56"/>
      <c r="EJ839" s="56"/>
      <c r="EK839" s="56"/>
      <c r="EL839" s="56"/>
      <c r="EM839" s="56"/>
      <c r="EN839" s="56"/>
      <c r="EO839" s="56"/>
      <c r="EP839" s="56"/>
      <c r="EQ839" s="56"/>
      <c r="ER839" s="56"/>
      <c r="ES839" s="56"/>
      <c r="ET839" s="56"/>
      <c r="EU839" s="56"/>
      <c r="EV839" s="56"/>
      <c r="EW839" s="56"/>
      <c r="EX839" s="56"/>
      <c r="EY839" s="56"/>
      <c r="EZ839" s="56"/>
      <c r="FA839" s="56"/>
      <c r="FB839" s="56"/>
      <c r="FC839" s="56"/>
      <c r="FD839" s="56"/>
      <c r="FE839" s="56"/>
      <c r="FF839" s="56"/>
      <c r="FG839" s="56"/>
      <c r="FH839" s="56"/>
      <c r="FI839" s="56"/>
      <c r="FJ839" s="56"/>
      <c r="FK839" s="56"/>
      <c r="FL839" s="56"/>
      <c r="FM839" s="56"/>
      <c r="FN839" s="56"/>
      <c r="FO839" s="56"/>
      <c r="FP839" s="56"/>
      <c r="FQ839" s="56"/>
      <c r="FR839" s="56"/>
      <c r="FS839" s="56"/>
      <c r="FT839" s="56"/>
      <c r="FU839" s="56"/>
      <c r="FV839" s="56"/>
      <c r="FW839" s="56"/>
      <c r="FX839" s="56"/>
      <c r="FY839" s="56"/>
      <c r="FZ839" s="56"/>
      <c r="GA839" s="56"/>
      <c r="GB839" s="56"/>
      <c r="GC839" s="56"/>
      <c r="GD839" s="56"/>
      <c r="GE839" s="56"/>
      <c r="GF839" s="56"/>
      <c r="GG839" s="56"/>
      <c r="GH839" s="56"/>
      <c r="GI839" s="56"/>
      <c r="GJ839" s="56"/>
      <c r="GK839" s="56"/>
      <c r="GL839" s="56"/>
      <c r="GM839" s="56"/>
      <c r="GN839" s="56"/>
      <c r="GO839" s="56"/>
      <c r="GP839" s="56"/>
      <c r="GQ839" s="56"/>
      <c r="GR839" s="56"/>
      <c r="GS839" s="56"/>
      <c r="GT839" s="56"/>
      <c r="GU839" s="56"/>
      <c r="GV839" s="56"/>
      <c r="GW839" s="56"/>
      <c r="GX839" s="56"/>
      <c r="GY839" s="56"/>
      <c r="GZ839" s="56"/>
      <c r="HA839" s="56"/>
      <c r="HB839" s="56"/>
      <c r="HC839" s="56"/>
      <c r="HD839" s="56"/>
      <c r="HE839" s="56"/>
      <c r="HF839" s="56"/>
      <c r="HG839" s="56"/>
      <c r="HH839" s="56"/>
      <c r="HI839" s="56"/>
      <c r="HJ839" s="56"/>
      <c r="HK839" s="56"/>
      <c r="HL839" s="56"/>
      <c r="HM839" s="56"/>
      <c r="HN839" s="56"/>
      <c r="HO839" s="56"/>
      <c r="HP839" s="56"/>
      <c r="HQ839" s="56"/>
      <c r="HR839" s="56"/>
      <c r="HS839" s="56"/>
      <c r="HT839" s="56"/>
      <c r="HU839" s="56"/>
      <c r="HV839" s="56"/>
      <c r="HW839" s="56"/>
      <c r="HX839" s="56"/>
      <c r="HY839" s="56"/>
      <c r="HZ839" s="56"/>
      <c r="IA839" s="56"/>
      <c r="IB839" s="56"/>
      <c r="IC839" s="56"/>
      <c r="ID839" s="56"/>
      <c r="IE839" s="56"/>
      <c r="IF839" s="56"/>
      <c r="IG839" s="56"/>
      <c r="IH839" s="56"/>
      <c r="II839" s="56"/>
      <c r="IJ839" s="56"/>
      <c r="IK839" s="56"/>
      <c r="IL839" s="56"/>
      <c r="IM839" s="56"/>
      <c r="IN839" s="56"/>
      <c r="IO839" s="56"/>
      <c r="IP839" s="56"/>
      <c r="IQ839" s="56"/>
      <c r="IR839" s="56"/>
      <c r="IS839" s="56"/>
      <c r="IT839" s="56"/>
      <c r="IU839" s="56"/>
      <c r="IV839" s="56"/>
      <c r="IW839" s="56"/>
      <c r="IX839" s="56"/>
    </row>
    <row r="840" spans="2:258">
      <c r="B840" s="56"/>
      <c r="C840" s="56"/>
      <c r="D840" s="56"/>
      <c r="E840" s="56"/>
      <c r="F840" s="56"/>
      <c r="G840" s="56"/>
      <c r="H840" s="56"/>
      <c r="I840" s="56"/>
      <c r="J840" s="56"/>
      <c r="K840" s="56"/>
      <c r="L840" s="56"/>
      <c r="M840" s="56"/>
      <c r="CK840" s="56"/>
      <c r="CL840" s="56"/>
      <c r="CM840" s="56"/>
      <c r="CN840" s="56"/>
      <c r="CO840" s="56"/>
      <c r="CP840" s="56"/>
      <c r="CQ840" s="56"/>
      <c r="CR840" s="56"/>
      <c r="CS840" s="56"/>
      <c r="CT840" s="56"/>
      <c r="CU840" s="56"/>
      <c r="CV840" s="56"/>
      <c r="CW840" s="56"/>
      <c r="CX840" s="56"/>
      <c r="CY840" s="56"/>
      <c r="CZ840" s="56"/>
      <c r="DA840" s="56"/>
      <c r="DB840" s="56"/>
      <c r="DC840" s="56"/>
      <c r="DD840" s="56"/>
      <c r="DE840" s="56"/>
      <c r="DF840" s="56"/>
      <c r="DG840" s="56"/>
      <c r="DH840" s="56"/>
      <c r="DI840" s="56"/>
      <c r="DJ840" s="56"/>
      <c r="DK840" s="56"/>
      <c r="DL840" s="56"/>
      <c r="DM840" s="56"/>
      <c r="DN840" s="56"/>
      <c r="DO840" s="56"/>
      <c r="DP840" s="56"/>
      <c r="DQ840" s="56"/>
      <c r="DR840" s="56"/>
      <c r="DS840" s="56"/>
      <c r="DT840" s="56"/>
      <c r="DU840" s="56"/>
      <c r="DV840" s="56"/>
      <c r="DW840" s="56"/>
      <c r="DX840" s="56"/>
      <c r="DY840" s="56"/>
      <c r="DZ840" s="56"/>
      <c r="EA840" s="56"/>
      <c r="EB840" s="56"/>
      <c r="EC840" s="56"/>
      <c r="ED840" s="56"/>
      <c r="EE840" s="56"/>
      <c r="EF840" s="56"/>
      <c r="EG840" s="56"/>
      <c r="EH840" s="56"/>
      <c r="EI840" s="56"/>
      <c r="EJ840" s="56"/>
      <c r="EK840" s="56"/>
      <c r="EL840" s="56"/>
      <c r="EM840" s="56"/>
      <c r="EN840" s="56"/>
      <c r="EO840" s="56"/>
      <c r="EP840" s="56"/>
      <c r="EQ840" s="56"/>
      <c r="ER840" s="56"/>
      <c r="ES840" s="56"/>
      <c r="ET840" s="56"/>
      <c r="EU840" s="56"/>
      <c r="EV840" s="56"/>
      <c r="EW840" s="56"/>
      <c r="EX840" s="56"/>
      <c r="EY840" s="56"/>
      <c r="EZ840" s="56"/>
      <c r="FA840" s="56"/>
      <c r="FB840" s="56"/>
      <c r="FC840" s="56"/>
      <c r="FD840" s="56"/>
      <c r="FE840" s="56"/>
      <c r="FF840" s="56"/>
      <c r="FG840" s="56"/>
      <c r="FH840" s="56"/>
      <c r="FI840" s="56"/>
      <c r="FJ840" s="56"/>
      <c r="FK840" s="56"/>
      <c r="FL840" s="56"/>
      <c r="FM840" s="56"/>
      <c r="FN840" s="56"/>
      <c r="FO840" s="56"/>
      <c r="FP840" s="56"/>
      <c r="FQ840" s="56"/>
      <c r="FR840" s="56"/>
      <c r="FS840" s="56"/>
      <c r="FT840" s="56"/>
      <c r="FU840" s="56"/>
      <c r="FV840" s="56"/>
      <c r="FW840" s="56"/>
      <c r="FX840" s="56"/>
      <c r="FY840" s="56"/>
      <c r="FZ840" s="56"/>
      <c r="GA840" s="56"/>
      <c r="GB840" s="56"/>
      <c r="GC840" s="56"/>
      <c r="GD840" s="56"/>
      <c r="GE840" s="56"/>
      <c r="GF840" s="56"/>
      <c r="GG840" s="56"/>
      <c r="GH840" s="56"/>
      <c r="GI840" s="56"/>
      <c r="GJ840" s="56"/>
      <c r="GK840" s="56"/>
      <c r="GL840" s="56"/>
      <c r="GM840" s="56"/>
      <c r="GN840" s="56"/>
      <c r="GO840" s="56"/>
      <c r="GP840" s="56"/>
      <c r="GQ840" s="56"/>
      <c r="GR840" s="56"/>
      <c r="GS840" s="56"/>
      <c r="GT840" s="56"/>
      <c r="GU840" s="56"/>
      <c r="GV840" s="56"/>
      <c r="GW840" s="56"/>
      <c r="GX840" s="56"/>
      <c r="GY840" s="56"/>
      <c r="GZ840" s="56"/>
      <c r="HA840" s="56"/>
      <c r="HB840" s="56"/>
      <c r="HC840" s="56"/>
      <c r="HD840" s="56"/>
      <c r="HE840" s="56"/>
      <c r="HF840" s="56"/>
      <c r="HG840" s="56"/>
      <c r="HH840" s="56"/>
      <c r="HI840" s="56"/>
      <c r="HJ840" s="56"/>
      <c r="HK840" s="56"/>
      <c r="HL840" s="56"/>
      <c r="HM840" s="56"/>
      <c r="HN840" s="56"/>
      <c r="HO840" s="56"/>
      <c r="HP840" s="56"/>
      <c r="HQ840" s="56"/>
      <c r="HR840" s="56"/>
      <c r="HS840" s="56"/>
      <c r="HT840" s="56"/>
      <c r="HU840" s="56"/>
      <c r="HV840" s="56"/>
      <c r="HW840" s="56"/>
      <c r="HX840" s="56"/>
      <c r="HY840" s="56"/>
      <c r="HZ840" s="56"/>
      <c r="IA840" s="56"/>
      <c r="IB840" s="56"/>
      <c r="IC840" s="56"/>
      <c r="ID840" s="56"/>
      <c r="IE840" s="56"/>
      <c r="IF840" s="56"/>
      <c r="IG840" s="56"/>
      <c r="IH840" s="56"/>
      <c r="II840" s="56"/>
      <c r="IJ840" s="56"/>
      <c r="IK840" s="56"/>
      <c r="IL840" s="56"/>
      <c r="IM840" s="56"/>
      <c r="IN840" s="56"/>
      <c r="IO840" s="56"/>
      <c r="IP840" s="56"/>
      <c r="IQ840" s="56"/>
      <c r="IR840" s="56"/>
      <c r="IS840" s="56"/>
      <c r="IT840" s="56"/>
      <c r="IU840" s="56"/>
      <c r="IV840" s="56"/>
      <c r="IW840" s="56"/>
      <c r="IX840" s="56"/>
    </row>
    <row r="841" spans="2:258">
      <c r="B841" s="56"/>
      <c r="C841" s="56"/>
      <c r="D841" s="56"/>
      <c r="E841" s="56"/>
      <c r="F841" s="56"/>
      <c r="G841" s="56"/>
      <c r="H841" s="56"/>
      <c r="I841" s="56"/>
      <c r="J841" s="56"/>
      <c r="K841" s="56"/>
      <c r="L841" s="56"/>
      <c r="M841" s="56"/>
      <c r="CK841" s="56"/>
      <c r="CL841" s="56"/>
      <c r="CM841" s="56"/>
      <c r="CN841" s="56"/>
      <c r="CO841" s="56"/>
      <c r="CP841" s="56"/>
      <c r="CQ841" s="56"/>
      <c r="CR841" s="56"/>
      <c r="CS841" s="56"/>
      <c r="CT841" s="56"/>
      <c r="CU841" s="56"/>
      <c r="CV841" s="56"/>
      <c r="CW841" s="56"/>
      <c r="CX841" s="56"/>
      <c r="CY841" s="56"/>
      <c r="CZ841" s="56"/>
      <c r="DA841" s="56"/>
      <c r="DB841" s="56"/>
      <c r="DC841" s="56"/>
      <c r="DD841" s="56"/>
      <c r="DE841" s="56"/>
      <c r="DF841" s="56"/>
      <c r="DG841" s="56"/>
      <c r="DH841" s="56"/>
      <c r="DI841" s="56"/>
      <c r="DJ841" s="56"/>
      <c r="DK841" s="56"/>
      <c r="DL841" s="56"/>
      <c r="DM841" s="56"/>
      <c r="DN841" s="56"/>
      <c r="DO841" s="56"/>
      <c r="DP841" s="56"/>
      <c r="DQ841" s="56"/>
      <c r="DR841" s="56"/>
      <c r="DS841" s="56"/>
      <c r="DT841" s="56"/>
      <c r="DU841" s="56"/>
      <c r="DV841" s="56"/>
      <c r="DW841" s="56"/>
      <c r="DX841" s="56"/>
      <c r="DY841" s="56"/>
      <c r="DZ841" s="56"/>
      <c r="EA841" s="56"/>
      <c r="EB841" s="56"/>
      <c r="EC841" s="56"/>
      <c r="ED841" s="56"/>
      <c r="EE841" s="56"/>
      <c r="EF841" s="56"/>
      <c r="EG841" s="56"/>
      <c r="EH841" s="56"/>
      <c r="EI841" s="56"/>
      <c r="EJ841" s="56"/>
      <c r="EK841" s="56"/>
      <c r="EL841" s="56"/>
      <c r="EM841" s="56"/>
      <c r="EN841" s="56"/>
      <c r="EO841" s="56"/>
      <c r="EP841" s="56"/>
      <c r="EQ841" s="56"/>
      <c r="ER841" s="56"/>
      <c r="ES841" s="56"/>
      <c r="ET841" s="56"/>
      <c r="EU841" s="56"/>
      <c r="EV841" s="56"/>
      <c r="EW841" s="56"/>
      <c r="EX841" s="56"/>
      <c r="EY841" s="56"/>
      <c r="EZ841" s="56"/>
      <c r="FA841" s="56"/>
      <c r="FB841" s="56"/>
      <c r="FC841" s="56"/>
      <c r="FD841" s="56"/>
      <c r="FE841" s="56"/>
      <c r="FF841" s="56"/>
      <c r="FG841" s="56"/>
      <c r="FH841" s="56"/>
      <c r="FI841" s="56"/>
      <c r="FJ841" s="56"/>
      <c r="FK841" s="56"/>
      <c r="FL841" s="56"/>
      <c r="FM841" s="56"/>
      <c r="FN841" s="56"/>
      <c r="FO841" s="56"/>
      <c r="FP841" s="56"/>
      <c r="FQ841" s="56"/>
      <c r="FR841" s="56"/>
      <c r="FS841" s="56"/>
      <c r="FT841" s="56"/>
      <c r="FU841" s="56"/>
      <c r="FV841" s="56"/>
      <c r="FW841" s="56"/>
      <c r="FX841" s="56"/>
      <c r="FY841" s="56"/>
      <c r="FZ841" s="56"/>
      <c r="GA841" s="56"/>
      <c r="GB841" s="56"/>
      <c r="GC841" s="56"/>
      <c r="GD841" s="56"/>
      <c r="GE841" s="56"/>
      <c r="GF841" s="56"/>
      <c r="GG841" s="56"/>
      <c r="GH841" s="56"/>
      <c r="GI841" s="56"/>
      <c r="GJ841" s="56"/>
      <c r="GK841" s="56"/>
      <c r="GL841" s="56"/>
      <c r="GM841" s="56"/>
      <c r="GN841" s="56"/>
      <c r="GO841" s="56"/>
      <c r="GP841" s="56"/>
      <c r="GQ841" s="56"/>
      <c r="GR841" s="56"/>
      <c r="GS841" s="56"/>
      <c r="GT841" s="56"/>
      <c r="GU841" s="56"/>
      <c r="GV841" s="56"/>
      <c r="GW841" s="56"/>
      <c r="GX841" s="56"/>
      <c r="GY841" s="56"/>
      <c r="GZ841" s="56"/>
      <c r="HA841" s="56"/>
      <c r="HB841" s="56"/>
      <c r="HC841" s="56"/>
      <c r="HD841" s="56"/>
      <c r="HE841" s="56"/>
      <c r="HF841" s="56"/>
      <c r="HG841" s="56"/>
      <c r="HH841" s="56"/>
      <c r="HI841" s="56"/>
      <c r="HJ841" s="56"/>
      <c r="HK841" s="56"/>
      <c r="HL841" s="56"/>
      <c r="HM841" s="56"/>
      <c r="HN841" s="56"/>
      <c r="HO841" s="56"/>
      <c r="HP841" s="56"/>
      <c r="HQ841" s="56"/>
      <c r="HR841" s="56"/>
      <c r="HS841" s="56"/>
      <c r="HT841" s="56"/>
      <c r="HU841" s="56"/>
      <c r="HV841" s="56"/>
      <c r="HW841" s="56"/>
      <c r="HX841" s="56"/>
      <c r="HY841" s="56"/>
      <c r="HZ841" s="56"/>
      <c r="IA841" s="56"/>
      <c r="IB841" s="56"/>
      <c r="IC841" s="56"/>
      <c r="ID841" s="56"/>
      <c r="IE841" s="56"/>
      <c r="IF841" s="56"/>
      <c r="IG841" s="56"/>
      <c r="IH841" s="56"/>
      <c r="II841" s="56"/>
      <c r="IJ841" s="56"/>
      <c r="IK841" s="56"/>
      <c r="IL841" s="56"/>
      <c r="IM841" s="56"/>
      <c r="IN841" s="56"/>
      <c r="IO841" s="56"/>
      <c r="IP841" s="56"/>
      <c r="IQ841" s="56"/>
      <c r="IR841" s="56"/>
      <c r="IS841" s="56"/>
      <c r="IT841" s="56"/>
      <c r="IU841" s="56"/>
      <c r="IV841" s="56"/>
      <c r="IW841" s="56"/>
      <c r="IX841" s="56"/>
    </row>
    <row r="842" spans="2:258">
      <c r="B842" s="56"/>
      <c r="C842" s="56"/>
      <c r="D842" s="56"/>
      <c r="E842" s="56"/>
      <c r="F842" s="56"/>
      <c r="G842" s="56"/>
      <c r="H842" s="56"/>
      <c r="I842" s="56"/>
      <c r="J842" s="56"/>
      <c r="K842" s="56"/>
      <c r="L842" s="56"/>
      <c r="M842" s="56"/>
      <c r="CK842" s="56"/>
      <c r="CL842" s="56"/>
      <c r="CM842" s="56"/>
      <c r="CN842" s="56"/>
      <c r="CO842" s="56"/>
      <c r="CP842" s="56"/>
      <c r="CQ842" s="56"/>
      <c r="CR842" s="56"/>
      <c r="CS842" s="56"/>
      <c r="CT842" s="56"/>
      <c r="CU842" s="56"/>
      <c r="CV842" s="56"/>
      <c r="CW842" s="56"/>
      <c r="CX842" s="56"/>
      <c r="CY842" s="56"/>
      <c r="CZ842" s="56"/>
      <c r="DA842" s="56"/>
      <c r="DB842" s="56"/>
      <c r="DC842" s="56"/>
      <c r="DD842" s="56"/>
      <c r="DE842" s="56"/>
      <c r="DF842" s="56"/>
      <c r="DG842" s="56"/>
      <c r="DH842" s="56"/>
      <c r="DI842" s="56"/>
      <c r="DJ842" s="56"/>
      <c r="DK842" s="56"/>
      <c r="DL842" s="56"/>
      <c r="DM842" s="56"/>
      <c r="DN842" s="56"/>
      <c r="DO842" s="56"/>
      <c r="DP842" s="56"/>
      <c r="DQ842" s="56"/>
      <c r="DR842" s="56"/>
      <c r="DS842" s="56"/>
      <c r="DT842" s="56"/>
      <c r="DU842" s="56"/>
      <c r="DV842" s="56"/>
      <c r="DW842" s="56"/>
      <c r="DX842" s="56"/>
      <c r="DY842" s="56"/>
      <c r="DZ842" s="56"/>
      <c r="EA842" s="56"/>
      <c r="EB842" s="56"/>
      <c r="EC842" s="56"/>
      <c r="ED842" s="56"/>
      <c r="EE842" s="56"/>
      <c r="EF842" s="56"/>
      <c r="EG842" s="56"/>
      <c r="EH842" s="56"/>
      <c r="EI842" s="56"/>
      <c r="EJ842" s="56"/>
      <c r="EK842" s="56"/>
      <c r="EL842" s="56"/>
      <c r="EM842" s="56"/>
      <c r="EN842" s="56"/>
      <c r="EO842" s="56"/>
      <c r="EP842" s="56"/>
      <c r="EQ842" s="56"/>
      <c r="ER842" s="56"/>
      <c r="ES842" s="56"/>
      <c r="ET842" s="56"/>
      <c r="EU842" s="56"/>
      <c r="EV842" s="56"/>
      <c r="EW842" s="56"/>
      <c r="EX842" s="56"/>
      <c r="EY842" s="56"/>
      <c r="EZ842" s="56"/>
      <c r="FA842" s="56"/>
      <c r="FB842" s="56"/>
      <c r="FC842" s="56"/>
      <c r="FD842" s="56"/>
      <c r="FE842" s="56"/>
      <c r="FF842" s="56"/>
      <c r="FG842" s="56"/>
      <c r="FH842" s="56"/>
      <c r="FI842" s="56"/>
      <c r="FJ842" s="56"/>
      <c r="FK842" s="56"/>
      <c r="FL842" s="56"/>
      <c r="FM842" s="56"/>
      <c r="FN842" s="56"/>
      <c r="FO842" s="56"/>
      <c r="FP842" s="56"/>
      <c r="FQ842" s="56"/>
      <c r="FR842" s="56"/>
      <c r="FS842" s="56"/>
      <c r="FT842" s="56"/>
      <c r="FU842" s="56"/>
      <c r="FV842" s="56"/>
      <c r="FW842" s="56"/>
      <c r="FX842" s="56"/>
      <c r="FY842" s="56"/>
      <c r="FZ842" s="56"/>
      <c r="GA842" s="56"/>
      <c r="GB842" s="56"/>
      <c r="GC842" s="56"/>
      <c r="GD842" s="56"/>
      <c r="GE842" s="56"/>
      <c r="GF842" s="56"/>
      <c r="GG842" s="56"/>
      <c r="GH842" s="56"/>
      <c r="GI842" s="56"/>
      <c r="GJ842" s="56"/>
      <c r="GK842" s="56"/>
      <c r="GL842" s="56"/>
      <c r="GM842" s="56"/>
      <c r="GN842" s="56"/>
      <c r="GO842" s="56"/>
      <c r="GP842" s="56"/>
      <c r="GQ842" s="56"/>
      <c r="GR842" s="56"/>
      <c r="GS842" s="56"/>
      <c r="GT842" s="56"/>
      <c r="GU842" s="56"/>
      <c r="GV842" s="56"/>
      <c r="GW842" s="56"/>
      <c r="GX842" s="56"/>
      <c r="GY842" s="56"/>
      <c r="GZ842" s="56"/>
      <c r="HA842" s="56"/>
      <c r="HB842" s="56"/>
      <c r="HC842" s="56"/>
      <c r="HD842" s="56"/>
      <c r="HE842" s="56"/>
      <c r="HF842" s="56"/>
      <c r="HG842" s="56"/>
      <c r="HH842" s="56"/>
      <c r="HI842" s="56"/>
      <c r="HJ842" s="56"/>
      <c r="HK842" s="56"/>
      <c r="HL842" s="56"/>
      <c r="HM842" s="56"/>
      <c r="HN842" s="56"/>
      <c r="HO842" s="56"/>
      <c r="HP842" s="56"/>
      <c r="HQ842" s="56"/>
      <c r="HR842" s="56"/>
      <c r="HS842" s="56"/>
      <c r="HT842" s="56"/>
      <c r="HU842" s="56"/>
      <c r="HV842" s="56"/>
      <c r="HW842" s="56"/>
      <c r="HX842" s="56"/>
      <c r="HY842" s="56"/>
      <c r="HZ842" s="56"/>
      <c r="IA842" s="56"/>
      <c r="IB842" s="56"/>
      <c r="IC842" s="56"/>
      <c r="ID842" s="56"/>
      <c r="IE842" s="56"/>
      <c r="IF842" s="56"/>
      <c r="IG842" s="56"/>
      <c r="IH842" s="56"/>
      <c r="II842" s="56"/>
      <c r="IJ842" s="56"/>
      <c r="IK842" s="56"/>
      <c r="IL842" s="56"/>
      <c r="IM842" s="56"/>
      <c r="IN842" s="56"/>
      <c r="IO842" s="56"/>
      <c r="IP842" s="56"/>
      <c r="IQ842" s="56"/>
      <c r="IR842" s="56"/>
      <c r="IS842" s="56"/>
      <c r="IT842" s="56"/>
      <c r="IU842" s="56"/>
      <c r="IV842" s="56"/>
      <c r="IW842" s="56"/>
      <c r="IX842" s="56"/>
    </row>
    <row r="843" spans="2:258">
      <c r="B843" s="56"/>
      <c r="C843" s="56"/>
      <c r="D843" s="56"/>
      <c r="E843" s="56"/>
      <c r="F843" s="56"/>
      <c r="G843" s="56"/>
      <c r="H843" s="56"/>
      <c r="I843" s="56"/>
      <c r="J843" s="56"/>
      <c r="K843" s="56"/>
      <c r="L843" s="56"/>
      <c r="M843" s="56"/>
      <c r="CK843" s="56"/>
      <c r="CL843" s="56"/>
      <c r="CM843" s="56"/>
      <c r="CN843" s="56"/>
      <c r="CO843" s="56"/>
      <c r="CP843" s="56"/>
      <c r="CQ843" s="56"/>
      <c r="CR843" s="56"/>
      <c r="CS843" s="56"/>
      <c r="CT843" s="56"/>
      <c r="CU843" s="56"/>
      <c r="CV843" s="56"/>
      <c r="CW843" s="56"/>
      <c r="CX843" s="56"/>
      <c r="CY843" s="56"/>
      <c r="CZ843" s="56"/>
      <c r="DA843" s="56"/>
      <c r="DB843" s="56"/>
      <c r="DC843" s="56"/>
      <c r="DD843" s="56"/>
      <c r="DE843" s="56"/>
      <c r="DF843" s="56"/>
      <c r="DG843" s="56"/>
      <c r="DH843" s="56"/>
      <c r="DI843" s="56"/>
      <c r="DJ843" s="56"/>
      <c r="DK843" s="56"/>
      <c r="DL843" s="56"/>
      <c r="DM843" s="56"/>
      <c r="DN843" s="56"/>
      <c r="DO843" s="56"/>
      <c r="DP843" s="56"/>
      <c r="DQ843" s="56"/>
      <c r="DR843" s="56"/>
      <c r="DS843" s="56"/>
      <c r="DT843" s="56"/>
      <c r="DU843" s="56"/>
      <c r="DV843" s="56"/>
      <c r="DW843" s="56"/>
      <c r="DX843" s="56"/>
      <c r="DY843" s="56"/>
      <c r="DZ843" s="56"/>
      <c r="EA843" s="56"/>
      <c r="EB843" s="56"/>
      <c r="EC843" s="56"/>
      <c r="ED843" s="56"/>
      <c r="EE843" s="56"/>
      <c r="EF843" s="56"/>
      <c r="EG843" s="56"/>
      <c r="EH843" s="56"/>
      <c r="EI843" s="56"/>
      <c r="EJ843" s="56"/>
      <c r="EK843" s="56"/>
      <c r="EL843" s="56"/>
      <c r="EM843" s="56"/>
      <c r="EN843" s="56"/>
      <c r="EO843" s="56"/>
      <c r="EP843" s="56"/>
      <c r="EQ843" s="56"/>
      <c r="ER843" s="56"/>
      <c r="ES843" s="56"/>
      <c r="ET843" s="56"/>
      <c r="EU843" s="56"/>
      <c r="EV843" s="56"/>
      <c r="EW843" s="56"/>
      <c r="EX843" s="56"/>
      <c r="EY843" s="56"/>
      <c r="EZ843" s="56"/>
      <c r="FA843" s="56"/>
      <c r="FB843" s="56"/>
      <c r="FC843" s="56"/>
      <c r="FD843" s="56"/>
      <c r="FE843" s="56"/>
      <c r="FF843" s="56"/>
      <c r="FG843" s="56"/>
      <c r="FH843" s="56"/>
      <c r="FI843" s="56"/>
      <c r="FJ843" s="56"/>
      <c r="FK843" s="56"/>
      <c r="FL843" s="56"/>
      <c r="FM843" s="56"/>
      <c r="FN843" s="56"/>
      <c r="FO843" s="56"/>
      <c r="FP843" s="56"/>
      <c r="FQ843" s="56"/>
      <c r="FR843" s="56"/>
      <c r="FS843" s="56"/>
      <c r="FT843" s="56"/>
      <c r="FU843" s="56"/>
      <c r="FV843" s="56"/>
      <c r="FW843" s="56"/>
      <c r="FX843" s="56"/>
      <c r="FY843" s="56"/>
      <c r="FZ843" s="56"/>
      <c r="GA843" s="56"/>
      <c r="GB843" s="56"/>
      <c r="GC843" s="56"/>
      <c r="GD843" s="56"/>
      <c r="GE843" s="56"/>
      <c r="GF843" s="56"/>
      <c r="GG843" s="56"/>
      <c r="GH843" s="56"/>
      <c r="GI843" s="56"/>
      <c r="GJ843" s="56"/>
      <c r="GK843" s="56"/>
      <c r="GL843" s="56"/>
      <c r="GM843" s="56"/>
      <c r="GN843" s="56"/>
      <c r="GO843" s="56"/>
      <c r="GP843" s="56"/>
      <c r="GQ843" s="56"/>
      <c r="GR843" s="56"/>
      <c r="GS843" s="56"/>
      <c r="GT843" s="56"/>
      <c r="GU843" s="56"/>
      <c r="GV843" s="56"/>
      <c r="GW843" s="56"/>
      <c r="GX843" s="56"/>
      <c r="GY843" s="56"/>
      <c r="GZ843" s="56"/>
      <c r="HA843" s="56"/>
      <c r="HB843" s="56"/>
      <c r="HC843" s="56"/>
      <c r="HD843" s="56"/>
      <c r="HE843" s="56"/>
      <c r="HF843" s="56"/>
      <c r="HG843" s="56"/>
      <c r="HH843" s="56"/>
      <c r="HI843" s="56"/>
      <c r="HJ843" s="56"/>
      <c r="HK843" s="56"/>
      <c r="HL843" s="56"/>
      <c r="HM843" s="56"/>
      <c r="HN843" s="56"/>
      <c r="HO843" s="56"/>
      <c r="HP843" s="56"/>
      <c r="HQ843" s="56"/>
      <c r="HR843" s="56"/>
      <c r="HS843" s="56"/>
      <c r="HT843" s="56"/>
      <c r="HU843" s="56"/>
      <c r="HV843" s="56"/>
      <c r="HW843" s="56"/>
      <c r="HX843" s="56"/>
      <c r="HY843" s="56"/>
      <c r="HZ843" s="56"/>
      <c r="IA843" s="56"/>
      <c r="IB843" s="56"/>
      <c r="IC843" s="56"/>
      <c r="ID843" s="56"/>
      <c r="IE843" s="56"/>
      <c r="IF843" s="56"/>
      <c r="IG843" s="56"/>
      <c r="IH843" s="56"/>
      <c r="II843" s="56"/>
      <c r="IJ843" s="56"/>
      <c r="IK843" s="56"/>
      <c r="IL843" s="56"/>
      <c r="IM843" s="56"/>
      <c r="IN843" s="56"/>
      <c r="IO843" s="56"/>
      <c r="IP843" s="56"/>
      <c r="IQ843" s="56"/>
      <c r="IR843" s="56"/>
      <c r="IS843" s="56"/>
      <c r="IT843" s="56"/>
      <c r="IU843" s="56"/>
      <c r="IV843" s="56"/>
      <c r="IW843" s="56"/>
      <c r="IX843" s="56"/>
    </row>
    <row r="844" spans="2:258">
      <c r="B844" s="56"/>
      <c r="C844" s="56"/>
      <c r="D844" s="56"/>
      <c r="E844" s="56"/>
      <c r="F844" s="56"/>
      <c r="G844" s="56"/>
      <c r="H844" s="56"/>
      <c r="I844" s="56"/>
      <c r="J844" s="56"/>
      <c r="K844" s="56"/>
      <c r="L844" s="56"/>
      <c r="M844" s="56"/>
      <c r="CK844" s="56"/>
      <c r="CL844" s="56"/>
      <c r="CM844" s="56"/>
      <c r="CN844" s="56"/>
      <c r="CO844" s="56"/>
      <c r="CP844" s="56"/>
      <c r="CQ844" s="56"/>
      <c r="CR844" s="56"/>
      <c r="CS844" s="56"/>
      <c r="CT844" s="56"/>
      <c r="CU844" s="56"/>
      <c r="CV844" s="56"/>
      <c r="CW844" s="56"/>
      <c r="CX844" s="56"/>
      <c r="CY844" s="56"/>
      <c r="CZ844" s="56"/>
      <c r="DA844" s="56"/>
      <c r="DB844" s="56"/>
      <c r="DC844" s="56"/>
      <c r="DD844" s="56"/>
      <c r="DE844" s="56"/>
      <c r="DF844" s="56"/>
      <c r="DG844" s="56"/>
      <c r="DH844" s="56"/>
      <c r="DI844" s="56"/>
      <c r="DJ844" s="56"/>
      <c r="DK844" s="56"/>
      <c r="DL844" s="56"/>
      <c r="DM844" s="56"/>
      <c r="DN844" s="56"/>
      <c r="DO844" s="56"/>
      <c r="DP844" s="56"/>
      <c r="DQ844" s="56"/>
      <c r="DR844" s="56"/>
      <c r="DS844" s="56"/>
      <c r="DT844" s="56"/>
      <c r="DU844" s="56"/>
      <c r="DV844" s="56"/>
      <c r="DW844" s="56"/>
      <c r="DX844" s="56"/>
      <c r="DY844" s="56"/>
      <c r="DZ844" s="56"/>
      <c r="EA844" s="56"/>
      <c r="EB844" s="56"/>
      <c r="EC844" s="56"/>
      <c r="ED844" s="56"/>
      <c r="EE844" s="56"/>
      <c r="EF844" s="56"/>
      <c r="EG844" s="56"/>
      <c r="EH844" s="56"/>
      <c r="EI844" s="56"/>
      <c r="EJ844" s="56"/>
      <c r="EK844" s="56"/>
      <c r="EL844" s="56"/>
      <c r="EM844" s="56"/>
      <c r="EN844" s="56"/>
      <c r="EO844" s="56"/>
      <c r="EP844" s="56"/>
      <c r="EQ844" s="56"/>
      <c r="ER844" s="56"/>
      <c r="ES844" s="56"/>
      <c r="ET844" s="56"/>
      <c r="EU844" s="56"/>
      <c r="EV844" s="56"/>
      <c r="EW844" s="56"/>
      <c r="EX844" s="56"/>
      <c r="EY844" s="56"/>
      <c r="EZ844" s="56"/>
      <c r="FA844" s="56"/>
      <c r="FB844" s="56"/>
      <c r="FC844" s="56"/>
      <c r="FD844" s="56"/>
      <c r="FE844" s="56"/>
      <c r="FF844" s="56"/>
      <c r="FG844" s="56"/>
      <c r="FH844" s="56"/>
      <c r="FI844" s="56"/>
      <c r="FJ844" s="56"/>
      <c r="FK844" s="56"/>
      <c r="FL844" s="56"/>
      <c r="FM844" s="56"/>
      <c r="FN844" s="56"/>
      <c r="FO844" s="56"/>
      <c r="FP844" s="56"/>
      <c r="FQ844" s="56"/>
      <c r="FR844" s="56"/>
      <c r="FS844" s="56"/>
      <c r="FT844" s="56"/>
      <c r="FU844" s="56"/>
      <c r="FV844" s="56"/>
      <c r="FW844" s="56"/>
      <c r="FX844" s="56"/>
      <c r="FY844" s="56"/>
      <c r="FZ844" s="56"/>
      <c r="GA844" s="56"/>
      <c r="GB844" s="56"/>
      <c r="GC844" s="56"/>
      <c r="GD844" s="56"/>
      <c r="GE844" s="56"/>
      <c r="GF844" s="56"/>
      <c r="GG844" s="56"/>
      <c r="GH844" s="56"/>
      <c r="GI844" s="56"/>
      <c r="GJ844" s="56"/>
      <c r="GK844" s="56"/>
      <c r="GL844" s="56"/>
      <c r="GM844" s="56"/>
      <c r="GN844" s="56"/>
      <c r="GO844" s="56"/>
      <c r="GP844" s="56"/>
      <c r="GQ844" s="56"/>
      <c r="GR844" s="56"/>
      <c r="GS844" s="56"/>
      <c r="GT844" s="56"/>
      <c r="GU844" s="56"/>
      <c r="GV844" s="56"/>
      <c r="GW844" s="56"/>
      <c r="GX844" s="56"/>
      <c r="GY844" s="56"/>
      <c r="GZ844" s="56"/>
      <c r="HA844" s="56"/>
      <c r="HB844" s="56"/>
      <c r="HC844" s="56"/>
      <c r="HD844" s="56"/>
      <c r="HE844" s="56"/>
      <c r="HF844" s="56"/>
      <c r="HG844" s="56"/>
      <c r="HH844" s="56"/>
      <c r="HI844" s="56"/>
      <c r="HJ844" s="56"/>
      <c r="HK844" s="56"/>
      <c r="HL844" s="56"/>
      <c r="HM844" s="56"/>
      <c r="HN844" s="56"/>
      <c r="HO844" s="56"/>
      <c r="HP844" s="56"/>
      <c r="HQ844" s="56"/>
      <c r="HR844" s="56"/>
      <c r="HS844" s="56"/>
      <c r="HT844" s="56"/>
      <c r="HU844" s="56"/>
      <c r="HV844" s="56"/>
      <c r="HW844" s="56"/>
      <c r="HX844" s="56"/>
      <c r="HY844" s="56"/>
      <c r="HZ844" s="56"/>
      <c r="IA844" s="56"/>
      <c r="IB844" s="56"/>
      <c r="IC844" s="56"/>
      <c r="ID844" s="56"/>
      <c r="IE844" s="56"/>
      <c r="IF844" s="56"/>
      <c r="IG844" s="56"/>
      <c r="IH844" s="56"/>
      <c r="II844" s="56"/>
      <c r="IJ844" s="56"/>
      <c r="IK844" s="56"/>
      <c r="IL844" s="56"/>
      <c r="IM844" s="56"/>
      <c r="IN844" s="56"/>
      <c r="IO844" s="56"/>
      <c r="IP844" s="56"/>
      <c r="IQ844" s="56"/>
      <c r="IR844" s="56"/>
      <c r="IS844" s="56"/>
      <c r="IT844" s="56"/>
      <c r="IU844" s="56"/>
      <c r="IV844" s="56"/>
      <c r="IW844" s="56"/>
      <c r="IX844" s="56"/>
    </row>
    <row r="845" spans="2:258">
      <c r="B845" s="56"/>
      <c r="C845" s="56"/>
      <c r="D845" s="56"/>
      <c r="E845" s="56"/>
      <c r="F845" s="56"/>
      <c r="G845" s="56"/>
      <c r="H845" s="56"/>
      <c r="I845" s="56"/>
      <c r="J845" s="56"/>
      <c r="K845" s="56"/>
      <c r="L845" s="56"/>
      <c r="M845" s="56"/>
      <c r="CK845" s="56"/>
      <c r="CL845" s="56"/>
      <c r="CM845" s="56"/>
      <c r="CN845" s="56"/>
      <c r="CO845" s="56"/>
      <c r="CP845" s="56"/>
      <c r="CQ845" s="56"/>
      <c r="CR845" s="56"/>
      <c r="CS845" s="56"/>
      <c r="CT845" s="56"/>
      <c r="CU845" s="56"/>
      <c r="CV845" s="56"/>
      <c r="CW845" s="56"/>
      <c r="CX845" s="56"/>
      <c r="CY845" s="56"/>
      <c r="CZ845" s="56"/>
      <c r="DA845" s="56"/>
      <c r="DB845" s="56"/>
      <c r="DC845" s="56"/>
      <c r="DD845" s="56"/>
      <c r="DE845" s="56"/>
      <c r="DF845" s="56"/>
      <c r="DG845" s="56"/>
      <c r="DH845" s="56"/>
      <c r="DI845" s="56"/>
      <c r="DJ845" s="56"/>
      <c r="DK845" s="56"/>
      <c r="DL845" s="56"/>
      <c r="DM845" s="56"/>
      <c r="DN845" s="56"/>
      <c r="DO845" s="56"/>
      <c r="DP845" s="56"/>
      <c r="DQ845" s="56"/>
      <c r="DR845" s="56"/>
      <c r="DS845" s="56"/>
      <c r="DT845" s="56"/>
      <c r="DU845" s="56"/>
      <c r="DV845" s="56"/>
      <c r="DW845" s="56"/>
      <c r="DX845" s="56"/>
      <c r="DY845" s="56"/>
      <c r="DZ845" s="56"/>
      <c r="EA845" s="56"/>
      <c r="EB845" s="56"/>
      <c r="EC845" s="56"/>
      <c r="ED845" s="56"/>
      <c r="EE845" s="56"/>
      <c r="EF845" s="56"/>
      <c r="EG845" s="56"/>
      <c r="EH845" s="56"/>
      <c r="EI845" s="56"/>
      <c r="EJ845" s="56"/>
      <c r="EK845" s="56"/>
      <c r="EL845" s="56"/>
      <c r="EM845" s="56"/>
      <c r="EN845" s="56"/>
      <c r="EO845" s="56"/>
      <c r="EP845" s="56"/>
      <c r="EQ845" s="56"/>
      <c r="ER845" s="56"/>
      <c r="ES845" s="56"/>
      <c r="ET845" s="56"/>
      <c r="EU845" s="56"/>
      <c r="EV845" s="56"/>
      <c r="EW845" s="56"/>
      <c r="EX845" s="56"/>
      <c r="EY845" s="56"/>
      <c r="EZ845" s="56"/>
      <c r="FA845" s="56"/>
      <c r="FB845" s="56"/>
      <c r="FC845" s="56"/>
      <c r="FD845" s="56"/>
      <c r="FE845" s="56"/>
      <c r="FF845" s="56"/>
      <c r="FG845" s="56"/>
      <c r="FH845" s="56"/>
      <c r="FI845" s="56"/>
      <c r="FJ845" s="56"/>
      <c r="FK845" s="56"/>
      <c r="FL845" s="56"/>
      <c r="FM845" s="56"/>
      <c r="FN845" s="56"/>
      <c r="FO845" s="56"/>
      <c r="FP845" s="56"/>
      <c r="FQ845" s="56"/>
      <c r="FR845" s="56"/>
      <c r="FS845" s="56"/>
      <c r="FT845" s="56"/>
      <c r="FU845" s="56"/>
      <c r="FV845" s="56"/>
      <c r="FW845" s="56"/>
      <c r="FX845" s="56"/>
      <c r="FY845" s="56"/>
      <c r="FZ845" s="56"/>
      <c r="GA845" s="56"/>
      <c r="GB845" s="56"/>
      <c r="GC845" s="56"/>
      <c r="GD845" s="56"/>
      <c r="GE845" s="56"/>
      <c r="GF845" s="56"/>
      <c r="GG845" s="56"/>
      <c r="GH845" s="56"/>
      <c r="GI845" s="56"/>
      <c r="GJ845" s="56"/>
      <c r="GK845" s="56"/>
      <c r="GL845" s="56"/>
      <c r="GM845" s="56"/>
      <c r="GN845" s="56"/>
      <c r="GO845" s="56"/>
      <c r="GP845" s="56"/>
      <c r="GQ845" s="56"/>
      <c r="GR845" s="56"/>
      <c r="GS845" s="56"/>
      <c r="GT845" s="56"/>
      <c r="GU845" s="56"/>
      <c r="GV845" s="56"/>
      <c r="GW845" s="56"/>
      <c r="GX845" s="56"/>
      <c r="GY845" s="56"/>
      <c r="GZ845" s="56"/>
      <c r="HA845" s="56"/>
      <c r="HB845" s="56"/>
      <c r="HC845" s="56"/>
      <c r="HD845" s="56"/>
      <c r="HE845" s="56"/>
      <c r="HF845" s="56"/>
      <c r="HG845" s="56"/>
      <c r="HH845" s="56"/>
      <c r="HI845" s="56"/>
      <c r="HJ845" s="56"/>
      <c r="HK845" s="56"/>
      <c r="HL845" s="56"/>
      <c r="HM845" s="56"/>
      <c r="HN845" s="56"/>
      <c r="HO845" s="56"/>
      <c r="HP845" s="56"/>
      <c r="HQ845" s="56"/>
      <c r="HR845" s="56"/>
      <c r="HS845" s="56"/>
      <c r="HT845" s="56"/>
      <c r="HU845" s="56"/>
      <c r="HV845" s="56"/>
      <c r="HW845" s="56"/>
      <c r="HX845" s="56"/>
      <c r="HY845" s="56"/>
      <c r="HZ845" s="56"/>
      <c r="IA845" s="56"/>
      <c r="IB845" s="56"/>
      <c r="IC845" s="56"/>
      <c r="ID845" s="56"/>
      <c r="IE845" s="56"/>
      <c r="IF845" s="56"/>
      <c r="IG845" s="56"/>
      <c r="IH845" s="56"/>
      <c r="II845" s="56"/>
      <c r="IJ845" s="56"/>
      <c r="IK845" s="56"/>
      <c r="IL845" s="56"/>
      <c r="IM845" s="56"/>
      <c r="IN845" s="56"/>
      <c r="IO845" s="56"/>
      <c r="IP845" s="56"/>
      <c r="IQ845" s="56"/>
      <c r="IR845" s="56"/>
      <c r="IS845" s="56"/>
      <c r="IT845" s="56"/>
      <c r="IU845" s="56"/>
      <c r="IV845" s="56"/>
      <c r="IW845" s="56"/>
      <c r="IX845" s="56"/>
    </row>
    <row r="846" spans="2:258">
      <c r="B846" s="56"/>
      <c r="C846" s="56"/>
      <c r="D846" s="56"/>
      <c r="E846" s="56"/>
      <c r="F846" s="56"/>
      <c r="G846" s="56"/>
      <c r="H846" s="56"/>
      <c r="I846" s="56"/>
      <c r="J846" s="56"/>
      <c r="K846" s="56"/>
      <c r="L846" s="56"/>
      <c r="M846" s="56"/>
      <c r="CK846" s="56"/>
      <c r="CL846" s="56"/>
      <c r="CM846" s="56"/>
      <c r="CN846" s="56"/>
      <c r="CO846" s="56"/>
      <c r="CP846" s="56"/>
      <c r="CQ846" s="56"/>
      <c r="CR846" s="56"/>
      <c r="CS846" s="56"/>
      <c r="CT846" s="56"/>
      <c r="CU846" s="56"/>
      <c r="CV846" s="56"/>
      <c r="CW846" s="56"/>
      <c r="CX846" s="56"/>
      <c r="CY846" s="56"/>
      <c r="CZ846" s="56"/>
      <c r="DA846" s="56"/>
      <c r="DB846" s="56"/>
      <c r="DC846" s="56"/>
      <c r="DD846" s="56"/>
      <c r="DE846" s="56"/>
      <c r="DF846" s="56"/>
      <c r="DG846" s="56"/>
      <c r="DH846" s="56"/>
      <c r="DI846" s="56"/>
      <c r="DJ846" s="56"/>
      <c r="DK846" s="56"/>
      <c r="DL846" s="56"/>
      <c r="DM846" s="56"/>
      <c r="DN846" s="56"/>
      <c r="DO846" s="56"/>
      <c r="DP846" s="56"/>
      <c r="DQ846" s="56"/>
      <c r="DR846" s="56"/>
      <c r="DS846" s="56"/>
      <c r="DT846" s="56"/>
      <c r="DU846" s="56"/>
      <c r="DV846" s="56"/>
      <c r="DW846" s="56"/>
      <c r="DX846" s="56"/>
      <c r="DY846" s="56"/>
      <c r="DZ846" s="56"/>
      <c r="EA846" s="56"/>
      <c r="EB846" s="56"/>
      <c r="EC846" s="56"/>
      <c r="ED846" s="56"/>
      <c r="EE846" s="56"/>
      <c r="EF846" s="56"/>
      <c r="EG846" s="56"/>
      <c r="EH846" s="56"/>
      <c r="EI846" s="56"/>
      <c r="EJ846" s="56"/>
      <c r="EK846" s="56"/>
      <c r="EL846" s="56"/>
      <c r="EM846" s="56"/>
      <c r="EN846" s="56"/>
      <c r="EO846" s="56"/>
      <c r="EP846" s="56"/>
      <c r="EQ846" s="56"/>
      <c r="ER846" s="56"/>
      <c r="ES846" s="56"/>
      <c r="ET846" s="56"/>
      <c r="EU846" s="56"/>
      <c r="EV846" s="56"/>
      <c r="EW846" s="56"/>
      <c r="EX846" s="56"/>
      <c r="EY846" s="56"/>
      <c r="EZ846" s="56"/>
      <c r="FA846" s="56"/>
      <c r="FB846" s="56"/>
      <c r="FC846" s="56"/>
      <c r="FD846" s="56"/>
      <c r="FE846" s="56"/>
      <c r="FF846" s="56"/>
      <c r="FG846" s="56"/>
      <c r="FH846" s="56"/>
      <c r="FI846" s="56"/>
      <c r="FJ846" s="56"/>
      <c r="FK846" s="56"/>
      <c r="FL846" s="56"/>
      <c r="FM846" s="56"/>
      <c r="FN846" s="56"/>
      <c r="FO846" s="56"/>
      <c r="FP846" s="56"/>
      <c r="FQ846" s="56"/>
      <c r="FR846" s="56"/>
      <c r="FS846" s="56"/>
      <c r="FT846" s="56"/>
      <c r="FU846" s="56"/>
      <c r="FV846" s="56"/>
      <c r="FW846" s="56"/>
      <c r="FX846" s="56"/>
      <c r="FY846" s="56"/>
      <c r="FZ846" s="56"/>
      <c r="GA846" s="56"/>
      <c r="GB846" s="56"/>
      <c r="GC846" s="56"/>
      <c r="GD846" s="56"/>
      <c r="GE846" s="56"/>
      <c r="GF846" s="56"/>
      <c r="GG846" s="56"/>
      <c r="GH846" s="56"/>
      <c r="GI846" s="56"/>
      <c r="GJ846" s="56"/>
      <c r="GK846" s="56"/>
      <c r="GL846" s="56"/>
      <c r="GM846" s="56"/>
      <c r="GN846" s="56"/>
      <c r="GO846" s="56"/>
      <c r="GP846" s="56"/>
      <c r="GQ846" s="56"/>
      <c r="GR846" s="56"/>
      <c r="GS846" s="56"/>
      <c r="GT846" s="56"/>
      <c r="GU846" s="56"/>
      <c r="GV846" s="56"/>
      <c r="GW846" s="56"/>
      <c r="GX846" s="56"/>
      <c r="GY846" s="56"/>
      <c r="GZ846" s="56"/>
      <c r="HA846" s="56"/>
      <c r="HB846" s="56"/>
      <c r="HC846" s="56"/>
      <c r="HD846" s="56"/>
      <c r="HE846" s="56"/>
      <c r="HF846" s="56"/>
      <c r="HG846" s="56"/>
      <c r="HH846" s="56"/>
      <c r="HI846" s="56"/>
      <c r="HJ846" s="56"/>
      <c r="HK846" s="56"/>
      <c r="HL846" s="56"/>
      <c r="HM846" s="56"/>
      <c r="HN846" s="56"/>
      <c r="HO846" s="56"/>
      <c r="HP846" s="56"/>
      <c r="HQ846" s="56"/>
      <c r="HR846" s="56"/>
      <c r="HS846" s="56"/>
      <c r="HT846" s="56"/>
      <c r="HU846" s="56"/>
      <c r="HV846" s="56"/>
      <c r="HW846" s="56"/>
      <c r="HX846" s="56"/>
      <c r="HY846" s="56"/>
      <c r="HZ846" s="56"/>
      <c r="IA846" s="56"/>
      <c r="IB846" s="56"/>
      <c r="IC846" s="56"/>
      <c r="ID846" s="56"/>
      <c r="IE846" s="56"/>
      <c r="IF846" s="56"/>
      <c r="IG846" s="56"/>
      <c r="IH846" s="56"/>
      <c r="II846" s="56"/>
      <c r="IJ846" s="56"/>
      <c r="IK846" s="56"/>
      <c r="IL846" s="56"/>
      <c r="IM846" s="56"/>
      <c r="IN846" s="56"/>
      <c r="IO846" s="56"/>
      <c r="IP846" s="56"/>
      <c r="IQ846" s="56"/>
      <c r="IR846" s="56"/>
      <c r="IS846" s="56"/>
      <c r="IT846" s="56"/>
      <c r="IU846" s="56"/>
      <c r="IV846" s="56"/>
      <c r="IW846" s="56"/>
      <c r="IX846" s="56"/>
    </row>
    <row r="847" spans="2:258">
      <c r="B847" s="56"/>
      <c r="C847" s="56"/>
      <c r="D847" s="56"/>
      <c r="E847" s="56"/>
      <c r="F847" s="56"/>
      <c r="G847" s="56"/>
      <c r="H847" s="56"/>
      <c r="I847" s="56"/>
      <c r="J847" s="56"/>
      <c r="K847" s="56"/>
      <c r="L847" s="56"/>
      <c r="M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c r="FL847" s="56"/>
      <c r="FM847" s="56"/>
      <c r="FN847" s="56"/>
      <c r="FO847" s="56"/>
      <c r="FP847" s="56"/>
      <c r="FQ847" s="56"/>
      <c r="FR847" s="56"/>
      <c r="FS847" s="56"/>
      <c r="FT847" s="56"/>
      <c r="FU847" s="56"/>
      <c r="FV847" s="56"/>
      <c r="FW847" s="56"/>
      <c r="FX847" s="56"/>
      <c r="FY847" s="56"/>
      <c r="FZ847" s="56"/>
      <c r="GA847" s="56"/>
      <c r="GB847" s="56"/>
      <c r="GC847" s="56"/>
      <c r="GD847" s="56"/>
      <c r="GE847" s="56"/>
      <c r="GF847" s="56"/>
      <c r="GG847" s="56"/>
      <c r="GH847" s="56"/>
      <c r="GI847" s="56"/>
      <c r="GJ847" s="56"/>
      <c r="GK847" s="56"/>
      <c r="GL847" s="56"/>
      <c r="GM847" s="56"/>
      <c r="GN847" s="56"/>
      <c r="GO847" s="56"/>
      <c r="GP847" s="56"/>
      <c r="GQ847" s="56"/>
      <c r="GR847" s="56"/>
      <c r="GS847" s="56"/>
      <c r="GT847" s="56"/>
      <c r="GU847" s="56"/>
      <c r="GV847" s="56"/>
      <c r="GW847" s="56"/>
      <c r="GX847" s="56"/>
      <c r="GY847" s="56"/>
      <c r="GZ847" s="56"/>
      <c r="HA847" s="56"/>
      <c r="HB847" s="56"/>
      <c r="HC847" s="56"/>
      <c r="HD847" s="56"/>
      <c r="HE847" s="56"/>
      <c r="HF847" s="56"/>
      <c r="HG847" s="56"/>
      <c r="HH847" s="56"/>
      <c r="HI847" s="56"/>
      <c r="HJ847" s="56"/>
      <c r="HK847" s="56"/>
      <c r="HL847" s="56"/>
      <c r="HM847" s="56"/>
      <c r="HN847" s="56"/>
      <c r="HO847" s="56"/>
      <c r="HP847" s="56"/>
      <c r="HQ847" s="56"/>
      <c r="HR847" s="56"/>
      <c r="HS847" s="56"/>
      <c r="HT847" s="56"/>
      <c r="HU847" s="56"/>
      <c r="HV847" s="56"/>
      <c r="HW847" s="56"/>
      <c r="HX847" s="56"/>
      <c r="HY847" s="56"/>
      <c r="HZ847" s="56"/>
      <c r="IA847" s="56"/>
      <c r="IB847" s="56"/>
      <c r="IC847" s="56"/>
      <c r="ID847" s="56"/>
      <c r="IE847" s="56"/>
      <c r="IF847" s="56"/>
      <c r="IG847" s="56"/>
      <c r="IH847" s="56"/>
      <c r="II847" s="56"/>
      <c r="IJ847" s="56"/>
      <c r="IK847" s="56"/>
      <c r="IL847" s="56"/>
      <c r="IM847" s="56"/>
      <c r="IN847" s="56"/>
      <c r="IO847" s="56"/>
      <c r="IP847" s="56"/>
      <c r="IQ847" s="56"/>
      <c r="IR847" s="56"/>
      <c r="IS847" s="56"/>
      <c r="IT847" s="56"/>
      <c r="IU847" s="56"/>
      <c r="IV847" s="56"/>
      <c r="IW847" s="56"/>
      <c r="IX847" s="56"/>
    </row>
    <row r="848" spans="2:258">
      <c r="B848" s="56"/>
      <c r="C848" s="56"/>
      <c r="D848" s="56"/>
      <c r="E848" s="56"/>
      <c r="F848" s="56"/>
      <c r="G848" s="56"/>
      <c r="H848" s="56"/>
      <c r="I848" s="56"/>
      <c r="J848" s="56"/>
      <c r="K848" s="56"/>
      <c r="L848" s="56"/>
      <c r="M848" s="56"/>
      <c r="CK848" s="56"/>
      <c r="CL848" s="56"/>
      <c r="CM848" s="56"/>
      <c r="CN848" s="56"/>
      <c r="CO848" s="56"/>
      <c r="CP848" s="56"/>
      <c r="CQ848" s="56"/>
      <c r="CR848" s="56"/>
      <c r="CS848" s="56"/>
      <c r="CT848" s="56"/>
      <c r="CU848" s="56"/>
      <c r="CV848" s="56"/>
      <c r="CW848" s="56"/>
      <c r="CX848" s="56"/>
      <c r="CY848" s="56"/>
      <c r="CZ848" s="56"/>
      <c r="DA848" s="56"/>
      <c r="DB848" s="56"/>
      <c r="DC848" s="56"/>
      <c r="DD848" s="56"/>
      <c r="DE848" s="56"/>
      <c r="DF848" s="56"/>
      <c r="DG848" s="56"/>
      <c r="DH848" s="56"/>
      <c r="DI848" s="56"/>
      <c r="DJ848" s="56"/>
      <c r="DK848" s="56"/>
      <c r="DL848" s="56"/>
      <c r="DM848" s="56"/>
      <c r="DN848" s="56"/>
      <c r="DO848" s="56"/>
      <c r="DP848" s="56"/>
      <c r="DQ848" s="56"/>
      <c r="DR848" s="56"/>
      <c r="DS848" s="56"/>
      <c r="DT848" s="56"/>
      <c r="DU848" s="56"/>
      <c r="DV848" s="56"/>
      <c r="DW848" s="56"/>
      <c r="DX848" s="56"/>
      <c r="DY848" s="56"/>
      <c r="DZ848" s="56"/>
      <c r="EA848" s="56"/>
      <c r="EB848" s="56"/>
      <c r="EC848" s="56"/>
      <c r="ED848" s="56"/>
      <c r="EE848" s="56"/>
      <c r="EF848" s="56"/>
      <c r="EG848" s="56"/>
      <c r="EH848" s="56"/>
      <c r="EI848" s="56"/>
      <c r="EJ848" s="56"/>
      <c r="EK848" s="56"/>
      <c r="EL848" s="56"/>
      <c r="EM848" s="56"/>
      <c r="EN848" s="56"/>
      <c r="EO848" s="56"/>
      <c r="EP848" s="56"/>
      <c r="EQ848" s="56"/>
      <c r="ER848" s="56"/>
      <c r="ES848" s="56"/>
      <c r="ET848" s="56"/>
      <c r="EU848" s="56"/>
      <c r="EV848" s="56"/>
      <c r="EW848" s="56"/>
      <c r="EX848" s="56"/>
      <c r="EY848" s="56"/>
      <c r="EZ848" s="56"/>
      <c r="FA848" s="56"/>
      <c r="FB848" s="56"/>
      <c r="FC848" s="56"/>
      <c r="FD848" s="56"/>
      <c r="FE848" s="56"/>
      <c r="FF848" s="56"/>
      <c r="FG848" s="56"/>
      <c r="FH848" s="56"/>
      <c r="FI848" s="56"/>
      <c r="FJ848" s="56"/>
      <c r="FK848" s="56"/>
      <c r="FL848" s="56"/>
      <c r="FM848" s="56"/>
      <c r="FN848" s="56"/>
      <c r="FO848" s="56"/>
      <c r="FP848" s="56"/>
      <c r="FQ848" s="56"/>
      <c r="FR848" s="56"/>
      <c r="FS848" s="56"/>
      <c r="FT848" s="56"/>
      <c r="FU848" s="56"/>
      <c r="FV848" s="56"/>
      <c r="FW848" s="56"/>
      <c r="FX848" s="56"/>
      <c r="FY848" s="56"/>
      <c r="FZ848" s="56"/>
      <c r="GA848" s="56"/>
      <c r="GB848" s="56"/>
      <c r="GC848" s="56"/>
      <c r="GD848" s="56"/>
      <c r="GE848" s="56"/>
      <c r="GF848" s="56"/>
      <c r="GG848" s="56"/>
      <c r="GH848" s="56"/>
      <c r="GI848" s="56"/>
      <c r="GJ848" s="56"/>
      <c r="GK848" s="56"/>
      <c r="GL848" s="56"/>
      <c r="GM848" s="56"/>
      <c r="GN848" s="56"/>
      <c r="GO848" s="56"/>
      <c r="GP848" s="56"/>
      <c r="GQ848" s="56"/>
      <c r="GR848" s="56"/>
      <c r="GS848" s="56"/>
      <c r="GT848" s="56"/>
      <c r="GU848" s="56"/>
      <c r="GV848" s="56"/>
      <c r="GW848" s="56"/>
      <c r="GX848" s="56"/>
      <c r="GY848" s="56"/>
      <c r="GZ848" s="56"/>
      <c r="HA848" s="56"/>
      <c r="HB848" s="56"/>
      <c r="HC848" s="56"/>
      <c r="HD848" s="56"/>
      <c r="HE848" s="56"/>
      <c r="HF848" s="56"/>
      <c r="HG848" s="56"/>
      <c r="HH848" s="56"/>
      <c r="HI848" s="56"/>
      <c r="HJ848" s="56"/>
      <c r="HK848" s="56"/>
      <c r="HL848" s="56"/>
      <c r="HM848" s="56"/>
      <c r="HN848" s="56"/>
      <c r="HO848" s="56"/>
      <c r="HP848" s="56"/>
      <c r="HQ848" s="56"/>
      <c r="HR848" s="56"/>
      <c r="HS848" s="56"/>
      <c r="HT848" s="56"/>
      <c r="HU848" s="56"/>
      <c r="HV848" s="56"/>
      <c r="HW848" s="56"/>
      <c r="HX848" s="56"/>
      <c r="HY848" s="56"/>
      <c r="HZ848" s="56"/>
      <c r="IA848" s="56"/>
      <c r="IB848" s="56"/>
      <c r="IC848" s="56"/>
      <c r="ID848" s="56"/>
      <c r="IE848" s="56"/>
      <c r="IF848" s="56"/>
      <c r="IG848" s="56"/>
      <c r="IH848" s="56"/>
      <c r="II848" s="56"/>
      <c r="IJ848" s="56"/>
      <c r="IK848" s="56"/>
      <c r="IL848" s="56"/>
      <c r="IM848" s="56"/>
      <c r="IN848" s="56"/>
      <c r="IO848" s="56"/>
      <c r="IP848" s="56"/>
      <c r="IQ848" s="56"/>
      <c r="IR848" s="56"/>
      <c r="IS848" s="56"/>
      <c r="IT848" s="56"/>
      <c r="IU848" s="56"/>
      <c r="IV848" s="56"/>
      <c r="IW848" s="56"/>
      <c r="IX848" s="56"/>
    </row>
    <row r="849" spans="2:258">
      <c r="B849" s="56"/>
      <c r="C849" s="56"/>
      <c r="D849" s="56"/>
      <c r="E849" s="56"/>
      <c r="F849" s="56"/>
      <c r="G849" s="56"/>
      <c r="H849" s="56"/>
      <c r="I849" s="56"/>
      <c r="J849" s="56"/>
      <c r="K849" s="56"/>
      <c r="L849" s="56"/>
      <c r="M849" s="56"/>
      <c r="CK849" s="56"/>
      <c r="CL849" s="56"/>
      <c r="CM849" s="56"/>
      <c r="CN849" s="56"/>
      <c r="CO849" s="56"/>
      <c r="CP849" s="56"/>
      <c r="CQ849" s="56"/>
      <c r="CR849" s="56"/>
      <c r="CS849" s="56"/>
      <c r="CT849" s="56"/>
      <c r="CU849" s="56"/>
      <c r="CV849" s="56"/>
      <c r="CW849" s="56"/>
      <c r="CX849" s="56"/>
      <c r="CY849" s="56"/>
      <c r="CZ849" s="56"/>
      <c r="DA849" s="56"/>
      <c r="DB849" s="56"/>
      <c r="DC849" s="56"/>
      <c r="DD849" s="56"/>
      <c r="DE849" s="56"/>
      <c r="DF849" s="56"/>
      <c r="DG849" s="56"/>
      <c r="DH849" s="56"/>
      <c r="DI849" s="56"/>
      <c r="DJ849" s="56"/>
      <c r="DK849" s="56"/>
      <c r="DL849" s="56"/>
      <c r="DM849" s="56"/>
      <c r="DN849" s="56"/>
      <c r="DO849" s="56"/>
      <c r="DP849" s="56"/>
      <c r="DQ849" s="56"/>
      <c r="DR849" s="56"/>
      <c r="DS849" s="56"/>
      <c r="DT849" s="56"/>
      <c r="DU849" s="56"/>
      <c r="DV849" s="56"/>
      <c r="DW849" s="56"/>
      <c r="DX849" s="56"/>
      <c r="DY849" s="56"/>
      <c r="DZ849" s="56"/>
      <c r="EA849" s="56"/>
      <c r="EB849" s="56"/>
      <c r="EC849" s="56"/>
      <c r="ED849" s="56"/>
      <c r="EE849" s="56"/>
      <c r="EF849" s="56"/>
      <c r="EG849" s="56"/>
      <c r="EH849" s="56"/>
      <c r="EI849" s="56"/>
      <c r="EJ849" s="56"/>
      <c r="EK849" s="56"/>
      <c r="EL849" s="56"/>
      <c r="EM849" s="56"/>
      <c r="EN849" s="56"/>
      <c r="EO849" s="56"/>
      <c r="EP849" s="56"/>
      <c r="EQ849" s="56"/>
      <c r="ER849" s="56"/>
      <c r="ES849" s="56"/>
      <c r="ET849" s="56"/>
      <c r="EU849" s="56"/>
      <c r="EV849" s="56"/>
      <c r="EW849" s="56"/>
      <c r="EX849" s="56"/>
      <c r="EY849" s="56"/>
      <c r="EZ849" s="56"/>
      <c r="FA849" s="56"/>
      <c r="FB849" s="56"/>
      <c r="FC849" s="56"/>
      <c r="FD849" s="56"/>
      <c r="FE849" s="56"/>
      <c r="FF849" s="56"/>
      <c r="FG849" s="56"/>
      <c r="FH849" s="56"/>
      <c r="FI849" s="56"/>
      <c r="FJ849" s="56"/>
      <c r="FK849" s="56"/>
      <c r="FL849" s="56"/>
      <c r="FM849" s="56"/>
      <c r="FN849" s="56"/>
      <c r="FO849" s="56"/>
      <c r="FP849" s="56"/>
      <c r="FQ849" s="56"/>
      <c r="FR849" s="56"/>
      <c r="FS849" s="56"/>
      <c r="FT849" s="56"/>
      <c r="FU849" s="56"/>
      <c r="FV849" s="56"/>
      <c r="FW849" s="56"/>
      <c r="FX849" s="56"/>
      <c r="FY849" s="56"/>
      <c r="FZ849" s="56"/>
      <c r="GA849" s="56"/>
      <c r="GB849" s="56"/>
      <c r="GC849" s="56"/>
      <c r="GD849" s="56"/>
      <c r="GE849" s="56"/>
      <c r="GF849" s="56"/>
      <c r="GG849" s="56"/>
      <c r="GH849" s="56"/>
      <c r="GI849" s="56"/>
      <c r="GJ849" s="56"/>
      <c r="GK849" s="56"/>
      <c r="GL849" s="56"/>
      <c r="GM849" s="56"/>
      <c r="GN849" s="56"/>
      <c r="GO849" s="56"/>
      <c r="GP849" s="56"/>
      <c r="GQ849" s="56"/>
      <c r="GR849" s="56"/>
      <c r="GS849" s="56"/>
      <c r="GT849" s="56"/>
      <c r="GU849" s="56"/>
      <c r="GV849" s="56"/>
      <c r="GW849" s="56"/>
      <c r="GX849" s="56"/>
      <c r="GY849" s="56"/>
      <c r="GZ849" s="56"/>
      <c r="HA849" s="56"/>
      <c r="HB849" s="56"/>
      <c r="HC849" s="56"/>
      <c r="HD849" s="56"/>
      <c r="HE849" s="56"/>
      <c r="HF849" s="56"/>
      <c r="HG849" s="56"/>
      <c r="HH849" s="56"/>
      <c r="HI849" s="56"/>
      <c r="HJ849" s="56"/>
      <c r="HK849" s="56"/>
      <c r="HL849" s="56"/>
      <c r="HM849" s="56"/>
      <c r="HN849" s="56"/>
      <c r="HO849" s="56"/>
      <c r="HP849" s="56"/>
      <c r="HQ849" s="56"/>
      <c r="HR849" s="56"/>
      <c r="HS849" s="56"/>
      <c r="HT849" s="56"/>
      <c r="HU849" s="56"/>
      <c r="HV849" s="56"/>
      <c r="HW849" s="56"/>
      <c r="HX849" s="56"/>
      <c r="HY849" s="56"/>
      <c r="HZ849" s="56"/>
      <c r="IA849" s="56"/>
      <c r="IB849" s="56"/>
      <c r="IC849" s="56"/>
      <c r="ID849" s="56"/>
      <c r="IE849" s="56"/>
      <c r="IF849" s="56"/>
      <c r="IG849" s="56"/>
      <c r="IH849" s="56"/>
      <c r="II849" s="56"/>
      <c r="IJ849" s="56"/>
      <c r="IK849" s="56"/>
      <c r="IL849" s="56"/>
      <c r="IM849" s="56"/>
      <c r="IN849" s="56"/>
      <c r="IO849" s="56"/>
      <c r="IP849" s="56"/>
      <c r="IQ849" s="56"/>
      <c r="IR849" s="56"/>
      <c r="IS849" s="56"/>
      <c r="IT849" s="56"/>
      <c r="IU849" s="56"/>
      <c r="IV849" s="56"/>
      <c r="IW849" s="56"/>
      <c r="IX849" s="56"/>
    </row>
    <row r="850" spans="2:258">
      <c r="B850" s="56"/>
      <c r="C850" s="56"/>
      <c r="D850" s="56"/>
      <c r="E850" s="56"/>
      <c r="F850" s="56"/>
      <c r="G850" s="56"/>
      <c r="H850" s="56"/>
      <c r="I850" s="56"/>
      <c r="J850" s="56"/>
      <c r="K850" s="56"/>
      <c r="L850" s="56"/>
      <c r="M850" s="56"/>
      <c r="CK850" s="56"/>
      <c r="CL850" s="56"/>
      <c r="CM850" s="56"/>
      <c r="CN850" s="56"/>
      <c r="CO850" s="56"/>
      <c r="CP850" s="56"/>
      <c r="CQ850" s="56"/>
      <c r="CR850" s="56"/>
      <c r="CS850" s="56"/>
      <c r="CT850" s="56"/>
      <c r="CU850" s="56"/>
      <c r="CV850" s="56"/>
      <c r="CW850" s="56"/>
      <c r="CX850" s="56"/>
      <c r="CY850" s="56"/>
      <c r="CZ850" s="56"/>
      <c r="DA850" s="56"/>
      <c r="DB850" s="56"/>
      <c r="DC850" s="56"/>
      <c r="DD850" s="56"/>
      <c r="DE850" s="56"/>
      <c r="DF850" s="56"/>
      <c r="DG850" s="56"/>
      <c r="DH850" s="56"/>
      <c r="DI850" s="56"/>
      <c r="DJ850" s="56"/>
      <c r="DK850" s="56"/>
      <c r="DL850" s="56"/>
      <c r="DM850" s="56"/>
      <c r="DN850" s="56"/>
      <c r="DO850" s="56"/>
      <c r="DP850" s="56"/>
      <c r="DQ850" s="56"/>
      <c r="DR850" s="56"/>
      <c r="DS850" s="56"/>
      <c r="DT850" s="56"/>
      <c r="DU850" s="56"/>
      <c r="DV850" s="56"/>
      <c r="DW850" s="56"/>
      <c r="DX850" s="56"/>
      <c r="DY850" s="56"/>
      <c r="DZ850" s="56"/>
      <c r="EA850" s="56"/>
      <c r="EB850" s="56"/>
      <c r="EC850" s="56"/>
      <c r="ED850" s="56"/>
      <c r="EE850" s="56"/>
      <c r="EF850" s="56"/>
      <c r="EG850" s="56"/>
      <c r="EH850" s="56"/>
      <c r="EI850" s="56"/>
      <c r="EJ850" s="56"/>
      <c r="EK850" s="56"/>
      <c r="EL850" s="56"/>
      <c r="EM850" s="56"/>
      <c r="EN850" s="56"/>
      <c r="EO850" s="56"/>
      <c r="EP850" s="56"/>
      <c r="EQ850" s="56"/>
      <c r="ER850" s="56"/>
      <c r="ES850" s="56"/>
      <c r="ET850" s="56"/>
      <c r="EU850" s="56"/>
      <c r="EV850" s="56"/>
      <c r="EW850" s="56"/>
      <c r="EX850" s="56"/>
      <c r="EY850" s="56"/>
      <c r="EZ850" s="56"/>
      <c r="FA850" s="56"/>
      <c r="FB850" s="56"/>
      <c r="FC850" s="56"/>
      <c r="FD850" s="56"/>
      <c r="FE850" s="56"/>
      <c r="FF850" s="56"/>
      <c r="FG850" s="56"/>
      <c r="FH850" s="56"/>
      <c r="FI850" s="56"/>
      <c r="FJ850" s="56"/>
      <c r="FK850" s="56"/>
      <c r="FL850" s="56"/>
      <c r="FM850" s="56"/>
      <c r="FN850" s="56"/>
      <c r="FO850" s="56"/>
      <c r="FP850" s="56"/>
      <c r="FQ850" s="56"/>
      <c r="FR850" s="56"/>
      <c r="FS850" s="56"/>
      <c r="FT850" s="56"/>
      <c r="FU850" s="56"/>
      <c r="FV850" s="56"/>
      <c r="FW850" s="56"/>
      <c r="FX850" s="56"/>
      <c r="FY850" s="56"/>
      <c r="FZ850" s="56"/>
      <c r="GA850" s="56"/>
      <c r="GB850" s="56"/>
      <c r="GC850" s="56"/>
      <c r="GD850" s="56"/>
      <c r="GE850" s="56"/>
      <c r="GF850" s="56"/>
      <c r="GG850" s="56"/>
      <c r="GH850" s="56"/>
      <c r="GI850" s="56"/>
      <c r="GJ850" s="56"/>
      <c r="GK850" s="56"/>
      <c r="GL850" s="56"/>
      <c r="GM850" s="56"/>
      <c r="GN850" s="56"/>
      <c r="GO850" s="56"/>
      <c r="GP850" s="56"/>
      <c r="GQ850" s="56"/>
      <c r="GR850" s="56"/>
      <c r="GS850" s="56"/>
      <c r="GT850" s="56"/>
      <c r="GU850" s="56"/>
      <c r="GV850" s="56"/>
      <c r="GW850" s="56"/>
      <c r="GX850" s="56"/>
      <c r="GY850" s="56"/>
      <c r="GZ850" s="56"/>
      <c r="HA850" s="56"/>
      <c r="HB850" s="56"/>
      <c r="HC850" s="56"/>
      <c r="HD850" s="56"/>
      <c r="HE850" s="56"/>
      <c r="HF850" s="56"/>
      <c r="HG850" s="56"/>
      <c r="HH850" s="56"/>
      <c r="HI850" s="56"/>
      <c r="HJ850" s="56"/>
      <c r="HK850" s="56"/>
      <c r="HL850" s="56"/>
      <c r="HM850" s="56"/>
      <c r="HN850" s="56"/>
      <c r="HO850" s="56"/>
      <c r="HP850" s="56"/>
      <c r="HQ850" s="56"/>
      <c r="HR850" s="56"/>
      <c r="HS850" s="56"/>
      <c r="HT850" s="56"/>
      <c r="HU850" s="56"/>
      <c r="HV850" s="56"/>
      <c r="HW850" s="56"/>
      <c r="HX850" s="56"/>
      <c r="HY850" s="56"/>
      <c r="HZ850" s="56"/>
      <c r="IA850" s="56"/>
      <c r="IB850" s="56"/>
      <c r="IC850" s="56"/>
      <c r="ID850" s="56"/>
      <c r="IE850" s="56"/>
      <c r="IF850" s="56"/>
      <c r="IG850" s="56"/>
      <c r="IH850" s="56"/>
      <c r="II850" s="56"/>
      <c r="IJ850" s="56"/>
      <c r="IK850" s="56"/>
      <c r="IL850" s="56"/>
      <c r="IM850" s="56"/>
      <c r="IN850" s="56"/>
      <c r="IO850" s="56"/>
      <c r="IP850" s="56"/>
      <c r="IQ850" s="56"/>
      <c r="IR850" s="56"/>
      <c r="IS850" s="56"/>
      <c r="IT850" s="56"/>
      <c r="IU850" s="56"/>
      <c r="IV850" s="56"/>
      <c r="IW850" s="56"/>
      <c r="IX850" s="56"/>
    </row>
    <row r="851" spans="2:258">
      <c r="B851" s="56"/>
      <c r="C851" s="56"/>
      <c r="D851" s="56"/>
      <c r="E851" s="56"/>
      <c r="F851" s="56"/>
      <c r="G851" s="56"/>
      <c r="H851" s="56"/>
      <c r="I851" s="56"/>
      <c r="J851" s="56"/>
      <c r="K851" s="56"/>
      <c r="L851" s="56"/>
      <c r="M851" s="56"/>
      <c r="CK851" s="56"/>
      <c r="CL851" s="56"/>
      <c r="CM851" s="56"/>
      <c r="CN851" s="56"/>
      <c r="CO851" s="56"/>
      <c r="CP851" s="56"/>
      <c r="CQ851" s="56"/>
      <c r="CR851" s="56"/>
      <c r="CS851" s="56"/>
      <c r="CT851" s="56"/>
      <c r="CU851" s="56"/>
      <c r="CV851" s="56"/>
      <c r="CW851" s="56"/>
      <c r="CX851" s="56"/>
      <c r="CY851" s="56"/>
      <c r="CZ851" s="56"/>
      <c r="DA851" s="56"/>
      <c r="DB851" s="56"/>
      <c r="DC851" s="56"/>
      <c r="DD851" s="56"/>
      <c r="DE851" s="56"/>
      <c r="DF851" s="56"/>
      <c r="DG851" s="56"/>
      <c r="DH851" s="56"/>
      <c r="DI851" s="56"/>
      <c r="DJ851" s="56"/>
      <c r="DK851" s="56"/>
      <c r="DL851" s="56"/>
      <c r="DM851" s="56"/>
      <c r="DN851" s="56"/>
      <c r="DO851" s="56"/>
      <c r="DP851" s="56"/>
      <c r="DQ851" s="56"/>
      <c r="DR851" s="56"/>
      <c r="DS851" s="56"/>
      <c r="DT851" s="56"/>
      <c r="DU851" s="56"/>
      <c r="DV851" s="56"/>
      <c r="DW851" s="56"/>
      <c r="DX851" s="56"/>
      <c r="DY851" s="56"/>
      <c r="DZ851" s="56"/>
      <c r="EA851" s="56"/>
      <c r="EB851" s="56"/>
      <c r="EC851" s="56"/>
      <c r="ED851" s="56"/>
      <c r="EE851" s="56"/>
      <c r="EF851" s="56"/>
      <c r="EG851" s="56"/>
      <c r="EH851" s="56"/>
      <c r="EI851" s="56"/>
      <c r="EJ851" s="56"/>
      <c r="EK851" s="56"/>
      <c r="EL851" s="56"/>
      <c r="EM851" s="56"/>
      <c r="EN851" s="56"/>
      <c r="EO851" s="56"/>
      <c r="EP851" s="56"/>
      <c r="EQ851" s="56"/>
      <c r="ER851" s="56"/>
      <c r="ES851" s="56"/>
      <c r="ET851" s="56"/>
      <c r="EU851" s="56"/>
      <c r="EV851" s="56"/>
      <c r="EW851" s="56"/>
      <c r="EX851" s="56"/>
      <c r="EY851" s="56"/>
      <c r="EZ851" s="56"/>
      <c r="FA851" s="56"/>
      <c r="FB851" s="56"/>
      <c r="FC851" s="56"/>
      <c r="FD851" s="56"/>
      <c r="FE851" s="56"/>
      <c r="FF851" s="56"/>
      <c r="FG851" s="56"/>
      <c r="FH851" s="56"/>
      <c r="FI851" s="56"/>
      <c r="FJ851" s="56"/>
      <c r="FK851" s="56"/>
      <c r="FL851" s="56"/>
      <c r="FM851" s="56"/>
      <c r="FN851" s="56"/>
      <c r="FO851" s="56"/>
      <c r="FP851" s="56"/>
      <c r="FQ851" s="56"/>
      <c r="FR851" s="56"/>
      <c r="FS851" s="56"/>
      <c r="FT851" s="56"/>
      <c r="FU851" s="56"/>
      <c r="FV851" s="56"/>
      <c r="FW851" s="56"/>
      <c r="FX851" s="56"/>
      <c r="FY851" s="56"/>
      <c r="FZ851" s="56"/>
      <c r="GA851" s="56"/>
      <c r="GB851" s="56"/>
      <c r="GC851" s="56"/>
      <c r="GD851" s="56"/>
      <c r="GE851" s="56"/>
      <c r="GF851" s="56"/>
      <c r="GG851" s="56"/>
      <c r="GH851" s="56"/>
      <c r="GI851" s="56"/>
      <c r="GJ851" s="56"/>
      <c r="GK851" s="56"/>
      <c r="GL851" s="56"/>
      <c r="GM851" s="56"/>
      <c r="GN851" s="56"/>
      <c r="GO851" s="56"/>
      <c r="GP851" s="56"/>
      <c r="GQ851" s="56"/>
      <c r="GR851" s="56"/>
      <c r="GS851" s="56"/>
      <c r="GT851" s="56"/>
      <c r="GU851" s="56"/>
      <c r="GV851" s="56"/>
      <c r="GW851" s="56"/>
      <c r="GX851" s="56"/>
      <c r="GY851" s="56"/>
      <c r="GZ851" s="56"/>
      <c r="HA851" s="56"/>
      <c r="HB851" s="56"/>
      <c r="HC851" s="56"/>
      <c r="HD851" s="56"/>
      <c r="HE851" s="56"/>
      <c r="HF851" s="56"/>
      <c r="HG851" s="56"/>
      <c r="HH851" s="56"/>
      <c r="HI851" s="56"/>
      <c r="HJ851" s="56"/>
      <c r="HK851" s="56"/>
      <c r="HL851" s="56"/>
      <c r="HM851" s="56"/>
      <c r="HN851" s="56"/>
      <c r="HO851" s="56"/>
      <c r="HP851" s="56"/>
      <c r="HQ851" s="56"/>
      <c r="HR851" s="56"/>
      <c r="HS851" s="56"/>
      <c r="HT851" s="56"/>
      <c r="HU851" s="56"/>
      <c r="HV851" s="56"/>
      <c r="HW851" s="56"/>
      <c r="HX851" s="56"/>
      <c r="HY851" s="56"/>
      <c r="HZ851" s="56"/>
      <c r="IA851" s="56"/>
      <c r="IB851" s="56"/>
      <c r="IC851" s="56"/>
      <c r="ID851" s="56"/>
      <c r="IE851" s="56"/>
      <c r="IF851" s="56"/>
      <c r="IG851" s="56"/>
      <c r="IH851" s="56"/>
      <c r="II851" s="56"/>
      <c r="IJ851" s="56"/>
      <c r="IK851" s="56"/>
      <c r="IL851" s="56"/>
      <c r="IM851" s="56"/>
      <c r="IN851" s="56"/>
      <c r="IO851" s="56"/>
      <c r="IP851" s="56"/>
      <c r="IQ851" s="56"/>
      <c r="IR851" s="56"/>
      <c r="IS851" s="56"/>
      <c r="IT851" s="56"/>
      <c r="IU851" s="56"/>
      <c r="IV851" s="56"/>
      <c r="IW851" s="56"/>
      <c r="IX851" s="56"/>
    </row>
    <row r="852" spans="2:258">
      <c r="B852" s="56"/>
      <c r="C852" s="56"/>
      <c r="D852" s="56"/>
      <c r="E852" s="56"/>
      <c r="F852" s="56"/>
      <c r="G852" s="56"/>
      <c r="H852" s="56"/>
      <c r="I852" s="56"/>
      <c r="J852" s="56"/>
      <c r="K852" s="56"/>
      <c r="L852" s="56"/>
      <c r="M852" s="56"/>
      <c r="CK852" s="56"/>
      <c r="CL852" s="56"/>
      <c r="CM852" s="56"/>
      <c r="CN852" s="56"/>
      <c r="CO852" s="56"/>
      <c r="CP852" s="56"/>
      <c r="CQ852" s="56"/>
      <c r="CR852" s="56"/>
      <c r="CS852" s="56"/>
      <c r="CT852" s="56"/>
      <c r="CU852" s="56"/>
      <c r="CV852" s="56"/>
      <c r="CW852" s="56"/>
      <c r="CX852" s="56"/>
      <c r="CY852" s="56"/>
      <c r="CZ852" s="56"/>
      <c r="DA852" s="56"/>
      <c r="DB852" s="56"/>
      <c r="DC852" s="56"/>
      <c r="DD852" s="56"/>
      <c r="DE852" s="56"/>
      <c r="DF852" s="56"/>
      <c r="DG852" s="56"/>
      <c r="DH852" s="56"/>
      <c r="DI852" s="56"/>
      <c r="DJ852" s="56"/>
      <c r="DK852" s="56"/>
      <c r="DL852" s="56"/>
      <c r="DM852" s="56"/>
      <c r="DN852" s="56"/>
      <c r="DO852" s="56"/>
      <c r="DP852" s="56"/>
      <c r="DQ852" s="56"/>
      <c r="DR852" s="56"/>
      <c r="DS852" s="56"/>
      <c r="DT852" s="56"/>
      <c r="DU852" s="56"/>
      <c r="DV852" s="56"/>
      <c r="DW852" s="56"/>
      <c r="DX852" s="56"/>
      <c r="DY852" s="56"/>
      <c r="DZ852" s="56"/>
      <c r="EA852" s="56"/>
      <c r="EB852" s="56"/>
      <c r="EC852" s="56"/>
      <c r="ED852" s="56"/>
      <c r="EE852" s="56"/>
      <c r="EF852" s="56"/>
      <c r="EG852" s="56"/>
      <c r="EH852" s="56"/>
      <c r="EI852" s="56"/>
      <c r="EJ852" s="56"/>
      <c r="EK852" s="56"/>
      <c r="EL852" s="56"/>
      <c r="EM852" s="56"/>
      <c r="EN852" s="56"/>
      <c r="EO852" s="56"/>
      <c r="EP852" s="56"/>
      <c r="EQ852" s="56"/>
      <c r="ER852" s="56"/>
      <c r="ES852" s="56"/>
      <c r="ET852" s="56"/>
      <c r="EU852" s="56"/>
      <c r="EV852" s="56"/>
      <c r="EW852" s="56"/>
      <c r="EX852" s="56"/>
      <c r="EY852" s="56"/>
      <c r="EZ852" s="56"/>
      <c r="FA852" s="56"/>
      <c r="FB852" s="56"/>
      <c r="FC852" s="56"/>
      <c r="FD852" s="56"/>
      <c r="FE852" s="56"/>
      <c r="FF852" s="56"/>
      <c r="FG852" s="56"/>
      <c r="FH852" s="56"/>
      <c r="FI852" s="56"/>
      <c r="FJ852" s="56"/>
      <c r="FK852" s="56"/>
      <c r="FL852" s="56"/>
      <c r="FM852" s="56"/>
      <c r="FN852" s="56"/>
      <c r="FO852" s="56"/>
      <c r="FP852" s="56"/>
      <c r="FQ852" s="56"/>
      <c r="FR852" s="56"/>
      <c r="FS852" s="56"/>
      <c r="FT852" s="56"/>
      <c r="FU852" s="56"/>
      <c r="FV852" s="56"/>
      <c r="FW852" s="56"/>
      <c r="FX852" s="56"/>
      <c r="FY852" s="56"/>
      <c r="FZ852" s="56"/>
      <c r="GA852" s="56"/>
      <c r="GB852" s="56"/>
      <c r="GC852" s="56"/>
      <c r="GD852" s="56"/>
      <c r="GE852" s="56"/>
      <c r="GF852" s="56"/>
      <c r="GG852" s="56"/>
      <c r="GH852" s="56"/>
      <c r="GI852" s="56"/>
      <c r="GJ852" s="56"/>
      <c r="GK852" s="56"/>
      <c r="GL852" s="56"/>
      <c r="GM852" s="56"/>
      <c r="GN852" s="56"/>
      <c r="GO852" s="56"/>
      <c r="GP852" s="56"/>
      <c r="GQ852" s="56"/>
      <c r="GR852" s="56"/>
      <c r="GS852" s="56"/>
      <c r="GT852" s="56"/>
      <c r="GU852" s="56"/>
      <c r="GV852" s="56"/>
      <c r="GW852" s="56"/>
      <c r="GX852" s="56"/>
      <c r="GY852" s="56"/>
      <c r="GZ852" s="56"/>
      <c r="HA852" s="56"/>
      <c r="HB852" s="56"/>
      <c r="HC852" s="56"/>
      <c r="HD852" s="56"/>
      <c r="HE852" s="56"/>
      <c r="HF852" s="56"/>
      <c r="HG852" s="56"/>
      <c r="HH852" s="56"/>
      <c r="HI852" s="56"/>
      <c r="HJ852" s="56"/>
      <c r="HK852" s="56"/>
      <c r="HL852" s="56"/>
      <c r="HM852" s="56"/>
      <c r="HN852" s="56"/>
      <c r="HO852" s="56"/>
      <c r="HP852" s="56"/>
      <c r="HQ852" s="56"/>
      <c r="HR852" s="56"/>
      <c r="HS852" s="56"/>
      <c r="HT852" s="56"/>
      <c r="HU852" s="56"/>
      <c r="HV852" s="56"/>
      <c r="HW852" s="56"/>
      <c r="HX852" s="56"/>
      <c r="HY852" s="56"/>
      <c r="HZ852" s="56"/>
      <c r="IA852" s="56"/>
      <c r="IB852" s="56"/>
      <c r="IC852" s="56"/>
      <c r="ID852" s="56"/>
      <c r="IE852" s="56"/>
      <c r="IF852" s="56"/>
      <c r="IG852" s="56"/>
      <c r="IH852" s="56"/>
      <c r="II852" s="56"/>
      <c r="IJ852" s="56"/>
      <c r="IK852" s="56"/>
      <c r="IL852" s="56"/>
      <c r="IM852" s="56"/>
      <c r="IN852" s="56"/>
      <c r="IO852" s="56"/>
      <c r="IP852" s="56"/>
      <c r="IQ852" s="56"/>
      <c r="IR852" s="56"/>
      <c r="IS852" s="56"/>
      <c r="IT852" s="56"/>
      <c r="IU852" s="56"/>
      <c r="IV852" s="56"/>
      <c r="IW852" s="56"/>
      <c r="IX852" s="56"/>
    </row>
    <row r="853" spans="2:258">
      <c r="B853" s="56"/>
      <c r="C853" s="56"/>
      <c r="D853" s="56"/>
      <c r="E853" s="56"/>
      <c r="F853" s="56"/>
      <c r="G853" s="56"/>
      <c r="H853" s="56"/>
      <c r="I853" s="56"/>
      <c r="J853" s="56"/>
      <c r="K853" s="56"/>
      <c r="L853" s="56"/>
      <c r="M853" s="56"/>
      <c r="CK853" s="56"/>
      <c r="CL853" s="56"/>
      <c r="CM853" s="56"/>
      <c r="CN853" s="56"/>
      <c r="CO853" s="56"/>
      <c r="CP853" s="56"/>
      <c r="CQ853" s="56"/>
      <c r="CR853" s="56"/>
      <c r="CS853" s="56"/>
      <c r="CT853" s="56"/>
      <c r="CU853" s="56"/>
      <c r="CV853" s="56"/>
      <c r="CW853" s="56"/>
      <c r="CX853" s="56"/>
      <c r="CY853" s="56"/>
      <c r="CZ853" s="56"/>
      <c r="DA853" s="56"/>
      <c r="DB853" s="56"/>
      <c r="DC853" s="56"/>
      <c r="DD853" s="56"/>
      <c r="DE853" s="56"/>
      <c r="DF853" s="56"/>
      <c r="DG853" s="56"/>
      <c r="DH853" s="56"/>
      <c r="DI853" s="56"/>
      <c r="DJ853" s="56"/>
      <c r="DK853" s="56"/>
      <c r="DL853" s="56"/>
      <c r="DM853" s="56"/>
      <c r="DN853" s="56"/>
      <c r="DO853" s="56"/>
      <c r="DP853" s="56"/>
      <c r="DQ853" s="56"/>
      <c r="DR853" s="56"/>
      <c r="DS853" s="56"/>
      <c r="DT853" s="56"/>
      <c r="DU853" s="56"/>
      <c r="DV853" s="56"/>
      <c r="DW853" s="56"/>
      <c r="DX853" s="56"/>
      <c r="DY853" s="56"/>
      <c r="DZ853" s="56"/>
      <c r="EA853" s="56"/>
      <c r="EB853" s="56"/>
      <c r="EC853" s="56"/>
      <c r="ED853" s="56"/>
      <c r="EE853" s="56"/>
      <c r="EF853" s="56"/>
      <c r="EG853" s="56"/>
      <c r="EH853" s="56"/>
      <c r="EI853" s="56"/>
      <c r="EJ853" s="56"/>
      <c r="EK853" s="56"/>
      <c r="EL853" s="56"/>
      <c r="EM853" s="56"/>
      <c r="EN853" s="56"/>
      <c r="EO853" s="56"/>
      <c r="EP853" s="56"/>
      <c r="EQ853" s="56"/>
      <c r="ER853" s="56"/>
      <c r="ES853" s="56"/>
      <c r="ET853" s="56"/>
      <c r="EU853" s="56"/>
      <c r="EV853" s="56"/>
      <c r="EW853" s="56"/>
      <c r="EX853" s="56"/>
      <c r="EY853" s="56"/>
      <c r="EZ853" s="56"/>
      <c r="FA853" s="56"/>
      <c r="FB853" s="56"/>
      <c r="FC853" s="56"/>
      <c r="FD853" s="56"/>
      <c r="FE853" s="56"/>
      <c r="FF853" s="56"/>
      <c r="FG853" s="56"/>
      <c r="FH853" s="56"/>
      <c r="FI853" s="56"/>
      <c r="FJ853" s="56"/>
      <c r="FK853" s="56"/>
      <c r="FL853" s="56"/>
      <c r="FM853" s="56"/>
      <c r="FN853" s="56"/>
      <c r="FO853" s="56"/>
      <c r="FP853" s="56"/>
      <c r="FQ853" s="56"/>
      <c r="FR853" s="56"/>
      <c r="FS853" s="56"/>
      <c r="FT853" s="56"/>
      <c r="FU853" s="56"/>
      <c r="FV853" s="56"/>
      <c r="FW853" s="56"/>
      <c r="FX853" s="56"/>
      <c r="FY853" s="56"/>
      <c r="FZ853" s="56"/>
      <c r="GA853" s="56"/>
      <c r="GB853" s="56"/>
      <c r="GC853" s="56"/>
      <c r="GD853" s="56"/>
      <c r="GE853" s="56"/>
      <c r="GF853" s="56"/>
      <c r="GG853" s="56"/>
      <c r="GH853" s="56"/>
      <c r="GI853" s="56"/>
      <c r="GJ853" s="56"/>
      <c r="GK853" s="56"/>
      <c r="GL853" s="56"/>
      <c r="GM853" s="56"/>
      <c r="GN853" s="56"/>
      <c r="GO853" s="56"/>
      <c r="GP853" s="56"/>
      <c r="GQ853" s="56"/>
      <c r="GR853" s="56"/>
      <c r="GS853" s="56"/>
      <c r="GT853" s="56"/>
      <c r="GU853" s="56"/>
      <c r="GV853" s="56"/>
      <c r="GW853" s="56"/>
      <c r="GX853" s="56"/>
      <c r="GY853" s="56"/>
      <c r="GZ853" s="56"/>
      <c r="HA853" s="56"/>
      <c r="HB853" s="56"/>
      <c r="HC853" s="56"/>
      <c r="HD853" s="56"/>
      <c r="HE853" s="56"/>
      <c r="HF853" s="56"/>
      <c r="HG853" s="56"/>
      <c r="HH853" s="56"/>
      <c r="HI853" s="56"/>
      <c r="HJ853" s="56"/>
      <c r="HK853" s="56"/>
      <c r="HL853" s="56"/>
      <c r="HM853" s="56"/>
      <c r="HN853" s="56"/>
      <c r="HO853" s="56"/>
      <c r="HP853" s="56"/>
      <c r="HQ853" s="56"/>
      <c r="HR853" s="56"/>
      <c r="HS853" s="56"/>
      <c r="HT853" s="56"/>
      <c r="HU853" s="56"/>
      <c r="HV853" s="56"/>
      <c r="HW853" s="56"/>
      <c r="HX853" s="56"/>
      <c r="HY853" s="56"/>
      <c r="HZ853" s="56"/>
      <c r="IA853" s="56"/>
      <c r="IB853" s="56"/>
      <c r="IC853" s="56"/>
      <c r="ID853" s="56"/>
      <c r="IE853" s="56"/>
      <c r="IF853" s="56"/>
      <c r="IG853" s="56"/>
      <c r="IH853" s="56"/>
      <c r="II853" s="56"/>
      <c r="IJ853" s="56"/>
      <c r="IK853" s="56"/>
      <c r="IL853" s="56"/>
      <c r="IM853" s="56"/>
      <c r="IN853" s="56"/>
      <c r="IO853" s="56"/>
      <c r="IP853" s="56"/>
      <c r="IQ853" s="56"/>
      <c r="IR853" s="56"/>
      <c r="IS853" s="56"/>
      <c r="IT853" s="56"/>
      <c r="IU853" s="56"/>
      <c r="IV853" s="56"/>
      <c r="IW853" s="56"/>
      <c r="IX853" s="56"/>
    </row>
    <row r="854" spans="2:258">
      <c r="B854" s="56"/>
      <c r="C854" s="56"/>
      <c r="D854" s="56"/>
      <c r="E854" s="56"/>
      <c r="F854" s="56"/>
      <c r="G854" s="56"/>
      <c r="H854" s="56"/>
      <c r="I854" s="56"/>
      <c r="J854" s="56"/>
      <c r="K854" s="56"/>
      <c r="L854" s="56"/>
      <c r="M854" s="56"/>
      <c r="CK854" s="56"/>
      <c r="CL854" s="56"/>
      <c r="CM854" s="56"/>
      <c r="CN854" s="56"/>
      <c r="CO854" s="56"/>
      <c r="CP854" s="56"/>
      <c r="CQ854" s="56"/>
      <c r="CR854" s="56"/>
      <c r="CS854" s="56"/>
      <c r="CT854" s="56"/>
      <c r="CU854" s="56"/>
      <c r="CV854" s="56"/>
      <c r="CW854" s="56"/>
      <c r="CX854" s="56"/>
      <c r="CY854" s="56"/>
      <c r="CZ854" s="56"/>
      <c r="DA854" s="56"/>
      <c r="DB854" s="56"/>
      <c r="DC854" s="56"/>
      <c r="DD854" s="56"/>
      <c r="DE854" s="56"/>
      <c r="DF854" s="56"/>
      <c r="DG854" s="56"/>
      <c r="DH854" s="56"/>
      <c r="DI854" s="56"/>
      <c r="DJ854" s="56"/>
      <c r="DK854" s="56"/>
      <c r="DL854" s="56"/>
      <c r="DM854" s="56"/>
      <c r="DN854" s="56"/>
      <c r="DO854" s="56"/>
      <c r="DP854" s="56"/>
      <c r="DQ854" s="56"/>
      <c r="DR854" s="56"/>
      <c r="DS854" s="56"/>
      <c r="DT854" s="56"/>
      <c r="DU854" s="56"/>
      <c r="DV854" s="56"/>
      <c r="DW854" s="56"/>
      <c r="DX854" s="56"/>
      <c r="DY854" s="56"/>
      <c r="DZ854" s="56"/>
      <c r="EA854" s="56"/>
      <c r="EB854" s="56"/>
      <c r="EC854" s="56"/>
      <c r="ED854" s="56"/>
      <c r="EE854" s="56"/>
      <c r="EF854" s="56"/>
      <c r="EG854" s="56"/>
      <c r="EH854" s="56"/>
      <c r="EI854" s="56"/>
      <c r="EJ854" s="56"/>
      <c r="EK854" s="56"/>
      <c r="EL854" s="56"/>
      <c r="EM854" s="56"/>
      <c r="EN854" s="56"/>
      <c r="EO854" s="56"/>
      <c r="EP854" s="56"/>
      <c r="EQ854" s="56"/>
      <c r="ER854" s="56"/>
      <c r="ES854" s="56"/>
      <c r="ET854" s="56"/>
      <c r="EU854" s="56"/>
      <c r="EV854" s="56"/>
      <c r="EW854" s="56"/>
      <c r="EX854" s="56"/>
      <c r="EY854" s="56"/>
      <c r="EZ854" s="56"/>
      <c r="FA854" s="56"/>
      <c r="FB854" s="56"/>
      <c r="FC854" s="56"/>
      <c r="FD854" s="56"/>
      <c r="FE854" s="56"/>
      <c r="FF854" s="56"/>
      <c r="FG854" s="56"/>
      <c r="FH854" s="56"/>
      <c r="FI854" s="56"/>
      <c r="FJ854" s="56"/>
      <c r="FK854" s="56"/>
      <c r="FL854" s="56"/>
      <c r="FM854" s="56"/>
      <c r="FN854" s="56"/>
      <c r="FO854" s="56"/>
      <c r="FP854" s="56"/>
      <c r="FQ854" s="56"/>
      <c r="FR854" s="56"/>
      <c r="FS854" s="56"/>
      <c r="FT854" s="56"/>
      <c r="FU854" s="56"/>
      <c r="FV854" s="56"/>
      <c r="FW854" s="56"/>
      <c r="FX854" s="56"/>
      <c r="FY854" s="56"/>
      <c r="FZ854" s="56"/>
      <c r="GA854" s="56"/>
      <c r="GB854" s="56"/>
      <c r="GC854" s="56"/>
      <c r="GD854" s="56"/>
      <c r="GE854" s="56"/>
      <c r="GF854" s="56"/>
      <c r="GG854" s="56"/>
      <c r="GH854" s="56"/>
      <c r="GI854" s="56"/>
      <c r="GJ854" s="56"/>
      <c r="GK854" s="56"/>
      <c r="GL854" s="56"/>
      <c r="GM854" s="56"/>
      <c r="GN854" s="56"/>
      <c r="GO854" s="56"/>
      <c r="GP854" s="56"/>
      <c r="GQ854" s="56"/>
      <c r="GR854" s="56"/>
      <c r="GS854" s="56"/>
      <c r="GT854" s="56"/>
      <c r="GU854" s="56"/>
      <c r="GV854" s="56"/>
      <c r="GW854" s="56"/>
      <c r="GX854" s="56"/>
      <c r="GY854" s="56"/>
      <c r="GZ854" s="56"/>
      <c r="HA854" s="56"/>
      <c r="HB854" s="56"/>
      <c r="HC854" s="56"/>
      <c r="HD854" s="56"/>
      <c r="HE854" s="56"/>
      <c r="HF854" s="56"/>
      <c r="HG854" s="56"/>
      <c r="HH854" s="56"/>
      <c r="HI854" s="56"/>
      <c r="HJ854" s="56"/>
      <c r="HK854" s="56"/>
      <c r="HL854" s="56"/>
      <c r="HM854" s="56"/>
      <c r="HN854" s="56"/>
      <c r="HO854" s="56"/>
      <c r="HP854" s="56"/>
      <c r="HQ854" s="56"/>
      <c r="HR854" s="56"/>
      <c r="HS854" s="56"/>
      <c r="HT854" s="56"/>
      <c r="HU854" s="56"/>
      <c r="HV854" s="56"/>
      <c r="HW854" s="56"/>
      <c r="HX854" s="56"/>
      <c r="HY854" s="56"/>
      <c r="HZ854" s="56"/>
      <c r="IA854" s="56"/>
      <c r="IB854" s="56"/>
      <c r="IC854" s="56"/>
      <c r="ID854" s="56"/>
      <c r="IE854" s="56"/>
      <c r="IF854" s="56"/>
      <c r="IG854" s="56"/>
      <c r="IH854" s="56"/>
      <c r="II854" s="56"/>
      <c r="IJ854" s="56"/>
      <c r="IK854" s="56"/>
      <c r="IL854" s="56"/>
      <c r="IM854" s="56"/>
      <c r="IN854" s="56"/>
      <c r="IO854" s="56"/>
      <c r="IP854" s="56"/>
      <c r="IQ854" s="56"/>
      <c r="IR854" s="56"/>
      <c r="IS854" s="56"/>
      <c r="IT854" s="56"/>
      <c r="IU854" s="56"/>
      <c r="IV854" s="56"/>
      <c r="IW854" s="56"/>
      <c r="IX854" s="56"/>
    </row>
    <row r="855" spans="2:258">
      <c r="B855" s="56"/>
      <c r="C855" s="56"/>
      <c r="D855" s="56"/>
      <c r="E855" s="56"/>
      <c r="F855" s="56"/>
      <c r="G855" s="56"/>
      <c r="H855" s="56"/>
      <c r="I855" s="56"/>
      <c r="J855" s="56"/>
      <c r="K855" s="56"/>
      <c r="L855" s="56"/>
      <c r="M855" s="56"/>
      <c r="CK855" s="56"/>
      <c r="CL855" s="56"/>
      <c r="CM855" s="56"/>
      <c r="CN855" s="56"/>
      <c r="CO855" s="56"/>
      <c r="CP855" s="56"/>
      <c r="CQ855" s="56"/>
      <c r="CR855" s="56"/>
      <c r="CS855" s="56"/>
      <c r="CT855" s="56"/>
      <c r="CU855" s="56"/>
      <c r="CV855" s="56"/>
      <c r="CW855" s="56"/>
      <c r="CX855" s="56"/>
      <c r="CY855" s="56"/>
      <c r="CZ855" s="56"/>
      <c r="DA855" s="56"/>
      <c r="DB855" s="56"/>
      <c r="DC855" s="56"/>
      <c r="DD855" s="56"/>
      <c r="DE855" s="56"/>
      <c r="DF855" s="56"/>
      <c r="DG855" s="56"/>
      <c r="DH855" s="56"/>
      <c r="DI855" s="56"/>
      <c r="DJ855" s="56"/>
      <c r="DK855" s="56"/>
      <c r="DL855" s="56"/>
      <c r="DM855" s="56"/>
      <c r="DN855" s="56"/>
      <c r="DO855" s="56"/>
      <c r="DP855" s="56"/>
      <c r="DQ855" s="56"/>
      <c r="DR855" s="56"/>
      <c r="DS855" s="56"/>
      <c r="DT855" s="56"/>
      <c r="DU855" s="56"/>
      <c r="DV855" s="56"/>
      <c r="DW855" s="56"/>
      <c r="DX855" s="56"/>
      <c r="DY855" s="56"/>
      <c r="DZ855" s="56"/>
      <c r="EA855" s="56"/>
      <c r="EB855" s="56"/>
      <c r="EC855" s="56"/>
      <c r="ED855" s="56"/>
      <c r="EE855" s="56"/>
      <c r="EF855" s="56"/>
      <c r="EG855" s="56"/>
      <c r="EH855" s="56"/>
      <c r="EI855" s="56"/>
      <c r="EJ855" s="56"/>
      <c r="EK855" s="56"/>
      <c r="EL855" s="56"/>
      <c r="EM855" s="56"/>
      <c r="EN855" s="56"/>
      <c r="EO855" s="56"/>
      <c r="EP855" s="56"/>
      <c r="EQ855" s="56"/>
      <c r="ER855" s="56"/>
      <c r="ES855" s="56"/>
      <c r="ET855" s="56"/>
      <c r="EU855" s="56"/>
      <c r="EV855" s="56"/>
      <c r="EW855" s="56"/>
      <c r="EX855" s="56"/>
      <c r="EY855" s="56"/>
      <c r="EZ855" s="56"/>
      <c r="FA855" s="56"/>
      <c r="FB855" s="56"/>
      <c r="FC855" s="56"/>
      <c r="FD855" s="56"/>
      <c r="FE855" s="56"/>
      <c r="FF855" s="56"/>
      <c r="FG855" s="56"/>
      <c r="FH855" s="56"/>
      <c r="FI855" s="56"/>
      <c r="FJ855" s="56"/>
      <c r="FK855" s="56"/>
      <c r="FL855" s="56"/>
      <c r="FM855" s="56"/>
      <c r="FN855" s="56"/>
      <c r="FO855" s="56"/>
      <c r="FP855" s="56"/>
      <c r="FQ855" s="56"/>
      <c r="FR855" s="56"/>
      <c r="FS855" s="56"/>
      <c r="FT855" s="56"/>
      <c r="FU855" s="56"/>
      <c r="FV855" s="56"/>
      <c r="FW855" s="56"/>
      <c r="FX855" s="56"/>
      <c r="FY855" s="56"/>
      <c r="FZ855" s="56"/>
      <c r="GA855" s="56"/>
      <c r="GB855" s="56"/>
      <c r="GC855" s="56"/>
      <c r="GD855" s="56"/>
      <c r="GE855" s="56"/>
      <c r="GF855" s="56"/>
      <c r="GG855" s="56"/>
      <c r="GH855" s="56"/>
      <c r="GI855" s="56"/>
      <c r="GJ855" s="56"/>
      <c r="GK855" s="56"/>
      <c r="GL855" s="56"/>
      <c r="GM855" s="56"/>
      <c r="GN855" s="56"/>
      <c r="GO855" s="56"/>
      <c r="GP855" s="56"/>
      <c r="GQ855" s="56"/>
      <c r="GR855" s="56"/>
      <c r="GS855" s="56"/>
      <c r="GT855" s="56"/>
      <c r="GU855" s="56"/>
      <c r="GV855" s="56"/>
      <c r="GW855" s="56"/>
      <c r="GX855" s="56"/>
      <c r="GY855" s="56"/>
      <c r="GZ855" s="56"/>
      <c r="HA855" s="56"/>
      <c r="HB855" s="56"/>
      <c r="HC855" s="56"/>
      <c r="HD855" s="56"/>
      <c r="HE855" s="56"/>
      <c r="HF855" s="56"/>
      <c r="HG855" s="56"/>
      <c r="HH855" s="56"/>
      <c r="HI855" s="56"/>
      <c r="HJ855" s="56"/>
      <c r="HK855" s="56"/>
      <c r="HL855" s="56"/>
      <c r="HM855" s="56"/>
      <c r="HN855" s="56"/>
      <c r="HO855" s="56"/>
      <c r="HP855" s="56"/>
      <c r="HQ855" s="56"/>
      <c r="HR855" s="56"/>
      <c r="HS855" s="56"/>
      <c r="HT855" s="56"/>
      <c r="HU855" s="56"/>
      <c r="HV855" s="56"/>
      <c r="HW855" s="56"/>
      <c r="HX855" s="56"/>
      <c r="HY855" s="56"/>
      <c r="HZ855" s="56"/>
      <c r="IA855" s="56"/>
      <c r="IB855" s="56"/>
      <c r="IC855" s="56"/>
      <c r="ID855" s="56"/>
      <c r="IE855" s="56"/>
      <c r="IF855" s="56"/>
      <c r="IG855" s="56"/>
      <c r="IH855" s="56"/>
      <c r="II855" s="56"/>
      <c r="IJ855" s="56"/>
      <c r="IK855" s="56"/>
      <c r="IL855" s="56"/>
      <c r="IM855" s="56"/>
      <c r="IN855" s="56"/>
      <c r="IO855" s="56"/>
      <c r="IP855" s="56"/>
      <c r="IQ855" s="56"/>
      <c r="IR855" s="56"/>
      <c r="IS855" s="56"/>
      <c r="IT855" s="56"/>
      <c r="IU855" s="56"/>
      <c r="IV855" s="56"/>
      <c r="IW855" s="56"/>
      <c r="IX855" s="56"/>
    </row>
    <row r="856" spans="2:258">
      <c r="B856" s="56"/>
      <c r="C856" s="56"/>
      <c r="D856" s="56"/>
      <c r="E856" s="56"/>
      <c r="F856" s="56"/>
      <c r="G856" s="56"/>
      <c r="H856" s="56"/>
      <c r="I856" s="56"/>
      <c r="J856" s="56"/>
      <c r="K856" s="56"/>
      <c r="L856" s="56"/>
      <c r="M856" s="56"/>
      <c r="CK856" s="56"/>
      <c r="CL856" s="56"/>
      <c r="CM856" s="56"/>
      <c r="CN856" s="56"/>
      <c r="CO856" s="56"/>
      <c r="CP856" s="56"/>
      <c r="CQ856" s="56"/>
      <c r="CR856" s="56"/>
      <c r="CS856" s="56"/>
      <c r="CT856" s="56"/>
      <c r="CU856" s="56"/>
      <c r="CV856" s="56"/>
      <c r="CW856" s="56"/>
      <c r="CX856" s="56"/>
      <c r="CY856" s="56"/>
      <c r="CZ856" s="56"/>
      <c r="DA856" s="56"/>
      <c r="DB856" s="56"/>
      <c r="DC856" s="56"/>
      <c r="DD856" s="56"/>
      <c r="DE856" s="56"/>
      <c r="DF856" s="56"/>
      <c r="DG856" s="56"/>
      <c r="DH856" s="56"/>
      <c r="DI856" s="56"/>
      <c r="DJ856" s="56"/>
      <c r="DK856" s="56"/>
      <c r="DL856" s="56"/>
      <c r="DM856" s="56"/>
      <c r="DN856" s="56"/>
      <c r="DO856" s="56"/>
      <c r="DP856" s="56"/>
      <c r="DQ856" s="56"/>
      <c r="DR856" s="56"/>
      <c r="DS856" s="56"/>
      <c r="DT856" s="56"/>
      <c r="DU856" s="56"/>
      <c r="DV856" s="56"/>
      <c r="DW856" s="56"/>
      <c r="DX856" s="56"/>
      <c r="DY856" s="56"/>
      <c r="DZ856" s="56"/>
      <c r="EA856" s="56"/>
      <c r="EB856" s="56"/>
      <c r="EC856" s="56"/>
      <c r="ED856" s="56"/>
      <c r="EE856" s="56"/>
      <c r="EF856" s="56"/>
      <c r="EG856" s="56"/>
      <c r="EH856" s="56"/>
      <c r="EI856" s="56"/>
      <c r="EJ856" s="56"/>
      <c r="EK856" s="56"/>
      <c r="EL856" s="56"/>
      <c r="EM856" s="56"/>
      <c r="EN856" s="56"/>
      <c r="EO856" s="56"/>
      <c r="EP856" s="56"/>
      <c r="EQ856" s="56"/>
      <c r="ER856" s="56"/>
      <c r="ES856" s="56"/>
      <c r="ET856" s="56"/>
      <c r="EU856" s="56"/>
      <c r="EV856" s="56"/>
      <c r="EW856" s="56"/>
      <c r="EX856" s="56"/>
      <c r="EY856" s="56"/>
      <c r="EZ856" s="56"/>
      <c r="FA856" s="56"/>
      <c r="FB856" s="56"/>
      <c r="FC856" s="56"/>
      <c r="FD856" s="56"/>
      <c r="FE856" s="56"/>
      <c r="FF856" s="56"/>
      <c r="FG856" s="56"/>
      <c r="FH856" s="56"/>
      <c r="FI856" s="56"/>
      <c r="FJ856" s="56"/>
      <c r="FK856" s="56"/>
      <c r="FL856" s="56"/>
      <c r="FM856" s="56"/>
      <c r="FN856" s="56"/>
      <c r="FO856" s="56"/>
      <c r="FP856" s="56"/>
      <c r="FQ856" s="56"/>
      <c r="FR856" s="56"/>
      <c r="FS856" s="56"/>
      <c r="FT856" s="56"/>
      <c r="FU856" s="56"/>
      <c r="FV856" s="56"/>
      <c r="FW856" s="56"/>
      <c r="FX856" s="56"/>
      <c r="FY856" s="56"/>
      <c r="FZ856" s="56"/>
      <c r="GA856" s="56"/>
      <c r="GB856" s="56"/>
      <c r="GC856" s="56"/>
      <c r="GD856" s="56"/>
      <c r="GE856" s="56"/>
      <c r="GF856" s="56"/>
      <c r="GG856" s="56"/>
      <c r="GH856" s="56"/>
      <c r="GI856" s="56"/>
      <c r="GJ856" s="56"/>
      <c r="GK856" s="56"/>
      <c r="GL856" s="56"/>
      <c r="GM856" s="56"/>
      <c r="GN856" s="56"/>
      <c r="GO856" s="56"/>
      <c r="GP856" s="56"/>
      <c r="GQ856" s="56"/>
      <c r="GR856" s="56"/>
      <c r="GS856" s="56"/>
      <c r="GT856" s="56"/>
      <c r="GU856" s="56"/>
      <c r="GV856" s="56"/>
      <c r="GW856" s="56"/>
      <c r="GX856" s="56"/>
      <c r="GY856" s="56"/>
      <c r="GZ856" s="56"/>
      <c r="HA856" s="56"/>
      <c r="HB856" s="56"/>
      <c r="HC856" s="56"/>
      <c r="HD856" s="56"/>
      <c r="HE856" s="56"/>
      <c r="HF856" s="56"/>
      <c r="HG856" s="56"/>
      <c r="HH856" s="56"/>
      <c r="HI856" s="56"/>
      <c r="HJ856" s="56"/>
      <c r="HK856" s="56"/>
      <c r="HL856" s="56"/>
      <c r="HM856" s="56"/>
      <c r="HN856" s="56"/>
      <c r="HO856" s="56"/>
      <c r="HP856" s="56"/>
      <c r="HQ856" s="56"/>
      <c r="HR856" s="56"/>
      <c r="HS856" s="56"/>
      <c r="HT856" s="56"/>
      <c r="HU856" s="56"/>
      <c r="HV856" s="56"/>
      <c r="HW856" s="56"/>
      <c r="HX856" s="56"/>
      <c r="HY856" s="56"/>
      <c r="HZ856" s="56"/>
      <c r="IA856" s="56"/>
      <c r="IB856" s="56"/>
      <c r="IC856" s="56"/>
      <c r="ID856" s="56"/>
      <c r="IE856" s="56"/>
      <c r="IF856" s="56"/>
      <c r="IG856" s="56"/>
      <c r="IH856" s="56"/>
      <c r="II856" s="56"/>
      <c r="IJ856" s="56"/>
      <c r="IK856" s="56"/>
      <c r="IL856" s="56"/>
      <c r="IM856" s="56"/>
      <c r="IN856" s="56"/>
      <c r="IO856" s="56"/>
      <c r="IP856" s="56"/>
      <c r="IQ856" s="56"/>
      <c r="IR856" s="56"/>
      <c r="IS856" s="56"/>
      <c r="IT856" s="56"/>
      <c r="IU856" s="56"/>
      <c r="IV856" s="56"/>
      <c r="IW856" s="56"/>
      <c r="IX856" s="56"/>
    </row>
    <row r="857" spans="2:258">
      <c r="B857" s="56"/>
      <c r="C857" s="56"/>
      <c r="D857" s="56"/>
      <c r="E857" s="56"/>
      <c r="F857" s="56"/>
      <c r="G857" s="56"/>
      <c r="H857" s="56"/>
      <c r="I857" s="56"/>
      <c r="J857" s="56"/>
      <c r="K857" s="56"/>
      <c r="L857" s="56"/>
      <c r="M857" s="56"/>
      <c r="CK857" s="56"/>
      <c r="CL857" s="56"/>
      <c r="CM857" s="56"/>
      <c r="CN857" s="56"/>
      <c r="CO857" s="56"/>
      <c r="CP857" s="56"/>
      <c r="CQ857" s="56"/>
      <c r="CR857" s="56"/>
      <c r="CS857" s="56"/>
      <c r="CT857" s="56"/>
      <c r="CU857" s="56"/>
      <c r="CV857" s="56"/>
      <c r="CW857" s="56"/>
      <c r="CX857" s="56"/>
      <c r="CY857" s="56"/>
      <c r="CZ857" s="56"/>
      <c r="DA857" s="56"/>
      <c r="DB857" s="56"/>
      <c r="DC857" s="56"/>
      <c r="DD857" s="56"/>
      <c r="DE857" s="56"/>
      <c r="DF857" s="56"/>
      <c r="DG857" s="56"/>
      <c r="DH857" s="56"/>
      <c r="DI857" s="56"/>
      <c r="DJ857" s="56"/>
      <c r="DK857" s="56"/>
      <c r="DL857" s="56"/>
      <c r="DM857" s="56"/>
      <c r="DN857" s="56"/>
      <c r="DO857" s="56"/>
      <c r="DP857" s="56"/>
      <c r="DQ857" s="56"/>
      <c r="DR857" s="56"/>
      <c r="DS857" s="56"/>
      <c r="DT857" s="56"/>
      <c r="DU857" s="56"/>
      <c r="DV857" s="56"/>
      <c r="DW857" s="56"/>
      <c r="DX857" s="56"/>
      <c r="DY857" s="56"/>
      <c r="DZ857" s="56"/>
      <c r="EA857" s="56"/>
      <c r="EB857" s="56"/>
      <c r="EC857" s="56"/>
      <c r="ED857" s="56"/>
      <c r="EE857" s="56"/>
      <c r="EF857" s="56"/>
      <c r="EG857" s="56"/>
      <c r="EH857" s="56"/>
      <c r="EI857" s="56"/>
      <c r="EJ857" s="56"/>
      <c r="EK857" s="56"/>
      <c r="EL857" s="56"/>
      <c r="EM857" s="56"/>
      <c r="EN857" s="56"/>
      <c r="EO857" s="56"/>
      <c r="EP857" s="56"/>
      <c r="EQ857" s="56"/>
      <c r="ER857" s="56"/>
      <c r="ES857" s="56"/>
      <c r="ET857" s="56"/>
      <c r="EU857" s="56"/>
      <c r="EV857" s="56"/>
      <c r="EW857" s="56"/>
      <c r="EX857" s="56"/>
      <c r="EY857" s="56"/>
      <c r="EZ857" s="56"/>
      <c r="FA857" s="56"/>
      <c r="FB857" s="56"/>
      <c r="FC857" s="56"/>
      <c r="FD857" s="56"/>
      <c r="FE857" s="56"/>
      <c r="FF857" s="56"/>
      <c r="FG857" s="56"/>
      <c r="FH857" s="56"/>
      <c r="FI857" s="56"/>
      <c r="FJ857" s="56"/>
      <c r="FK857" s="56"/>
      <c r="FL857" s="56"/>
      <c r="FM857" s="56"/>
      <c r="FN857" s="56"/>
      <c r="FO857" s="56"/>
      <c r="FP857" s="56"/>
      <c r="FQ857" s="56"/>
      <c r="FR857" s="56"/>
      <c r="FS857" s="56"/>
      <c r="FT857" s="56"/>
      <c r="FU857" s="56"/>
      <c r="FV857" s="56"/>
      <c r="FW857" s="56"/>
      <c r="FX857" s="56"/>
      <c r="FY857" s="56"/>
      <c r="FZ857" s="56"/>
      <c r="GA857" s="56"/>
      <c r="GB857" s="56"/>
      <c r="GC857" s="56"/>
      <c r="GD857" s="56"/>
      <c r="GE857" s="56"/>
      <c r="GF857" s="56"/>
      <c r="GG857" s="56"/>
      <c r="GH857" s="56"/>
      <c r="GI857" s="56"/>
      <c r="GJ857" s="56"/>
      <c r="GK857" s="56"/>
      <c r="GL857" s="56"/>
      <c r="GM857" s="56"/>
      <c r="GN857" s="56"/>
      <c r="GO857" s="56"/>
      <c r="GP857" s="56"/>
      <c r="GQ857" s="56"/>
      <c r="GR857" s="56"/>
      <c r="GS857" s="56"/>
      <c r="GT857" s="56"/>
      <c r="GU857" s="56"/>
      <c r="GV857" s="56"/>
      <c r="GW857" s="56"/>
      <c r="GX857" s="56"/>
      <c r="GY857" s="56"/>
      <c r="GZ857" s="56"/>
      <c r="HA857" s="56"/>
      <c r="HB857" s="56"/>
      <c r="HC857" s="56"/>
      <c r="HD857" s="56"/>
      <c r="HE857" s="56"/>
      <c r="HF857" s="56"/>
      <c r="HG857" s="56"/>
      <c r="HH857" s="56"/>
      <c r="HI857" s="56"/>
      <c r="HJ857" s="56"/>
      <c r="HK857" s="56"/>
      <c r="HL857" s="56"/>
      <c r="HM857" s="56"/>
      <c r="HN857" s="56"/>
      <c r="HO857" s="56"/>
      <c r="HP857" s="56"/>
      <c r="HQ857" s="56"/>
      <c r="HR857" s="56"/>
      <c r="HS857" s="56"/>
      <c r="HT857" s="56"/>
      <c r="HU857" s="56"/>
      <c r="HV857" s="56"/>
      <c r="HW857" s="56"/>
      <c r="HX857" s="56"/>
      <c r="HY857" s="56"/>
      <c r="HZ857" s="56"/>
      <c r="IA857" s="56"/>
      <c r="IB857" s="56"/>
      <c r="IC857" s="56"/>
      <c r="ID857" s="56"/>
      <c r="IE857" s="56"/>
      <c r="IF857" s="56"/>
      <c r="IG857" s="56"/>
      <c r="IH857" s="56"/>
      <c r="II857" s="56"/>
      <c r="IJ857" s="56"/>
      <c r="IK857" s="56"/>
      <c r="IL857" s="56"/>
      <c r="IM857" s="56"/>
      <c r="IN857" s="56"/>
      <c r="IO857" s="56"/>
      <c r="IP857" s="56"/>
      <c r="IQ857" s="56"/>
      <c r="IR857" s="56"/>
      <c r="IS857" s="56"/>
      <c r="IT857" s="56"/>
      <c r="IU857" s="56"/>
      <c r="IV857" s="56"/>
      <c r="IW857" s="56"/>
      <c r="IX857" s="56"/>
    </row>
    <row r="858" spans="2:258">
      <c r="B858" s="56"/>
      <c r="C858" s="56"/>
      <c r="D858" s="56"/>
      <c r="E858" s="56"/>
      <c r="F858" s="56"/>
      <c r="G858" s="56"/>
      <c r="H858" s="56"/>
      <c r="I858" s="56"/>
      <c r="J858" s="56"/>
      <c r="K858" s="56"/>
      <c r="L858" s="56"/>
      <c r="M858" s="56"/>
      <c r="CK858" s="56"/>
      <c r="CL858" s="56"/>
      <c r="CM858" s="56"/>
      <c r="CN858" s="56"/>
      <c r="CO858" s="56"/>
      <c r="CP858" s="56"/>
      <c r="CQ858" s="56"/>
      <c r="CR858" s="56"/>
      <c r="CS858" s="56"/>
      <c r="CT858" s="56"/>
      <c r="CU858" s="56"/>
      <c r="CV858" s="56"/>
      <c r="CW858" s="56"/>
      <c r="CX858" s="56"/>
      <c r="CY858" s="56"/>
      <c r="CZ858" s="56"/>
      <c r="DA858" s="56"/>
      <c r="DB858" s="56"/>
      <c r="DC858" s="56"/>
      <c r="DD858" s="56"/>
      <c r="DE858" s="56"/>
      <c r="DF858" s="56"/>
      <c r="DG858" s="56"/>
      <c r="DH858" s="56"/>
      <c r="DI858" s="56"/>
      <c r="DJ858" s="56"/>
      <c r="DK858" s="56"/>
      <c r="DL858" s="56"/>
      <c r="DM858" s="56"/>
      <c r="DN858" s="56"/>
      <c r="DO858" s="56"/>
      <c r="DP858" s="56"/>
      <c r="DQ858" s="56"/>
      <c r="DR858" s="56"/>
      <c r="DS858" s="56"/>
      <c r="DT858" s="56"/>
      <c r="DU858" s="56"/>
      <c r="DV858" s="56"/>
      <c r="DW858" s="56"/>
      <c r="DX858" s="56"/>
      <c r="DY858" s="56"/>
      <c r="DZ858" s="56"/>
      <c r="EA858" s="56"/>
      <c r="EB858" s="56"/>
      <c r="EC858" s="56"/>
      <c r="ED858" s="56"/>
      <c r="EE858" s="56"/>
      <c r="EF858" s="56"/>
      <c r="EG858" s="56"/>
      <c r="EH858" s="56"/>
      <c r="EI858" s="56"/>
      <c r="EJ858" s="56"/>
      <c r="EK858" s="56"/>
      <c r="EL858" s="56"/>
      <c r="EM858" s="56"/>
      <c r="EN858" s="56"/>
      <c r="EO858" s="56"/>
      <c r="EP858" s="56"/>
      <c r="EQ858" s="56"/>
      <c r="ER858" s="56"/>
      <c r="ES858" s="56"/>
      <c r="ET858" s="56"/>
      <c r="EU858" s="56"/>
      <c r="EV858" s="56"/>
      <c r="EW858" s="56"/>
      <c r="EX858" s="56"/>
      <c r="EY858" s="56"/>
      <c r="EZ858" s="56"/>
      <c r="FA858" s="56"/>
      <c r="FB858" s="56"/>
      <c r="FC858" s="56"/>
      <c r="FD858" s="56"/>
      <c r="FE858" s="56"/>
      <c r="FF858" s="56"/>
      <c r="FG858" s="56"/>
      <c r="FH858" s="56"/>
      <c r="FI858" s="56"/>
      <c r="FJ858" s="56"/>
      <c r="FK858" s="56"/>
      <c r="FL858" s="56"/>
      <c r="FM858" s="56"/>
      <c r="FN858" s="56"/>
      <c r="FO858" s="56"/>
      <c r="FP858" s="56"/>
      <c r="FQ858" s="56"/>
      <c r="FR858" s="56"/>
      <c r="FS858" s="56"/>
      <c r="FT858" s="56"/>
      <c r="FU858" s="56"/>
      <c r="FV858" s="56"/>
      <c r="FW858" s="56"/>
      <c r="FX858" s="56"/>
      <c r="FY858" s="56"/>
      <c r="FZ858" s="56"/>
      <c r="GA858" s="56"/>
      <c r="GB858" s="56"/>
      <c r="GC858" s="56"/>
      <c r="GD858" s="56"/>
      <c r="GE858" s="56"/>
      <c r="GF858" s="56"/>
      <c r="GG858" s="56"/>
      <c r="GH858" s="56"/>
      <c r="GI858" s="56"/>
      <c r="GJ858" s="56"/>
      <c r="GK858" s="56"/>
      <c r="GL858" s="56"/>
      <c r="GM858" s="56"/>
      <c r="GN858" s="56"/>
      <c r="GO858" s="56"/>
      <c r="GP858" s="56"/>
      <c r="GQ858" s="56"/>
      <c r="GR858" s="56"/>
      <c r="GS858" s="56"/>
      <c r="GT858" s="56"/>
      <c r="GU858" s="56"/>
      <c r="GV858" s="56"/>
      <c r="GW858" s="56"/>
      <c r="GX858" s="56"/>
      <c r="GY858" s="56"/>
      <c r="GZ858" s="56"/>
      <c r="HA858" s="56"/>
      <c r="HB858" s="56"/>
      <c r="HC858" s="56"/>
      <c r="HD858" s="56"/>
      <c r="HE858" s="56"/>
      <c r="HF858" s="56"/>
      <c r="HG858" s="56"/>
      <c r="HH858" s="56"/>
      <c r="HI858" s="56"/>
      <c r="HJ858" s="56"/>
      <c r="HK858" s="56"/>
      <c r="HL858" s="56"/>
      <c r="HM858" s="56"/>
      <c r="HN858" s="56"/>
      <c r="HO858" s="56"/>
      <c r="HP858" s="56"/>
      <c r="HQ858" s="56"/>
      <c r="HR858" s="56"/>
      <c r="HS858" s="56"/>
      <c r="HT858" s="56"/>
      <c r="HU858" s="56"/>
      <c r="HV858" s="56"/>
      <c r="HW858" s="56"/>
      <c r="HX858" s="56"/>
      <c r="HY858" s="56"/>
      <c r="HZ858" s="56"/>
      <c r="IA858" s="56"/>
      <c r="IB858" s="56"/>
      <c r="IC858" s="56"/>
      <c r="ID858" s="56"/>
      <c r="IE858" s="56"/>
      <c r="IF858" s="56"/>
      <c r="IG858" s="56"/>
      <c r="IH858" s="56"/>
      <c r="II858" s="56"/>
      <c r="IJ858" s="56"/>
      <c r="IK858" s="56"/>
      <c r="IL858" s="56"/>
      <c r="IM858" s="56"/>
      <c r="IN858" s="56"/>
      <c r="IO858" s="56"/>
      <c r="IP858" s="56"/>
      <c r="IQ858" s="56"/>
      <c r="IR858" s="56"/>
      <c r="IS858" s="56"/>
      <c r="IT858" s="56"/>
      <c r="IU858" s="56"/>
      <c r="IV858" s="56"/>
      <c r="IW858" s="56"/>
      <c r="IX858" s="56"/>
    </row>
    <row r="859" spans="2:258">
      <c r="B859" s="56"/>
      <c r="C859" s="56"/>
      <c r="D859" s="56"/>
      <c r="E859" s="56"/>
      <c r="F859" s="56"/>
      <c r="G859" s="56"/>
      <c r="H859" s="56"/>
      <c r="I859" s="56"/>
      <c r="J859" s="56"/>
      <c r="K859" s="56"/>
      <c r="L859" s="56"/>
      <c r="M859" s="56"/>
      <c r="CK859" s="56"/>
      <c r="CL859" s="56"/>
      <c r="CM859" s="56"/>
      <c r="CN859" s="56"/>
      <c r="CO859" s="56"/>
      <c r="CP859" s="56"/>
      <c r="CQ859" s="56"/>
      <c r="CR859" s="56"/>
      <c r="CS859" s="56"/>
      <c r="CT859" s="56"/>
      <c r="CU859" s="56"/>
      <c r="CV859" s="56"/>
      <c r="CW859" s="56"/>
      <c r="CX859" s="56"/>
      <c r="CY859" s="56"/>
      <c r="CZ859" s="56"/>
      <c r="DA859" s="56"/>
      <c r="DB859" s="56"/>
      <c r="DC859" s="56"/>
      <c r="DD859" s="56"/>
      <c r="DE859" s="56"/>
      <c r="DF859" s="56"/>
      <c r="DG859" s="56"/>
      <c r="DH859" s="56"/>
      <c r="DI859" s="56"/>
      <c r="DJ859" s="56"/>
      <c r="DK859" s="56"/>
      <c r="DL859" s="56"/>
      <c r="DM859" s="56"/>
      <c r="DN859" s="56"/>
      <c r="DO859" s="56"/>
      <c r="DP859" s="56"/>
      <c r="DQ859" s="56"/>
      <c r="DR859" s="56"/>
      <c r="DS859" s="56"/>
      <c r="DT859" s="56"/>
      <c r="DU859" s="56"/>
      <c r="DV859" s="56"/>
      <c r="DW859" s="56"/>
      <c r="DX859" s="56"/>
      <c r="DY859" s="56"/>
      <c r="DZ859" s="56"/>
      <c r="EA859" s="56"/>
      <c r="EB859" s="56"/>
      <c r="EC859" s="56"/>
      <c r="ED859" s="56"/>
      <c r="EE859" s="56"/>
      <c r="EF859" s="56"/>
      <c r="EG859" s="56"/>
      <c r="EH859" s="56"/>
      <c r="EI859" s="56"/>
      <c r="EJ859" s="56"/>
      <c r="EK859" s="56"/>
      <c r="EL859" s="56"/>
      <c r="EM859" s="56"/>
      <c r="EN859" s="56"/>
      <c r="EO859" s="56"/>
      <c r="EP859" s="56"/>
      <c r="EQ859" s="56"/>
      <c r="ER859" s="56"/>
      <c r="ES859" s="56"/>
      <c r="ET859" s="56"/>
      <c r="EU859" s="56"/>
      <c r="EV859" s="56"/>
      <c r="EW859" s="56"/>
      <c r="EX859" s="56"/>
      <c r="EY859" s="56"/>
      <c r="EZ859" s="56"/>
      <c r="FA859" s="56"/>
      <c r="FB859" s="56"/>
      <c r="FC859" s="56"/>
      <c r="FD859" s="56"/>
      <c r="FE859" s="56"/>
      <c r="FF859" s="56"/>
      <c r="FG859" s="56"/>
      <c r="FH859" s="56"/>
      <c r="FI859" s="56"/>
      <c r="FJ859" s="56"/>
      <c r="FK859" s="56"/>
      <c r="FL859" s="56"/>
      <c r="FM859" s="56"/>
      <c r="FN859" s="56"/>
      <c r="FO859" s="56"/>
      <c r="FP859" s="56"/>
      <c r="FQ859" s="56"/>
      <c r="FR859" s="56"/>
      <c r="FS859" s="56"/>
      <c r="FT859" s="56"/>
      <c r="FU859" s="56"/>
      <c r="FV859" s="56"/>
      <c r="FW859" s="56"/>
      <c r="FX859" s="56"/>
      <c r="FY859" s="56"/>
      <c r="FZ859" s="56"/>
      <c r="GA859" s="56"/>
      <c r="GB859" s="56"/>
      <c r="GC859" s="56"/>
      <c r="GD859" s="56"/>
      <c r="GE859" s="56"/>
      <c r="GF859" s="56"/>
      <c r="GG859" s="56"/>
      <c r="GH859" s="56"/>
      <c r="GI859" s="56"/>
      <c r="GJ859" s="56"/>
      <c r="GK859" s="56"/>
      <c r="GL859" s="56"/>
      <c r="GM859" s="56"/>
      <c r="GN859" s="56"/>
      <c r="GO859" s="56"/>
      <c r="GP859" s="56"/>
      <c r="GQ859" s="56"/>
      <c r="GR859" s="56"/>
      <c r="GS859" s="56"/>
      <c r="GT859" s="56"/>
      <c r="GU859" s="56"/>
      <c r="GV859" s="56"/>
      <c r="GW859" s="56"/>
      <c r="GX859" s="56"/>
      <c r="GY859" s="56"/>
      <c r="GZ859" s="56"/>
      <c r="HA859" s="56"/>
      <c r="HB859" s="56"/>
      <c r="HC859" s="56"/>
      <c r="HD859" s="56"/>
      <c r="HE859" s="56"/>
      <c r="HF859" s="56"/>
      <c r="HG859" s="56"/>
      <c r="HH859" s="56"/>
      <c r="HI859" s="56"/>
      <c r="HJ859" s="56"/>
      <c r="HK859" s="56"/>
      <c r="HL859" s="56"/>
      <c r="HM859" s="56"/>
      <c r="HN859" s="56"/>
      <c r="HO859" s="56"/>
      <c r="HP859" s="56"/>
      <c r="HQ859" s="56"/>
      <c r="HR859" s="56"/>
      <c r="HS859" s="56"/>
      <c r="HT859" s="56"/>
      <c r="HU859" s="56"/>
      <c r="HV859" s="56"/>
      <c r="HW859" s="56"/>
      <c r="HX859" s="56"/>
      <c r="HY859" s="56"/>
      <c r="HZ859" s="56"/>
      <c r="IA859" s="56"/>
      <c r="IB859" s="56"/>
      <c r="IC859" s="56"/>
      <c r="ID859" s="56"/>
      <c r="IE859" s="56"/>
      <c r="IF859" s="56"/>
      <c r="IG859" s="56"/>
      <c r="IH859" s="56"/>
      <c r="II859" s="56"/>
      <c r="IJ859" s="56"/>
      <c r="IK859" s="56"/>
      <c r="IL859" s="56"/>
      <c r="IM859" s="56"/>
      <c r="IN859" s="56"/>
      <c r="IO859" s="56"/>
      <c r="IP859" s="56"/>
      <c r="IQ859" s="56"/>
      <c r="IR859" s="56"/>
      <c r="IS859" s="56"/>
      <c r="IT859" s="56"/>
      <c r="IU859" s="56"/>
      <c r="IV859" s="56"/>
      <c r="IW859" s="56"/>
      <c r="IX859" s="56"/>
    </row>
    <row r="860" spans="2:258">
      <c r="B860" s="56"/>
      <c r="C860" s="56"/>
      <c r="D860" s="56"/>
      <c r="E860" s="56"/>
      <c r="F860" s="56"/>
      <c r="G860" s="56"/>
      <c r="H860" s="56"/>
      <c r="I860" s="56"/>
      <c r="J860" s="56"/>
      <c r="K860" s="56"/>
      <c r="L860" s="56"/>
      <c r="M860" s="56"/>
      <c r="CK860" s="56"/>
      <c r="CL860" s="56"/>
      <c r="CM860" s="56"/>
      <c r="CN860" s="56"/>
      <c r="CO860" s="56"/>
      <c r="CP860" s="56"/>
      <c r="CQ860" s="56"/>
      <c r="CR860" s="56"/>
      <c r="CS860" s="56"/>
      <c r="CT860" s="56"/>
      <c r="CU860" s="56"/>
      <c r="CV860" s="56"/>
      <c r="CW860" s="56"/>
      <c r="CX860" s="56"/>
      <c r="CY860" s="56"/>
      <c r="CZ860" s="56"/>
      <c r="DA860" s="56"/>
      <c r="DB860" s="56"/>
      <c r="DC860" s="56"/>
      <c r="DD860" s="56"/>
      <c r="DE860" s="56"/>
      <c r="DF860" s="56"/>
      <c r="DG860" s="56"/>
      <c r="DH860" s="56"/>
      <c r="DI860" s="56"/>
      <c r="DJ860" s="56"/>
      <c r="DK860" s="56"/>
      <c r="DL860" s="56"/>
      <c r="DM860" s="56"/>
      <c r="DN860" s="56"/>
      <c r="DO860" s="56"/>
      <c r="DP860" s="56"/>
      <c r="DQ860" s="56"/>
      <c r="DR860" s="56"/>
      <c r="DS860" s="56"/>
      <c r="DT860" s="56"/>
      <c r="DU860" s="56"/>
      <c r="DV860" s="56"/>
      <c r="DW860" s="56"/>
      <c r="DX860" s="56"/>
      <c r="DY860" s="56"/>
      <c r="DZ860" s="56"/>
      <c r="EA860" s="56"/>
      <c r="EB860" s="56"/>
      <c r="EC860" s="56"/>
      <c r="ED860" s="56"/>
      <c r="EE860" s="56"/>
      <c r="EF860" s="56"/>
      <c r="EG860" s="56"/>
      <c r="EH860" s="56"/>
      <c r="EI860" s="56"/>
      <c r="EJ860" s="56"/>
      <c r="EK860" s="56"/>
      <c r="EL860" s="56"/>
      <c r="EM860" s="56"/>
      <c r="EN860" s="56"/>
      <c r="EO860" s="56"/>
      <c r="EP860" s="56"/>
      <c r="EQ860" s="56"/>
      <c r="ER860" s="56"/>
      <c r="ES860" s="56"/>
      <c r="ET860" s="56"/>
      <c r="EU860" s="56"/>
      <c r="EV860" s="56"/>
      <c r="EW860" s="56"/>
      <c r="EX860" s="56"/>
      <c r="EY860" s="56"/>
      <c r="EZ860" s="56"/>
      <c r="FA860" s="56"/>
      <c r="FB860" s="56"/>
      <c r="FC860" s="56"/>
      <c r="FD860" s="56"/>
      <c r="FE860" s="56"/>
      <c r="FF860" s="56"/>
      <c r="FG860" s="56"/>
      <c r="FH860" s="56"/>
      <c r="FI860" s="56"/>
      <c r="FJ860" s="56"/>
      <c r="FK860" s="56"/>
      <c r="FL860" s="56"/>
      <c r="FM860" s="56"/>
      <c r="FN860" s="56"/>
      <c r="FO860" s="56"/>
      <c r="FP860" s="56"/>
      <c r="FQ860" s="56"/>
      <c r="FR860" s="56"/>
      <c r="FS860" s="56"/>
      <c r="FT860" s="56"/>
      <c r="FU860" s="56"/>
      <c r="FV860" s="56"/>
      <c r="FW860" s="56"/>
      <c r="FX860" s="56"/>
      <c r="FY860" s="56"/>
      <c r="FZ860" s="56"/>
      <c r="GA860" s="56"/>
      <c r="GB860" s="56"/>
      <c r="GC860" s="56"/>
      <c r="GD860" s="56"/>
      <c r="GE860" s="56"/>
      <c r="GF860" s="56"/>
      <c r="GG860" s="56"/>
      <c r="GH860" s="56"/>
      <c r="GI860" s="56"/>
      <c r="GJ860" s="56"/>
      <c r="GK860" s="56"/>
      <c r="GL860" s="56"/>
      <c r="GM860" s="56"/>
      <c r="GN860" s="56"/>
      <c r="GO860" s="56"/>
      <c r="GP860" s="56"/>
      <c r="GQ860" s="56"/>
      <c r="GR860" s="56"/>
      <c r="GS860" s="56"/>
      <c r="GT860" s="56"/>
      <c r="GU860" s="56"/>
      <c r="GV860" s="56"/>
      <c r="GW860" s="56"/>
      <c r="GX860" s="56"/>
      <c r="GY860" s="56"/>
      <c r="GZ860" s="56"/>
      <c r="HA860" s="56"/>
      <c r="HB860" s="56"/>
      <c r="HC860" s="56"/>
      <c r="HD860" s="56"/>
      <c r="HE860" s="56"/>
      <c r="HF860" s="56"/>
      <c r="HG860" s="56"/>
      <c r="HH860" s="56"/>
      <c r="HI860" s="56"/>
      <c r="HJ860" s="56"/>
      <c r="HK860" s="56"/>
      <c r="HL860" s="56"/>
      <c r="HM860" s="56"/>
      <c r="HN860" s="56"/>
      <c r="HO860" s="56"/>
      <c r="HP860" s="56"/>
      <c r="HQ860" s="56"/>
      <c r="HR860" s="56"/>
      <c r="HS860" s="56"/>
      <c r="HT860" s="56"/>
      <c r="HU860" s="56"/>
      <c r="HV860" s="56"/>
      <c r="HW860" s="56"/>
      <c r="HX860" s="56"/>
      <c r="HY860" s="56"/>
      <c r="HZ860" s="56"/>
      <c r="IA860" s="56"/>
      <c r="IB860" s="56"/>
      <c r="IC860" s="56"/>
      <c r="ID860" s="56"/>
      <c r="IE860" s="56"/>
      <c r="IF860" s="56"/>
      <c r="IG860" s="56"/>
      <c r="IH860" s="56"/>
      <c r="II860" s="56"/>
      <c r="IJ860" s="56"/>
      <c r="IK860" s="56"/>
      <c r="IL860" s="56"/>
      <c r="IM860" s="56"/>
      <c r="IN860" s="56"/>
      <c r="IO860" s="56"/>
      <c r="IP860" s="56"/>
      <c r="IQ860" s="56"/>
      <c r="IR860" s="56"/>
      <c r="IS860" s="56"/>
      <c r="IT860" s="56"/>
      <c r="IU860" s="56"/>
      <c r="IV860" s="56"/>
      <c r="IW860" s="56"/>
      <c r="IX860" s="56"/>
    </row>
    <row r="861" spans="2:258">
      <c r="B861" s="56"/>
      <c r="C861" s="56"/>
      <c r="D861" s="56"/>
      <c r="E861" s="56"/>
      <c r="F861" s="56"/>
      <c r="G861" s="56"/>
      <c r="H861" s="56"/>
      <c r="I861" s="56"/>
      <c r="J861" s="56"/>
      <c r="K861" s="56"/>
      <c r="L861" s="56"/>
      <c r="M861" s="56"/>
      <c r="CK861" s="56"/>
      <c r="CL861" s="56"/>
      <c r="CM861" s="56"/>
      <c r="CN861" s="56"/>
      <c r="CO861" s="56"/>
      <c r="CP861" s="56"/>
      <c r="CQ861" s="56"/>
      <c r="CR861" s="56"/>
      <c r="CS861" s="56"/>
      <c r="CT861" s="56"/>
      <c r="CU861" s="56"/>
      <c r="CV861" s="56"/>
      <c r="CW861" s="56"/>
      <c r="CX861" s="56"/>
      <c r="CY861" s="56"/>
      <c r="CZ861" s="56"/>
      <c r="DA861" s="56"/>
      <c r="DB861" s="56"/>
      <c r="DC861" s="56"/>
      <c r="DD861" s="56"/>
      <c r="DE861" s="56"/>
      <c r="DF861" s="56"/>
      <c r="DG861" s="56"/>
      <c r="DH861" s="56"/>
      <c r="DI861" s="56"/>
      <c r="DJ861" s="56"/>
      <c r="DK861" s="56"/>
      <c r="DL861" s="56"/>
      <c r="DM861" s="56"/>
      <c r="DN861" s="56"/>
      <c r="DO861" s="56"/>
      <c r="DP861" s="56"/>
      <c r="DQ861" s="56"/>
      <c r="DR861" s="56"/>
      <c r="DS861" s="56"/>
      <c r="DT861" s="56"/>
      <c r="DU861" s="56"/>
      <c r="DV861" s="56"/>
      <c r="DW861" s="56"/>
      <c r="DX861" s="56"/>
      <c r="DY861" s="56"/>
      <c r="DZ861" s="56"/>
      <c r="EA861" s="56"/>
      <c r="EB861" s="56"/>
      <c r="EC861" s="56"/>
      <c r="ED861" s="56"/>
      <c r="EE861" s="56"/>
      <c r="EF861" s="56"/>
      <c r="EG861" s="56"/>
      <c r="EH861" s="56"/>
      <c r="EI861" s="56"/>
      <c r="EJ861" s="56"/>
      <c r="EK861" s="56"/>
      <c r="EL861" s="56"/>
      <c r="EM861" s="56"/>
      <c r="EN861" s="56"/>
      <c r="EO861" s="56"/>
      <c r="EP861" s="56"/>
      <c r="EQ861" s="56"/>
      <c r="ER861" s="56"/>
      <c r="ES861" s="56"/>
      <c r="ET861" s="56"/>
      <c r="EU861" s="56"/>
      <c r="EV861" s="56"/>
      <c r="EW861" s="56"/>
      <c r="EX861" s="56"/>
      <c r="EY861" s="56"/>
      <c r="EZ861" s="56"/>
      <c r="FA861" s="56"/>
      <c r="FB861" s="56"/>
      <c r="FC861" s="56"/>
      <c r="FD861" s="56"/>
      <c r="FE861" s="56"/>
      <c r="FF861" s="56"/>
      <c r="FG861" s="56"/>
      <c r="FH861" s="56"/>
      <c r="FI861" s="56"/>
      <c r="FJ861" s="56"/>
      <c r="FK861" s="56"/>
      <c r="FL861" s="56"/>
      <c r="FM861" s="56"/>
      <c r="FN861" s="56"/>
      <c r="FO861" s="56"/>
      <c r="FP861" s="56"/>
      <c r="FQ861" s="56"/>
      <c r="FR861" s="56"/>
      <c r="FS861" s="56"/>
      <c r="FT861" s="56"/>
      <c r="FU861" s="56"/>
      <c r="FV861" s="56"/>
      <c r="FW861" s="56"/>
      <c r="FX861" s="56"/>
      <c r="FY861" s="56"/>
      <c r="FZ861" s="56"/>
      <c r="GA861" s="56"/>
      <c r="GB861" s="56"/>
      <c r="GC861" s="56"/>
      <c r="GD861" s="56"/>
      <c r="GE861" s="56"/>
      <c r="GF861" s="56"/>
      <c r="GG861" s="56"/>
      <c r="GH861" s="56"/>
      <c r="GI861" s="56"/>
      <c r="GJ861" s="56"/>
      <c r="GK861" s="56"/>
      <c r="GL861" s="56"/>
      <c r="GM861" s="56"/>
      <c r="GN861" s="56"/>
      <c r="GO861" s="56"/>
      <c r="GP861" s="56"/>
      <c r="GQ861" s="56"/>
      <c r="GR861" s="56"/>
      <c r="GS861" s="56"/>
      <c r="GT861" s="56"/>
      <c r="GU861" s="56"/>
      <c r="GV861" s="56"/>
      <c r="GW861" s="56"/>
      <c r="GX861" s="56"/>
      <c r="GY861" s="56"/>
      <c r="GZ861" s="56"/>
      <c r="HA861" s="56"/>
      <c r="HB861" s="56"/>
      <c r="HC861" s="56"/>
      <c r="HD861" s="56"/>
      <c r="HE861" s="56"/>
      <c r="HF861" s="56"/>
      <c r="HG861" s="56"/>
      <c r="HH861" s="56"/>
      <c r="HI861" s="56"/>
      <c r="HJ861" s="56"/>
      <c r="HK861" s="56"/>
      <c r="HL861" s="56"/>
      <c r="HM861" s="56"/>
      <c r="HN861" s="56"/>
      <c r="HO861" s="56"/>
      <c r="HP861" s="56"/>
      <c r="HQ861" s="56"/>
      <c r="HR861" s="56"/>
      <c r="HS861" s="56"/>
      <c r="HT861" s="56"/>
      <c r="HU861" s="56"/>
      <c r="HV861" s="56"/>
      <c r="HW861" s="56"/>
      <c r="HX861" s="56"/>
      <c r="HY861" s="56"/>
      <c r="HZ861" s="56"/>
      <c r="IA861" s="56"/>
      <c r="IB861" s="56"/>
      <c r="IC861" s="56"/>
      <c r="ID861" s="56"/>
      <c r="IE861" s="56"/>
      <c r="IF861" s="56"/>
      <c r="IG861" s="56"/>
      <c r="IH861" s="56"/>
      <c r="II861" s="56"/>
      <c r="IJ861" s="56"/>
      <c r="IK861" s="56"/>
      <c r="IL861" s="56"/>
      <c r="IM861" s="56"/>
      <c r="IN861" s="56"/>
      <c r="IO861" s="56"/>
      <c r="IP861" s="56"/>
      <c r="IQ861" s="56"/>
      <c r="IR861" s="56"/>
      <c r="IS861" s="56"/>
      <c r="IT861" s="56"/>
      <c r="IU861" s="56"/>
      <c r="IV861" s="56"/>
      <c r="IW861" s="56"/>
      <c r="IX861" s="56"/>
    </row>
    <row r="862" spans="2:258">
      <c r="B862" s="56"/>
      <c r="C862" s="56"/>
      <c r="D862" s="56"/>
      <c r="E862" s="56"/>
      <c r="F862" s="56"/>
      <c r="G862" s="56"/>
      <c r="H862" s="56"/>
      <c r="I862" s="56"/>
      <c r="J862" s="56"/>
      <c r="K862" s="56"/>
      <c r="L862" s="56"/>
      <c r="M862" s="56"/>
      <c r="CK862" s="56"/>
      <c r="CL862" s="56"/>
      <c r="CM862" s="56"/>
      <c r="CN862" s="56"/>
      <c r="CO862" s="56"/>
      <c r="CP862" s="56"/>
      <c r="CQ862" s="56"/>
      <c r="CR862" s="56"/>
      <c r="CS862" s="56"/>
      <c r="CT862" s="56"/>
      <c r="CU862" s="56"/>
      <c r="CV862" s="56"/>
      <c r="CW862" s="56"/>
      <c r="CX862" s="56"/>
      <c r="CY862" s="56"/>
      <c r="CZ862" s="56"/>
      <c r="DA862" s="56"/>
      <c r="DB862" s="56"/>
      <c r="DC862" s="56"/>
      <c r="DD862" s="56"/>
      <c r="DE862" s="56"/>
      <c r="DF862" s="56"/>
      <c r="DG862" s="56"/>
      <c r="DH862" s="56"/>
      <c r="DI862" s="56"/>
      <c r="DJ862" s="56"/>
      <c r="DK862" s="56"/>
      <c r="DL862" s="56"/>
      <c r="DM862" s="56"/>
      <c r="DN862" s="56"/>
      <c r="DO862" s="56"/>
      <c r="DP862" s="56"/>
      <c r="DQ862" s="56"/>
      <c r="DR862" s="56"/>
      <c r="DS862" s="56"/>
      <c r="DT862" s="56"/>
      <c r="DU862" s="56"/>
      <c r="DV862" s="56"/>
      <c r="DW862" s="56"/>
      <c r="DX862" s="56"/>
      <c r="DY862" s="56"/>
      <c r="DZ862" s="56"/>
      <c r="EA862" s="56"/>
      <c r="EB862" s="56"/>
      <c r="EC862" s="56"/>
      <c r="ED862" s="56"/>
      <c r="EE862" s="56"/>
      <c r="EF862" s="56"/>
      <c r="EG862" s="56"/>
      <c r="EH862" s="56"/>
      <c r="EI862" s="56"/>
      <c r="EJ862" s="56"/>
      <c r="EK862" s="56"/>
      <c r="EL862" s="56"/>
      <c r="EM862" s="56"/>
      <c r="EN862" s="56"/>
      <c r="EO862" s="56"/>
      <c r="EP862" s="56"/>
      <c r="EQ862" s="56"/>
      <c r="ER862" s="56"/>
      <c r="ES862" s="56"/>
      <c r="ET862" s="56"/>
      <c r="EU862" s="56"/>
      <c r="EV862" s="56"/>
      <c r="EW862" s="56"/>
      <c r="EX862" s="56"/>
      <c r="EY862" s="56"/>
      <c r="EZ862" s="56"/>
      <c r="FA862" s="56"/>
      <c r="FB862" s="56"/>
      <c r="FC862" s="56"/>
      <c r="FD862" s="56"/>
      <c r="FE862" s="56"/>
      <c r="FF862" s="56"/>
      <c r="FG862" s="56"/>
      <c r="FH862" s="56"/>
      <c r="FI862" s="56"/>
      <c r="FJ862" s="56"/>
      <c r="FK862" s="56"/>
      <c r="FL862" s="56"/>
      <c r="FM862" s="56"/>
      <c r="FN862" s="56"/>
      <c r="FO862" s="56"/>
      <c r="FP862" s="56"/>
      <c r="FQ862" s="56"/>
      <c r="FR862" s="56"/>
      <c r="FS862" s="56"/>
      <c r="FT862" s="56"/>
      <c r="FU862" s="56"/>
      <c r="FV862" s="56"/>
      <c r="FW862" s="56"/>
      <c r="FX862" s="56"/>
      <c r="FY862" s="56"/>
      <c r="FZ862" s="56"/>
      <c r="GA862" s="56"/>
      <c r="GB862" s="56"/>
      <c r="GC862" s="56"/>
      <c r="GD862" s="56"/>
      <c r="GE862" s="56"/>
      <c r="GF862" s="56"/>
      <c r="GG862" s="56"/>
      <c r="GH862" s="56"/>
      <c r="GI862" s="56"/>
      <c r="GJ862" s="56"/>
      <c r="GK862" s="56"/>
      <c r="GL862" s="56"/>
      <c r="GM862" s="56"/>
      <c r="GN862" s="56"/>
      <c r="GO862" s="56"/>
      <c r="GP862" s="56"/>
      <c r="GQ862" s="56"/>
      <c r="GR862" s="56"/>
      <c r="GS862" s="56"/>
      <c r="GT862" s="56"/>
      <c r="GU862" s="56"/>
      <c r="GV862" s="56"/>
      <c r="GW862" s="56"/>
      <c r="GX862" s="56"/>
      <c r="GY862" s="56"/>
      <c r="GZ862" s="56"/>
      <c r="HA862" s="56"/>
      <c r="HB862" s="56"/>
      <c r="HC862" s="56"/>
      <c r="HD862" s="56"/>
      <c r="HE862" s="56"/>
      <c r="HF862" s="56"/>
      <c r="HG862" s="56"/>
      <c r="HH862" s="56"/>
      <c r="HI862" s="56"/>
      <c r="HJ862" s="56"/>
      <c r="HK862" s="56"/>
      <c r="HL862" s="56"/>
      <c r="HM862" s="56"/>
      <c r="HN862" s="56"/>
      <c r="HO862" s="56"/>
      <c r="HP862" s="56"/>
      <c r="HQ862" s="56"/>
      <c r="HR862" s="56"/>
      <c r="HS862" s="56"/>
      <c r="HT862" s="56"/>
      <c r="HU862" s="56"/>
      <c r="HV862" s="56"/>
      <c r="HW862" s="56"/>
      <c r="HX862" s="56"/>
      <c r="HY862" s="56"/>
      <c r="HZ862" s="56"/>
      <c r="IA862" s="56"/>
      <c r="IB862" s="56"/>
      <c r="IC862" s="56"/>
      <c r="ID862" s="56"/>
      <c r="IE862" s="56"/>
      <c r="IF862" s="56"/>
      <c r="IG862" s="56"/>
      <c r="IH862" s="56"/>
      <c r="II862" s="56"/>
      <c r="IJ862" s="56"/>
      <c r="IK862" s="56"/>
      <c r="IL862" s="56"/>
      <c r="IM862" s="56"/>
      <c r="IN862" s="56"/>
      <c r="IO862" s="56"/>
      <c r="IP862" s="56"/>
      <c r="IQ862" s="56"/>
      <c r="IR862" s="56"/>
      <c r="IS862" s="56"/>
      <c r="IT862" s="56"/>
      <c r="IU862" s="56"/>
      <c r="IV862" s="56"/>
      <c r="IW862" s="56"/>
      <c r="IX862" s="56"/>
    </row>
    <row r="863" spans="2:258">
      <c r="B863" s="56"/>
      <c r="C863" s="56"/>
      <c r="D863" s="56"/>
      <c r="E863" s="56"/>
      <c r="F863" s="56"/>
      <c r="G863" s="56"/>
      <c r="H863" s="56"/>
      <c r="I863" s="56"/>
      <c r="J863" s="56"/>
      <c r="K863" s="56"/>
      <c r="L863" s="56"/>
      <c r="M863" s="56"/>
      <c r="CK863" s="56"/>
      <c r="CL863" s="56"/>
      <c r="CM863" s="56"/>
      <c r="CN863" s="56"/>
      <c r="CO863" s="56"/>
      <c r="CP863" s="56"/>
      <c r="CQ863" s="56"/>
      <c r="CR863" s="56"/>
      <c r="CS863" s="56"/>
      <c r="CT863" s="56"/>
      <c r="CU863" s="56"/>
      <c r="CV863" s="56"/>
      <c r="CW863" s="56"/>
      <c r="CX863" s="56"/>
      <c r="CY863" s="56"/>
      <c r="CZ863" s="56"/>
      <c r="DA863" s="56"/>
      <c r="DB863" s="56"/>
      <c r="DC863" s="56"/>
      <c r="DD863" s="56"/>
      <c r="DE863" s="56"/>
      <c r="DF863" s="56"/>
      <c r="DG863" s="56"/>
      <c r="DH863" s="56"/>
      <c r="DI863" s="56"/>
      <c r="DJ863" s="56"/>
      <c r="DK863" s="56"/>
      <c r="DL863" s="56"/>
      <c r="DM863" s="56"/>
      <c r="DN863" s="56"/>
      <c r="DO863" s="56"/>
      <c r="DP863" s="56"/>
      <c r="DQ863" s="56"/>
      <c r="DR863" s="56"/>
      <c r="DS863" s="56"/>
      <c r="DT863" s="56"/>
      <c r="DU863" s="56"/>
      <c r="DV863" s="56"/>
      <c r="DW863" s="56"/>
      <c r="DX863" s="56"/>
      <c r="DY863" s="56"/>
      <c r="DZ863" s="56"/>
      <c r="EA863" s="56"/>
      <c r="EB863" s="56"/>
      <c r="EC863" s="56"/>
      <c r="ED863" s="56"/>
      <c r="EE863" s="56"/>
      <c r="EF863" s="56"/>
      <c r="EG863" s="56"/>
      <c r="EH863" s="56"/>
      <c r="EI863" s="56"/>
      <c r="EJ863" s="56"/>
      <c r="EK863" s="56"/>
      <c r="EL863" s="56"/>
      <c r="EM863" s="56"/>
      <c r="EN863" s="56"/>
      <c r="EO863" s="56"/>
      <c r="EP863" s="56"/>
      <c r="EQ863" s="56"/>
      <c r="ER863" s="56"/>
      <c r="ES863" s="56"/>
      <c r="ET863" s="56"/>
      <c r="EU863" s="56"/>
      <c r="EV863" s="56"/>
      <c r="EW863" s="56"/>
      <c r="EX863" s="56"/>
      <c r="EY863" s="56"/>
      <c r="EZ863" s="56"/>
      <c r="FA863" s="56"/>
      <c r="FB863" s="56"/>
      <c r="FC863" s="56"/>
      <c r="FD863" s="56"/>
      <c r="FE863" s="56"/>
      <c r="FF863" s="56"/>
      <c r="FG863" s="56"/>
      <c r="FH863" s="56"/>
      <c r="FI863" s="56"/>
      <c r="FJ863" s="56"/>
      <c r="FK863" s="56"/>
      <c r="FL863" s="56"/>
      <c r="FM863" s="56"/>
      <c r="FN863" s="56"/>
      <c r="FO863" s="56"/>
      <c r="FP863" s="56"/>
      <c r="FQ863" s="56"/>
      <c r="FR863" s="56"/>
      <c r="FS863" s="56"/>
      <c r="FT863" s="56"/>
      <c r="FU863" s="56"/>
      <c r="FV863" s="56"/>
      <c r="FW863" s="56"/>
      <c r="FX863" s="56"/>
      <c r="FY863" s="56"/>
      <c r="FZ863" s="56"/>
      <c r="GA863" s="56"/>
      <c r="GB863" s="56"/>
      <c r="GC863" s="56"/>
      <c r="GD863" s="56"/>
      <c r="GE863" s="56"/>
      <c r="GF863" s="56"/>
      <c r="GG863" s="56"/>
      <c r="GH863" s="56"/>
      <c r="GI863" s="56"/>
      <c r="GJ863" s="56"/>
      <c r="GK863" s="56"/>
      <c r="GL863" s="56"/>
      <c r="GM863" s="56"/>
      <c r="GN863" s="56"/>
      <c r="GO863" s="56"/>
      <c r="GP863" s="56"/>
      <c r="GQ863" s="56"/>
      <c r="GR863" s="56"/>
      <c r="GS863" s="56"/>
      <c r="GT863" s="56"/>
      <c r="GU863" s="56"/>
      <c r="GV863" s="56"/>
      <c r="GW863" s="56"/>
      <c r="GX863" s="56"/>
      <c r="GY863" s="56"/>
      <c r="GZ863" s="56"/>
      <c r="HA863" s="56"/>
      <c r="HB863" s="56"/>
      <c r="HC863" s="56"/>
      <c r="HD863" s="56"/>
      <c r="HE863" s="56"/>
      <c r="HF863" s="56"/>
      <c r="HG863" s="56"/>
      <c r="HH863" s="56"/>
      <c r="HI863" s="56"/>
      <c r="HJ863" s="56"/>
      <c r="HK863" s="56"/>
      <c r="HL863" s="56"/>
      <c r="HM863" s="56"/>
      <c r="HN863" s="56"/>
      <c r="HO863" s="56"/>
      <c r="HP863" s="56"/>
      <c r="HQ863" s="56"/>
      <c r="HR863" s="56"/>
      <c r="HS863" s="56"/>
      <c r="HT863" s="56"/>
      <c r="HU863" s="56"/>
      <c r="HV863" s="56"/>
      <c r="HW863" s="56"/>
      <c r="HX863" s="56"/>
      <c r="HY863" s="56"/>
      <c r="HZ863" s="56"/>
      <c r="IA863" s="56"/>
      <c r="IB863" s="56"/>
      <c r="IC863" s="56"/>
      <c r="ID863" s="56"/>
      <c r="IE863" s="56"/>
      <c r="IF863" s="56"/>
      <c r="IG863" s="56"/>
      <c r="IH863" s="56"/>
      <c r="II863" s="56"/>
      <c r="IJ863" s="56"/>
      <c r="IK863" s="56"/>
      <c r="IL863" s="56"/>
      <c r="IM863" s="56"/>
      <c r="IN863" s="56"/>
      <c r="IO863" s="56"/>
      <c r="IP863" s="56"/>
      <c r="IQ863" s="56"/>
      <c r="IR863" s="56"/>
      <c r="IS863" s="56"/>
      <c r="IT863" s="56"/>
      <c r="IU863" s="56"/>
      <c r="IV863" s="56"/>
      <c r="IW863" s="56"/>
      <c r="IX863" s="56"/>
    </row>
    <row r="864" spans="2:258">
      <c r="B864" s="56"/>
      <c r="C864" s="56"/>
      <c r="D864" s="56"/>
      <c r="E864" s="56"/>
      <c r="F864" s="56"/>
      <c r="G864" s="56"/>
      <c r="H864" s="56"/>
      <c r="I864" s="56"/>
      <c r="J864" s="56"/>
      <c r="K864" s="56"/>
      <c r="L864" s="56"/>
      <c r="M864" s="56"/>
      <c r="CK864" s="56"/>
      <c r="CL864" s="56"/>
      <c r="CM864" s="56"/>
      <c r="CN864" s="56"/>
      <c r="CO864" s="56"/>
      <c r="CP864" s="56"/>
      <c r="CQ864" s="56"/>
      <c r="CR864" s="56"/>
      <c r="CS864" s="56"/>
      <c r="CT864" s="56"/>
      <c r="CU864" s="56"/>
      <c r="CV864" s="56"/>
      <c r="CW864" s="56"/>
      <c r="CX864" s="56"/>
      <c r="CY864" s="56"/>
      <c r="CZ864" s="56"/>
      <c r="DA864" s="56"/>
      <c r="DB864" s="56"/>
      <c r="DC864" s="56"/>
      <c r="DD864" s="56"/>
      <c r="DE864" s="56"/>
      <c r="DF864" s="56"/>
      <c r="DG864" s="56"/>
      <c r="DH864" s="56"/>
      <c r="DI864" s="56"/>
      <c r="DJ864" s="56"/>
      <c r="DK864" s="56"/>
      <c r="DL864" s="56"/>
      <c r="DM864" s="56"/>
      <c r="DN864" s="56"/>
      <c r="DO864" s="56"/>
      <c r="DP864" s="56"/>
      <c r="DQ864" s="56"/>
      <c r="DR864" s="56"/>
      <c r="DS864" s="56"/>
      <c r="DT864" s="56"/>
      <c r="DU864" s="56"/>
      <c r="DV864" s="56"/>
      <c r="DW864" s="56"/>
      <c r="DX864" s="56"/>
      <c r="DY864" s="56"/>
      <c r="DZ864" s="56"/>
      <c r="EA864" s="56"/>
      <c r="EB864" s="56"/>
      <c r="EC864" s="56"/>
      <c r="ED864" s="56"/>
      <c r="EE864" s="56"/>
      <c r="EF864" s="56"/>
      <c r="EG864" s="56"/>
      <c r="EH864" s="56"/>
      <c r="EI864" s="56"/>
      <c r="EJ864" s="56"/>
      <c r="EK864" s="56"/>
      <c r="EL864" s="56"/>
      <c r="EM864" s="56"/>
      <c r="EN864" s="56"/>
      <c r="EO864" s="56"/>
      <c r="EP864" s="56"/>
      <c r="EQ864" s="56"/>
      <c r="ER864" s="56"/>
      <c r="ES864" s="56"/>
      <c r="ET864" s="56"/>
      <c r="EU864" s="56"/>
      <c r="EV864" s="56"/>
      <c r="EW864" s="56"/>
      <c r="EX864" s="56"/>
      <c r="EY864" s="56"/>
      <c r="EZ864" s="56"/>
      <c r="FA864" s="56"/>
      <c r="FB864" s="56"/>
      <c r="FC864" s="56"/>
      <c r="FD864" s="56"/>
      <c r="FE864" s="56"/>
      <c r="FF864" s="56"/>
      <c r="FG864" s="56"/>
      <c r="FH864" s="56"/>
      <c r="FI864" s="56"/>
      <c r="FJ864" s="56"/>
      <c r="FK864" s="56"/>
      <c r="FL864" s="56"/>
      <c r="FM864" s="56"/>
      <c r="FN864" s="56"/>
      <c r="FO864" s="56"/>
      <c r="FP864" s="56"/>
      <c r="FQ864" s="56"/>
      <c r="FR864" s="56"/>
      <c r="FS864" s="56"/>
      <c r="FT864" s="56"/>
      <c r="FU864" s="56"/>
      <c r="FV864" s="56"/>
      <c r="FW864" s="56"/>
      <c r="FX864" s="56"/>
      <c r="FY864" s="56"/>
      <c r="FZ864" s="56"/>
      <c r="GA864" s="56"/>
      <c r="GB864" s="56"/>
      <c r="GC864" s="56"/>
      <c r="GD864" s="56"/>
      <c r="GE864" s="56"/>
      <c r="GF864" s="56"/>
      <c r="GG864" s="56"/>
      <c r="GH864" s="56"/>
      <c r="GI864" s="56"/>
      <c r="GJ864" s="56"/>
      <c r="GK864" s="56"/>
      <c r="GL864" s="56"/>
      <c r="GM864" s="56"/>
      <c r="GN864" s="56"/>
      <c r="GO864" s="56"/>
      <c r="GP864" s="56"/>
      <c r="GQ864" s="56"/>
      <c r="GR864" s="56"/>
      <c r="GS864" s="56"/>
      <c r="GT864" s="56"/>
      <c r="GU864" s="56"/>
      <c r="GV864" s="56"/>
      <c r="GW864" s="56"/>
      <c r="GX864" s="56"/>
      <c r="GY864" s="56"/>
      <c r="GZ864" s="56"/>
      <c r="HA864" s="56"/>
      <c r="HB864" s="56"/>
      <c r="HC864" s="56"/>
      <c r="HD864" s="56"/>
      <c r="HE864" s="56"/>
      <c r="HF864" s="56"/>
      <c r="HG864" s="56"/>
      <c r="HH864" s="56"/>
      <c r="HI864" s="56"/>
      <c r="HJ864" s="56"/>
      <c r="HK864" s="56"/>
      <c r="HL864" s="56"/>
      <c r="HM864" s="56"/>
      <c r="HN864" s="56"/>
      <c r="HO864" s="56"/>
      <c r="HP864" s="56"/>
      <c r="HQ864" s="56"/>
      <c r="HR864" s="56"/>
      <c r="HS864" s="56"/>
      <c r="HT864" s="56"/>
      <c r="HU864" s="56"/>
      <c r="HV864" s="56"/>
      <c r="HW864" s="56"/>
      <c r="HX864" s="56"/>
      <c r="HY864" s="56"/>
      <c r="HZ864" s="56"/>
      <c r="IA864" s="56"/>
      <c r="IB864" s="56"/>
      <c r="IC864" s="56"/>
      <c r="ID864" s="56"/>
      <c r="IE864" s="56"/>
      <c r="IF864" s="56"/>
      <c r="IG864" s="56"/>
      <c r="IH864" s="56"/>
      <c r="II864" s="56"/>
      <c r="IJ864" s="56"/>
      <c r="IK864" s="56"/>
      <c r="IL864" s="56"/>
      <c r="IM864" s="56"/>
      <c r="IN864" s="56"/>
      <c r="IO864" s="56"/>
      <c r="IP864" s="56"/>
      <c r="IQ864" s="56"/>
      <c r="IR864" s="56"/>
      <c r="IS864" s="56"/>
      <c r="IT864" s="56"/>
      <c r="IU864" s="56"/>
      <c r="IV864" s="56"/>
      <c r="IW864" s="56"/>
      <c r="IX864" s="56"/>
    </row>
    <row r="865" spans="2:258">
      <c r="B865" s="56"/>
      <c r="C865" s="56"/>
      <c r="D865" s="56"/>
      <c r="E865" s="56"/>
      <c r="F865" s="56"/>
      <c r="G865" s="56"/>
      <c r="H865" s="56"/>
      <c r="I865" s="56"/>
      <c r="J865" s="56"/>
      <c r="K865" s="56"/>
      <c r="L865" s="56"/>
      <c r="M865" s="56"/>
      <c r="CK865" s="56"/>
      <c r="CL865" s="56"/>
      <c r="CM865" s="56"/>
      <c r="CN865" s="56"/>
      <c r="CO865" s="56"/>
      <c r="CP865" s="56"/>
      <c r="CQ865" s="56"/>
      <c r="CR865" s="56"/>
      <c r="CS865" s="56"/>
      <c r="CT865" s="56"/>
      <c r="CU865" s="56"/>
      <c r="CV865" s="56"/>
      <c r="CW865" s="56"/>
      <c r="CX865" s="56"/>
      <c r="CY865" s="56"/>
      <c r="CZ865" s="56"/>
      <c r="DA865" s="56"/>
      <c r="DB865" s="56"/>
      <c r="DC865" s="56"/>
      <c r="DD865" s="56"/>
      <c r="DE865" s="56"/>
      <c r="DF865" s="56"/>
      <c r="DG865" s="56"/>
      <c r="DH865" s="56"/>
      <c r="DI865" s="56"/>
      <c r="DJ865" s="56"/>
      <c r="DK865" s="56"/>
      <c r="DL865" s="56"/>
      <c r="DM865" s="56"/>
      <c r="DN865" s="56"/>
      <c r="DO865" s="56"/>
      <c r="DP865" s="56"/>
      <c r="DQ865" s="56"/>
      <c r="DR865" s="56"/>
      <c r="DS865" s="56"/>
      <c r="DT865" s="56"/>
      <c r="DU865" s="56"/>
      <c r="DV865" s="56"/>
      <c r="DW865" s="56"/>
      <c r="DX865" s="56"/>
      <c r="DY865" s="56"/>
      <c r="DZ865" s="56"/>
      <c r="EA865" s="56"/>
      <c r="EB865" s="56"/>
      <c r="EC865" s="56"/>
      <c r="ED865" s="56"/>
      <c r="EE865" s="56"/>
      <c r="EF865" s="56"/>
      <c r="EG865" s="56"/>
      <c r="EH865" s="56"/>
      <c r="EI865" s="56"/>
      <c r="EJ865" s="56"/>
      <c r="EK865" s="56"/>
      <c r="EL865" s="56"/>
      <c r="EM865" s="56"/>
      <c r="EN865" s="56"/>
      <c r="EO865" s="56"/>
      <c r="EP865" s="56"/>
      <c r="EQ865" s="56"/>
      <c r="ER865" s="56"/>
      <c r="ES865" s="56"/>
      <c r="ET865" s="56"/>
      <c r="EU865" s="56"/>
      <c r="EV865" s="56"/>
      <c r="EW865" s="56"/>
      <c r="EX865" s="56"/>
      <c r="EY865" s="56"/>
      <c r="EZ865" s="56"/>
      <c r="FA865" s="56"/>
      <c r="FB865" s="56"/>
      <c r="FC865" s="56"/>
      <c r="FD865" s="56"/>
      <c r="FE865" s="56"/>
      <c r="FF865" s="56"/>
      <c r="FG865" s="56"/>
      <c r="FH865" s="56"/>
      <c r="FI865" s="56"/>
      <c r="FJ865" s="56"/>
      <c r="FK865" s="56"/>
      <c r="FL865" s="56"/>
      <c r="FM865" s="56"/>
      <c r="FN865" s="56"/>
      <c r="FO865" s="56"/>
      <c r="FP865" s="56"/>
      <c r="FQ865" s="56"/>
      <c r="FR865" s="56"/>
      <c r="FS865" s="56"/>
      <c r="FT865" s="56"/>
      <c r="FU865" s="56"/>
      <c r="FV865" s="56"/>
      <c r="FW865" s="56"/>
      <c r="FX865" s="56"/>
      <c r="FY865" s="56"/>
      <c r="FZ865" s="56"/>
      <c r="GA865" s="56"/>
      <c r="GB865" s="56"/>
      <c r="GC865" s="56"/>
      <c r="GD865" s="56"/>
      <c r="GE865" s="56"/>
      <c r="GF865" s="56"/>
      <c r="GG865" s="56"/>
      <c r="GH865" s="56"/>
      <c r="GI865" s="56"/>
      <c r="GJ865" s="56"/>
      <c r="GK865" s="56"/>
      <c r="GL865" s="56"/>
      <c r="GM865" s="56"/>
      <c r="GN865" s="56"/>
      <c r="GO865" s="56"/>
      <c r="GP865" s="56"/>
      <c r="GQ865" s="56"/>
      <c r="GR865" s="56"/>
      <c r="GS865" s="56"/>
      <c r="GT865" s="56"/>
      <c r="GU865" s="56"/>
      <c r="GV865" s="56"/>
      <c r="GW865" s="56"/>
      <c r="GX865" s="56"/>
      <c r="GY865" s="56"/>
      <c r="GZ865" s="56"/>
      <c r="HA865" s="56"/>
      <c r="HB865" s="56"/>
      <c r="HC865" s="56"/>
      <c r="HD865" s="56"/>
      <c r="HE865" s="56"/>
      <c r="HF865" s="56"/>
      <c r="HG865" s="56"/>
      <c r="HH865" s="56"/>
      <c r="HI865" s="56"/>
      <c r="HJ865" s="56"/>
      <c r="HK865" s="56"/>
      <c r="HL865" s="56"/>
      <c r="HM865" s="56"/>
      <c r="HN865" s="56"/>
      <c r="HO865" s="56"/>
      <c r="HP865" s="56"/>
      <c r="HQ865" s="56"/>
      <c r="HR865" s="56"/>
      <c r="HS865" s="56"/>
      <c r="HT865" s="56"/>
      <c r="HU865" s="56"/>
      <c r="HV865" s="56"/>
      <c r="HW865" s="56"/>
      <c r="HX865" s="56"/>
      <c r="HY865" s="56"/>
      <c r="HZ865" s="56"/>
      <c r="IA865" s="56"/>
      <c r="IB865" s="56"/>
      <c r="IC865" s="56"/>
      <c r="ID865" s="56"/>
      <c r="IE865" s="56"/>
      <c r="IF865" s="56"/>
      <c r="IG865" s="56"/>
      <c r="IH865" s="56"/>
      <c r="II865" s="56"/>
      <c r="IJ865" s="56"/>
      <c r="IK865" s="56"/>
      <c r="IL865" s="56"/>
      <c r="IM865" s="56"/>
      <c r="IN865" s="56"/>
      <c r="IO865" s="56"/>
      <c r="IP865" s="56"/>
      <c r="IQ865" s="56"/>
      <c r="IR865" s="56"/>
      <c r="IS865" s="56"/>
      <c r="IT865" s="56"/>
      <c r="IU865" s="56"/>
      <c r="IV865" s="56"/>
      <c r="IW865" s="56"/>
      <c r="IX865" s="56"/>
    </row>
    <row r="866" spans="2:258">
      <c r="B866" s="56"/>
      <c r="C866" s="56"/>
      <c r="D866" s="56"/>
      <c r="E866" s="56"/>
      <c r="F866" s="56"/>
      <c r="G866" s="56"/>
      <c r="H866" s="56"/>
      <c r="I866" s="56"/>
      <c r="J866" s="56"/>
      <c r="K866" s="56"/>
      <c r="L866" s="56"/>
      <c r="M866" s="56"/>
      <c r="CK866" s="56"/>
      <c r="CL866" s="56"/>
      <c r="CM866" s="56"/>
      <c r="CN866" s="56"/>
      <c r="CO866" s="56"/>
      <c r="CP866" s="56"/>
      <c r="CQ866" s="56"/>
      <c r="CR866" s="56"/>
      <c r="CS866" s="56"/>
      <c r="CT866" s="56"/>
      <c r="CU866" s="56"/>
      <c r="CV866" s="56"/>
      <c r="CW866" s="56"/>
      <c r="CX866" s="56"/>
      <c r="CY866" s="56"/>
      <c r="CZ866" s="56"/>
      <c r="DA866" s="56"/>
      <c r="DB866" s="56"/>
      <c r="DC866" s="56"/>
      <c r="DD866" s="56"/>
      <c r="DE866" s="56"/>
      <c r="DF866" s="56"/>
      <c r="DG866" s="56"/>
      <c r="DH866" s="56"/>
      <c r="DI866" s="56"/>
      <c r="DJ866" s="56"/>
      <c r="DK866" s="56"/>
      <c r="DL866" s="56"/>
      <c r="DM866" s="56"/>
      <c r="DN866" s="56"/>
      <c r="DO866" s="56"/>
      <c r="DP866" s="56"/>
      <c r="DQ866" s="56"/>
      <c r="DR866" s="56"/>
      <c r="DS866" s="56"/>
      <c r="DT866" s="56"/>
      <c r="DU866" s="56"/>
      <c r="DV866" s="56"/>
      <c r="DW866" s="56"/>
      <c r="DX866" s="56"/>
      <c r="DY866" s="56"/>
      <c r="DZ866" s="56"/>
      <c r="EA866" s="56"/>
      <c r="EB866" s="56"/>
      <c r="EC866" s="56"/>
      <c r="ED866" s="56"/>
      <c r="EE866" s="56"/>
      <c r="EF866" s="56"/>
      <c r="EG866" s="56"/>
      <c r="EH866" s="56"/>
      <c r="EI866" s="56"/>
      <c r="EJ866" s="56"/>
      <c r="EK866" s="56"/>
      <c r="EL866" s="56"/>
      <c r="EM866" s="56"/>
      <c r="EN866" s="56"/>
      <c r="EO866" s="56"/>
      <c r="EP866" s="56"/>
      <c r="EQ866" s="56"/>
      <c r="ER866" s="56"/>
      <c r="ES866" s="56"/>
      <c r="ET866" s="56"/>
      <c r="EU866" s="56"/>
      <c r="EV866" s="56"/>
      <c r="EW866" s="56"/>
      <c r="EX866" s="56"/>
      <c r="EY866" s="56"/>
      <c r="EZ866" s="56"/>
      <c r="FA866" s="56"/>
      <c r="FB866" s="56"/>
      <c r="FC866" s="56"/>
      <c r="FD866" s="56"/>
      <c r="FE866" s="56"/>
      <c r="FF866" s="56"/>
      <c r="FG866" s="56"/>
      <c r="FH866" s="56"/>
      <c r="FI866" s="56"/>
      <c r="FJ866" s="56"/>
      <c r="FK866" s="56"/>
      <c r="FL866" s="56"/>
      <c r="FM866" s="56"/>
      <c r="FN866" s="56"/>
      <c r="FO866" s="56"/>
      <c r="FP866" s="56"/>
      <c r="FQ866" s="56"/>
      <c r="FR866" s="56"/>
      <c r="FS866" s="56"/>
      <c r="FT866" s="56"/>
      <c r="FU866" s="56"/>
      <c r="FV866" s="56"/>
      <c r="FW866" s="56"/>
      <c r="FX866" s="56"/>
      <c r="FY866" s="56"/>
      <c r="FZ866" s="56"/>
      <c r="GA866" s="56"/>
      <c r="GB866" s="56"/>
      <c r="GC866" s="56"/>
      <c r="GD866" s="56"/>
      <c r="GE866" s="56"/>
      <c r="GF866" s="56"/>
      <c r="GG866" s="56"/>
      <c r="GH866" s="56"/>
      <c r="GI866" s="56"/>
      <c r="GJ866" s="56"/>
      <c r="GK866" s="56"/>
      <c r="GL866" s="56"/>
      <c r="GM866" s="56"/>
      <c r="GN866" s="56"/>
      <c r="GO866" s="56"/>
      <c r="GP866" s="56"/>
      <c r="GQ866" s="56"/>
      <c r="GR866" s="56"/>
      <c r="GS866" s="56"/>
      <c r="GT866" s="56"/>
      <c r="GU866" s="56"/>
      <c r="GV866" s="56"/>
      <c r="GW866" s="56"/>
      <c r="GX866" s="56"/>
      <c r="GY866" s="56"/>
      <c r="GZ866" s="56"/>
      <c r="HA866" s="56"/>
      <c r="HB866" s="56"/>
      <c r="HC866" s="56"/>
      <c r="HD866" s="56"/>
      <c r="HE866" s="56"/>
      <c r="HF866" s="56"/>
      <c r="HG866" s="56"/>
      <c r="HH866" s="56"/>
      <c r="HI866" s="56"/>
      <c r="HJ866" s="56"/>
      <c r="HK866" s="56"/>
      <c r="HL866" s="56"/>
      <c r="HM866" s="56"/>
      <c r="HN866" s="56"/>
      <c r="HO866" s="56"/>
      <c r="HP866" s="56"/>
      <c r="HQ866" s="56"/>
      <c r="HR866" s="56"/>
      <c r="HS866" s="56"/>
      <c r="HT866" s="56"/>
      <c r="HU866" s="56"/>
      <c r="HV866" s="56"/>
      <c r="HW866" s="56"/>
      <c r="HX866" s="56"/>
      <c r="HY866" s="56"/>
      <c r="HZ866" s="56"/>
      <c r="IA866" s="56"/>
      <c r="IB866" s="56"/>
      <c r="IC866" s="56"/>
      <c r="ID866" s="56"/>
      <c r="IE866" s="56"/>
      <c r="IF866" s="56"/>
      <c r="IG866" s="56"/>
      <c r="IH866" s="56"/>
      <c r="II866" s="56"/>
      <c r="IJ866" s="56"/>
      <c r="IK866" s="56"/>
      <c r="IL866" s="56"/>
      <c r="IM866" s="56"/>
      <c r="IN866" s="56"/>
      <c r="IO866" s="56"/>
      <c r="IP866" s="56"/>
      <c r="IQ866" s="56"/>
      <c r="IR866" s="56"/>
      <c r="IS866" s="56"/>
      <c r="IT866" s="56"/>
      <c r="IU866" s="56"/>
      <c r="IV866" s="56"/>
      <c r="IW866" s="56"/>
      <c r="IX866" s="56"/>
    </row>
    <row r="867" spans="2:258">
      <c r="B867" s="56"/>
      <c r="C867" s="56"/>
      <c r="D867" s="56"/>
      <c r="E867" s="56"/>
      <c r="F867" s="56"/>
      <c r="G867" s="56"/>
      <c r="H867" s="56"/>
      <c r="I867" s="56"/>
      <c r="J867" s="56"/>
      <c r="K867" s="56"/>
      <c r="L867" s="56"/>
      <c r="M867" s="56"/>
      <c r="CK867" s="56"/>
      <c r="CL867" s="56"/>
      <c r="CM867" s="56"/>
      <c r="CN867" s="56"/>
      <c r="CO867" s="56"/>
      <c r="CP867" s="56"/>
      <c r="CQ867" s="56"/>
      <c r="CR867" s="56"/>
      <c r="CS867" s="56"/>
      <c r="CT867" s="56"/>
      <c r="CU867" s="56"/>
      <c r="CV867" s="56"/>
      <c r="CW867" s="56"/>
      <c r="CX867" s="56"/>
      <c r="CY867" s="56"/>
      <c r="CZ867" s="56"/>
      <c r="DA867" s="56"/>
      <c r="DB867" s="56"/>
      <c r="DC867" s="56"/>
      <c r="DD867" s="56"/>
      <c r="DE867" s="56"/>
      <c r="DF867" s="56"/>
      <c r="DG867" s="56"/>
      <c r="DH867" s="56"/>
      <c r="DI867" s="56"/>
      <c r="DJ867" s="56"/>
      <c r="DK867" s="56"/>
      <c r="DL867" s="56"/>
      <c r="DM867" s="56"/>
      <c r="DN867" s="56"/>
      <c r="DO867" s="56"/>
      <c r="DP867" s="56"/>
      <c r="DQ867" s="56"/>
      <c r="DR867" s="56"/>
      <c r="DS867" s="56"/>
      <c r="DT867" s="56"/>
      <c r="DU867" s="56"/>
      <c r="DV867" s="56"/>
      <c r="DW867" s="56"/>
      <c r="DX867" s="56"/>
      <c r="DY867" s="56"/>
      <c r="DZ867" s="56"/>
      <c r="EA867" s="56"/>
      <c r="EB867" s="56"/>
      <c r="EC867" s="56"/>
      <c r="ED867" s="56"/>
      <c r="EE867" s="56"/>
      <c r="EF867" s="56"/>
      <c r="EG867" s="56"/>
      <c r="EH867" s="56"/>
      <c r="EI867" s="56"/>
      <c r="EJ867" s="56"/>
      <c r="EK867" s="56"/>
      <c r="EL867" s="56"/>
      <c r="EM867" s="56"/>
      <c r="EN867" s="56"/>
      <c r="EO867" s="56"/>
      <c r="EP867" s="56"/>
      <c r="EQ867" s="56"/>
      <c r="ER867" s="56"/>
      <c r="ES867" s="56"/>
      <c r="ET867" s="56"/>
      <c r="EU867" s="56"/>
      <c r="EV867" s="56"/>
      <c r="EW867" s="56"/>
      <c r="EX867" s="56"/>
      <c r="EY867" s="56"/>
      <c r="EZ867" s="56"/>
      <c r="FA867" s="56"/>
      <c r="FB867" s="56"/>
      <c r="FC867" s="56"/>
      <c r="FD867" s="56"/>
      <c r="FE867" s="56"/>
      <c r="FF867" s="56"/>
      <c r="FG867" s="56"/>
      <c r="FH867" s="56"/>
      <c r="FI867" s="56"/>
      <c r="FJ867" s="56"/>
      <c r="FK867" s="56"/>
      <c r="FL867" s="56"/>
      <c r="FM867" s="56"/>
      <c r="FN867" s="56"/>
      <c r="FO867" s="56"/>
      <c r="FP867" s="56"/>
      <c r="FQ867" s="56"/>
      <c r="FR867" s="56"/>
      <c r="FS867" s="56"/>
      <c r="FT867" s="56"/>
      <c r="FU867" s="56"/>
      <c r="FV867" s="56"/>
      <c r="FW867" s="56"/>
      <c r="FX867" s="56"/>
      <c r="FY867" s="56"/>
      <c r="FZ867" s="56"/>
      <c r="GA867" s="56"/>
      <c r="GB867" s="56"/>
      <c r="GC867" s="56"/>
      <c r="GD867" s="56"/>
      <c r="GE867" s="56"/>
      <c r="GF867" s="56"/>
      <c r="GG867" s="56"/>
      <c r="GH867" s="56"/>
      <c r="GI867" s="56"/>
      <c r="GJ867" s="56"/>
      <c r="GK867" s="56"/>
      <c r="GL867" s="56"/>
      <c r="GM867" s="56"/>
      <c r="GN867" s="56"/>
      <c r="GO867" s="56"/>
      <c r="GP867" s="56"/>
      <c r="GQ867" s="56"/>
      <c r="GR867" s="56"/>
      <c r="GS867" s="56"/>
      <c r="GT867" s="56"/>
      <c r="GU867" s="56"/>
      <c r="GV867" s="56"/>
      <c r="GW867" s="56"/>
      <c r="GX867" s="56"/>
      <c r="GY867" s="56"/>
      <c r="GZ867" s="56"/>
      <c r="HA867" s="56"/>
      <c r="HB867" s="56"/>
      <c r="HC867" s="56"/>
      <c r="HD867" s="56"/>
      <c r="HE867" s="56"/>
      <c r="HF867" s="56"/>
      <c r="HG867" s="56"/>
      <c r="HH867" s="56"/>
      <c r="HI867" s="56"/>
      <c r="HJ867" s="56"/>
      <c r="HK867" s="56"/>
      <c r="HL867" s="56"/>
      <c r="HM867" s="56"/>
      <c r="HN867" s="56"/>
      <c r="HO867" s="56"/>
      <c r="HP867" s="56"/>
      <c r="HQ867" s="56"/>
      <c r="HR867" s="56"/>
      <c r="HS867" s="56"/>
      <c r="HT867" s="56"/>
      <c r="HU867" s="56"/>
      <c r="HV867" s="56"/>
      <c r="HW867" s="56"/>
      <c r="HX867" s="56"/>
      <c r="HY867" s="56"/>
      <c r="HZ867" s="56"/>
      <c r="IA867" s="56"/>
      <c r="IB867" s="56"/>
      <c r="IC867" s="56"/>
      <c r="ID867" s="56"/>
      <c r="IE867" s="56"/>
      <c r="IF867" s="56"/>
      <c r="IG867" s="56"/>
      <c r="IH867" s="56"/>
      <c r="II867" s="56"/>
      <c r="IJ867" s="56"/>
      <c r="IK867" s="56"/>
      <c r="IL867" s="56"/>
      <c r="IM867" s="56"/>
      <c r="IN867" s="56"/>
      <c r="IO867" s="56"/>
      <c r="IP867" s="56"/>
      <c r="IQ867" s="56"/>
      <c r="IR867" s="56"/>
      <c r="IS867" s="56"/>
      <c r="IT867" s="56"/>
      <c r="IU867" s="56"/>
      <c r="IV867" s="56"/>
      <c r="IW867" s="56"/>
      <c r="IX867" s="56"/>
    </row>
    <row r="868" spans="2:258">
      <c r="B868" s="56"/>
      <c r="C868" s="56"/>
      <c r="D868" s="56"/>
      <c r="E868" s="56"/>
      <c r="F868" s="56"/>
      <c r="G868" s="56"/>
      <c r="H868" s="56"/>
      <c r="I868" s="56"/>
      <c r="J868" s="56"/>
      <c r="K868" s="56"/>
      <c r="L868" s="56"/>
      <c r="M868" s="56"/>
      <c r="CK868" s="56"/>
      <c r="CL868" s="56"/>
      <c r="CM868" s="56"/>
      <c r="CN868" s="56"/>
      <c r="CO868" s="56"/>
      <c r="CP868" s="56"/>
      <c r="CQ868" s="56"/>
      <c r="CR868" s="56"/>
      <c r="CS868" s="56"/>
      <c r="CT868" s="56"/>
      <c r="CU868" s="56"/>
      <c r="CV868" s="56"/>
      <c r="CW868" s="56"/>
      <c r="CX868" s="56"/>
      <c r="CY868" s="56"/>
      <c r="CZ868" s="56"/>
      <c r="DA868" s="56"/>
      <c r="DB868" s="56"/>
      <c r="DC868" s="56"/>
      <c r="DD868" s="56"/>
      <c r="DE868" s="56"/>
      <c r="DF868" s="56"/>
      <c r="DG868" s="56"/>
      <c r="DH868" s="56"/>
      <c r="DI868" s="56"/>
      <c r="DJ868" s="56"/>
      <c r="DK868" s="56"/>
      <c r="DL868" s="56"/>
      <c r="DM868" s="56"/>
      <c r="DN868" s="56"/>
      <c r="DO868" s="56"/>
      <c r="DP868" s="56"/>
      <c r="DQ868" s="56"/>
      <c r="DR868" s="56"/>
      <c r="DS868" s="56"/>
      <c r="DT868" s="56"/>
      <c r="DU868" s="56"/>
      <c r="DV868" s="56"/>
      <c r="DW868" s="56"/>
      <c r="DX868" s="56"/>
      <c r="DY868" s="56"/>
      <c r="DZ868" s="56"/>
      <c r="EA868" s="56"/>
      <c r="EB868" s="56"/>
      <c r="EC868" s="56"/>
      <c r="ED868" s="56"/>
      <c r="EE868" s="56"/>
      <c r="EF868" s="56"/>
      <c r="EG868" s="56"/>
      <c r="EH868" s="56"/>
      <c r="EI868" s="56"/>
      <c r="EJ868" s="56"/>
      <c r="EK868" s="56"/>
      <c r="EL868" s="56"/>
      <c r="EM868" s="56"/>
      <c r="EN868" s="56"/>
      <c r="EO868" s="56"/>
      <c r="EP868" s="56"/>
      <c r="EQ868" s="56"/>
      <c r="ER868" s="56"/>
      <c r="ES868" s="56"/>
      <c r="ET868" s="56"/>
      <c r="EU868" s="56"/>
      <c r="EV868" s="56"/>
      <c r="EW868" s="56"/>
      <c r="EX868" s="56"/>
      <c r="EY868" s="56"/>
      <c r="EZ868" s="56"/>
      <c r="FA868" s="56"/>
      <c r="FB868" s="56"/>
      <c r="FC868" s="56"/>
      <c r="FD868" s="56"/>
      <c r="FE868" s="56"/>
      <c r="FF868" s="56"/>
      <c r="FG868" s="56"/>
      <c r="FH868" s="56"/>
      <c r="FI868" s="56"/>
      <c r="FJ868" s="56"/>
      <c r="FK868" s="56"/>
      <c r="FL868" s="56"/>
      <c r="FM868" s="56"/>
      <c r="FN868" s="56"/>
      <c r="FO868" s="56"/>
      <c r="FP868" s="56"/>
      <c r="FQ868" s="56"/>
      <c r="FR868" s="56"/>
      <c r="FS868" s="56"/>
      <c r="FT868" s="56"/>
      <c r="FU868" s="56"/>
      <c r="FV868" s="56"/>
      <c r="FW868" s="56"/>
      <c r="FX868" s="56"/>
      <c r="FY868" s="56"/>
      <c r="FZ868" s="56"/>
      <c r="GA868" s="56"/>
      <c r="GB868" s="56"/>
      <c r="GC868" s="56"/>
      <c r="GD868" s="56"/>
      <c r="GE868" s="56"/>
      <c r="GF868" s="56"/>
      <c r="GG868" s="56"/>
      <c r="GH868" s="56"/>
      <c r="GI868" s="56"/>
      <c r="GJ868" s="56"/>
      <c r="GK868" s="56"/>
      <c r="GL868" s="56"/>
      <c r="GM868" s="56"/>
      <c r="GN868" s="56"/>
      <c r="GO868" s="56"/>
      <c r="GP868" s="56"/>
      <c r="GQ868" s="56"/>
      <c r="GR868" s="56"/>
      <c r="GS868" s="56"/>
      <c r="GT868" s="56"/>
      <c r="GU868" s="56"/>
      <c r="GV868" s="56"/>
      <c r="GW868" s="56"/>
      <c r="GX868" s="56"/>
      <c r="GY868" s="56"/>
      <c r="GZ868" s="56"/>
      <c r="HA868" s="56"/>
      <c r="HB868" s="56"/>
      <c r="HC868" s="56"/>
      <c r="HD868" s="56"/>
      <c r="HE868" s="56"/>
      <c r="HF868" s="56"/>
      <c r="HG868" s="56"/>
      <c r="HH868" s="56"/>
      <c r="HI868" s="56"/>
      <c r="HJ868" s="56"/>
      <c r="HK868" s="56"/>
      <c r="HL868" s="56"/>
      <c r="HM868" s="56"/>
      <c r="HN868" s="56"/>
      <c r="HO868" s="56"/>
      <c r="HP868" s="56"/>
      <c r="HQ868" s="56"/>
      <c r="HR868" s="56"/>
      <c r="HS868" s="56"/>
      <c r="HT868" s="56"/>
      <c r="HU868" s="56"/>
      <c r="HV868" s="56"/>
      <c r="HW868" s="56"/>
      <c r="HX868" s="56"/>
      <c r="HY868" s="56"/>
      <c r="HZ868" s="56"/>
      <c r="IA868" s="56"/>
      <c r="IB868" s="56"/>
      <c r="IC868" s="56"/>
      <c r="ID868" s="56"/>
      <c r="IE868" s="56"/>
      <c r="IF868" s="56"/>
      <c r="IG868" s="56"/>
      <c r="IH868" s="56"/>
      <c r="II868" s="56"/>
      <c r="IJ868" s="56"/>
      <c r="IK868" s="56"/>
      <c r="IL868" s="56"/>
      <c r="IM868" s="56"/>
      <c r="IN868" s="56"/>
      <c r="IO868" s="56"/>
      <c r="IP868" s="56"/>
      <c r="IQ868" s="56"/>
      <c r="IR868" s="56"/>
      <c r="IS868" s="56"/>
      <c r="IT868" s="56"/>
      <c r="IU868" s="56"/>
      <c r="IV868" s="56"/>
      <c r="IW868" s="56"/>
      <c r="IX868" s="56"/>
    </row>
    <row r="869" spans="2:258">
      <c r="B869" s="56"/>
      <c r="C869" s="56"/>
      <c r="D869" s="56"/>
      <c r="E869" s="56"/>
      <c r="F869" s="56"/>
      <c r="G869" s="56"/>
      <c r="H869" s="56"/>
      <c r="I869" s="56"/>
      <c r="J869" s="56"/>
      <c r="K869" s="56"/>
      <c r="L869" s="56"/>
      <c r="M869" s="56"/>
      <c r="CK869" s="56"/>
      <c r="CL869" s="56"/>
      <c r="CM869" s="56"/>
      <c r="CN869" s="56"/>
      <c r="CO869" s="56"/>
      <c r="CP869" s="56"/>
      <c r="CQ869" s="56"/>
      <c r="CR869" s="56"/>
      <c r="CS869" s="56"/>
      <c r="CT869" s="56"/>
      <c r="CU869" s="56"/>
      <c r="CV869" s="56"/>
      <c r="CW869" s="56"/>
      <c r="CX869" s="56"/>
      <c r="CY869" s="56"/>
      <c r="CZ869" s="56"/>
      <c r="DA869" s="56"/>
      <c r="DB869" s="56"/>
      <c r="DC869" s="56"/>
      <c r="DD869" s="56"/>
      <c r="DE869" s="56"/>
      <c r="DF869" s="56"/>
      <c r="DG869" s="56"/>
      <c r="DH869" s="56"/>
      <c r="DI869" s="56"/>
      <c r="DJ869" s="56"/>
      <c r="DK869" s="56"/>
      <c r="DL869" s="56"/>
      <c r="DM869" s="56"/>
      <c r="DN869" s="56"/>
      <c r="DO869" s="56"/>
      <c r="DP869" s="56"/>
      <c r="DQ869" s="56"/>
      <c r="DR869" s="56"/>
      <c r="DS869" s="56"/>
      <c r="DT869" s="56"/>
      <c r="DU869" s="56"/>
      <c r="DV869" s="56"/>
      <c r="DW869" s="56"/>
      <c r="DX869" s="56"/>
      <c r="DY869" s="56"/>
      <c r="DZ869" s="56"/>
      <c r="EA869" s="56"/>
      <c r="EB869" s="56"/>
      <c r="EC869" s="56"/>
      <c r="ED869" s="56"/>
      <c r="EE869" s="56"/>
      <c r="EF869" s="56"/>
      <c r="EG869" s="56"/>
      <c r="EH869" s="56"/>
      <c r="EI869" s="56"/>
      <c r="EJ869" s="56"/>
      <c r="EK869" s="56"/>
      <c r="EL869" s="56"/>
      <c r="EM869" s="56"/>
      <c r="EN869" s="56"/>
      <c r="EO869" s="56"/>
      <c r="EP869" s="56"/>
      <c r="EQ869" s="56"/>
      <c r="ER869" s="56"/>
      <c r="ES869" s="56"/>
      <c r="ET869" s="56"/>
      <c r="EU869" s="56"/>
      <c r="EV869" s="56"/>
      <c r="EW869" s="56"/>
      <c r="EX869" s="56"/>
      <c r="EY869" s="56"/>
      <c r="EZ869" s="56"/>
      <c r="FA869" s="56"/>
      <c r="FB869" s="56"/>
      <c r="FC869" s="56"/>
      <c r="FD869" s="56"/>
      <c r="FE869" s="56"/>
      <c r="FF869" s="56"/>
      <c r="FG869" s="56"/>
      <c r="FH869" s="56"/>
      <c r="FI869" s="56"/>
      <c r="FJ869" s="56"/>
      <c r="FK869" s="56"/>
      <c r="FL869" s="56"/>
      <c r="FM869" s="56"/>
      <c r="FN869" s="56"/>
      <c r="FO869" s="56"/>
      <c r="FP869" s="56"/>
      <c r="FQ869" s="56"/>
      <c r="FR869" s="56"/>
      <c r="FS869" s="56"/>
      <c r="FT869" s="56"/>
      <c r="FU869" s="56"/>
      <c r="FV869" s="56"/>
      <c r="FW869" s="56"/>
      <c r="FX869" s="56"/>
      <c r="FY869" s="56"/>
      <c r="FZ869" s="56"/>
      <c r="GA869" s="56"/>
      <c r="GB869" s="56"/>
      <c r="GC869" s="56"/>
      <c r="GD869" s="56"/>
      <c r="GE869" s="56"/>
      <c r="GF869" s="56"/>
      <c r="GG869" s="56"/>
      <c r="GH869" s="56"/>
      <c r="GI869" s="56"/>
      <c r="GJ869" s="56"/>
      <c r="GK869" s="56"/>
      <c r="GL869" s="56"/>
      <c r="GM869" s="56"/>
      <c r="GN869" s="56"/>
      <c r="GO869" s="56"/>
      <c r="GP869" s="56"/>
      <c r="GQ869" s="56"/>
      <c r="GR869" s="56"/>
      <c r="GS869" s="56"/>
      <c r="GT869" s="56"/>
      <c r="GU869" s="56"/>
      <c r="GV869" s="56"/>
      <c r="GW869" s="56"/>
      <c r="GX869" s="56"/>
      <c r="GY869" s="56"/>
      <c r="GZ869" s="56"/>
      <c r="HA869" s="56"/>
      <c r="HB869" s="56"/>
      <c r="HC869" s="56"/>
      <c r="HD869" s="56"/>
      <c r="HE869" s="56"/>
      <c r="HF869" s="56"/>
      <c r="HG869" s="56"/>
      <c r="HH869" s="56"/>
      <c r="HI869" s="56"/>
      <c r="HJ869" s="56"/>
      <c r="HK869" s="56"/>
      <c r="HL869" s="56"/>
      <c r="HM869" s="56"/>
      <c r="HN869" s="56"/>
      <c r="HO869" s="56"/>
      <c r="HP869" s="56"/>
      <c r="HQ869" s="56"/>
      <c r="HR869" s="56"/>
      <c r="HS869" s="56"/>
      <c r="HT869" s="56"/>
      <c r="HU869" s="56"/>
      <c r="HV869" s="56"/>
      <c r="HW869" s="56"/>
      <c r="HX869" s="56"/>
      <c r="HY869" s="56"/>
      <c r="HZ869" s="56"/>
      <c r="IA869" s="56"/>
      <c r="IB869" s="56"/>
      <c r="IC869" s="56"/>
      <c r="ID869" s="56"/>
      <c r="IE869" s="56"/>
      <c r="IF869" s="56"/>
      <c r="IG869" s="56"/>
      <c r="IH869" s="56"/>
      <c r="II869" s="56"/>
      <c r="IJ869" s="56"/>
      <c r="IK869" s="56"/>
      <c r="IL869" s="56"/>
      <c r="IM869" s="56"/>
      <c r="IN869" s="56"/>
      <c r="IO869" s="56"/>
      <c r="IP869" s="56"/>
      <c r="IQ869" s="56"/>
      <c r="IR869" s="56"/>
      <c r="IS869" s="56"/>
      <c r="IT869" s="56"/>
      <c r="IU869" s="56"/>
      <c r="IV869" s="56"/>
      <c r="IW869" s="56"/>
      <c r="IX869" s="56"/>
    </row>
    <row r="870" spans="2:258">
      <c r="B870" s="56"/>
      <c r="C870" s="56"/>
      <c r="D870" s="56"/>
      <c r="E870" s="56"/>
      <c r="F870" s="56"/>
      <c r="G870" s="56"/>
      <c r="H870" s="56"/>
      <c r="I870" s="56"/>
      <c r="J870" s="56"/>
      <c r="K870" s="56"/>
      <c r="L870" s="56"/>
      <c r="M870" s="56"/>
      <c r="CK870" s="56"/>
      <c r="CL870" s="56"/>
      <c r="CM870" s="56"/>
      <c r="CN870" s="56"/>
      <c r="CO870" s="56"/>
      <c r="CP870" s="56"/>
      <c r="CQ870" s="56"/>
      <c r="CR870" s="56"/>
      <c r="CS870" s="56"/>
      <c r="CT870" s="56"/>
      <c r="CU870" s="56"/>
      <c r="CV870" s="56"/>
      <c r="CW870" s="56"/>
      <c r="CX870" s="56"/>
      <c r="CY870" s="56"/>
      <c r="CZ870" s="56"/>
      <c r="DA870" s="56"/>
      <c r="DB870" s="56"/>
      <c r="DC870" s="56"/>
      <c r="DD870" s="56"/>
      <c r="DE870" s="56"/>
      <c r="DF870" s="56"/>
      <c r="DG870" s="56"/>
      <c r="DH870" s="56"/>
      <c r="DI870" s="56"/>
      <c r="DJ870" s="56"/>
      <c r="DK870" s="56"/>
      <c r="DL870" s="56"/>
      <c r="DM870" s="56"/>
      <c r="DN870" s="56"/>
      <c r="DO870" s="56"/>
      <c r="DP870" s="56"/>
      <c r="DQ870" s="56"/>
      <c r="DR870" s="56"/>
      <c r="DS870" s="56"/>
      <c r="DT870" s="56"/>
      <c r="DU870" s="56"/>
      <c r="DV870" s="56"/>
      <c r="DW870" s="56"/>
      <c r="DX870" s="56"/>
      <c r="DY870" s="56"/>
      <c r="DZ870" s="56"/>
      <c r="EA870" s="56"/>
      <c r="EB870" s="56"/>
      <c r="EC870" s="56"/>
      <c r="ED870" s="56"/>
      <c r="EE870" s="56"/>
      <c r="EF870" s="56"/>
      <c r="EG870" s="56"/>
      <c r="EH870" s="56"/>
      <c r="EI870" s="56"/>
      <c r="EJ870" s="56"/>
      <c r="EK870" s="56"/>
      <c r="EL870" s="56"/>
      <c r="EM870" s="56"/>
      <c r="EN870" s="56"/>
      <c r="EO870" s="56"/>
      <c r="EP870" s="56"/>
      <c r="EQ870" s="56"/>
      <c r="ER870" s="56"/>
      <c r="ES870" s="56"/>
      <c r="ET870" s="56"/>
      <c r="EU870" s="56"/>
      <c r="EV870" s="56"/>
      <c r="EW870" s="56"/>
      <c r="EX870" s="56"/>
      <c r="EY870" s="56"/>
      <c r="EZ870" s="56"/>
      <c r="FA870" s="56"/>
      <c r="FB870" s="56"/>
      <c r="FC870" s="56"/>
      <c r="FD870" s="56"/>
      <c r="FE870" s="56"/>
      <c r="FF870" s="56"/>
      <c r="FG870" s="56"/>
      <c r="FH870" s="56"/>
      <c r="FI870" s="56"/>
      <c r="FJ870" s="56"/>
      <c r="FK870" s="56"/>
      <c r="FL870" s="56"/>
      <c r="FM870" s="56"/>
      <c r="FN870" s="56"/>
      <c r="FO870" s="56"/>
      <c r="FP870" s="56"/>
      <c r="FQ870" s="56"/>
      <c r="FR870" s="56"/>
      <c r="FS870" s="56"/>
      <c r="FT870" s="56"/>
      <c r="FU870" s="56"/>
      <c r="FV870" s="56"/>
      <c r="FW870" s="56"/>
      <c r="FX870" s="56"/>
      <c r="FY870" s="56"/>
      <c r="FZ870" s="56"/>
      <c r="GA870" s="56"/>
      <c r="GB870" s="56"/>
      <c r="GC870" s="56"/>
      <c r="GD870" s="56"/>
      <c r="GE870" s="56"/>
      <c r="GF870" s="56"/>
      <c r="GG870" s="56"/>
      <c r="GH870" s="56"/>
      <c r="GI870" s="56"/>
      <c r="GJ870" s="56"/>
      <c r="GK870" s="56"/>
      <c r="GL870" s="56"/>
      <c r="GM870" s="56"/>
      <c r="GN870" s="56"/>
      <c r="GO870" s="56"/>
      <c r="GP870" s="56"/>
      <c r="GQ870" s="56"/>
      <c r="GR870" s="56"/>
      <c r="GS870" s="56"/>
      <c r="GT870" s="56"/>
      <c r="GU870" s="56"/>
      <c r="GV870" s="56"/>
      <c r="GW870" s="56"/>
      <c r="GX870" s="56"/>
      <c r="GY870" s="56"/>
      <c r="GZ870" s="56"/>
      <c r="HA870" s="56"/>
      <c r="HB870" s="56"/>
      <c r="HC870" s="56"/>
      <c r="HD870" s="56"/>
      <c r="HE870" s="56"/>
      <c r="HF870" s="56"/>
      <c r="HG870" s="56"/>
      <c r="HH870" s="56"/>
      <c r="HI870" s="56"/>
      <c r="HJ870" s="56"/>
      <c r="HK870" s="56"/>
      <c r="HL870" s="56"/>
      <c r="HM870" s="56"/>
      <c r="HN870" s="56"/>
      <c r="HO870" s="56"/>
      <c r="HP870" s="56"/>
      <c r="HQ870" s="56"/>
      <c r="HR870" s="56"/>
      <c r="HS870" s="56"/>
      <c r="HT870" s="56"/>
      <c r="HU870" s="56"/>
      <c r="HV870" s="56"/>
      <c r="HW870" s="56"/>
      <c r="HX870" s="56"/>
      <c r="HY870" s="56"/>
      <c r="HZ870" s="56"/>
      <c r="IA870" s="56"/>
      <c r="IB870" s="56"/>
      <c r="IC870" s="56"/>
      <c r="ID870" s="56"/>
      <c r="IE870" s="56"/>
      <c r="IF870" s="56"/>
      <c r="IG870" s="56"/>
      <c r="IH870" s="56"/>
      <c r="II870" s="56"/>
      <c r="IJ870" s="56"/>
      <c r="IK870" s="56"/>
      <c r="IL870" s="56"/>
      <c r="IM870" s="56"/>
      <c r="IN870" s="56"/>
      <c r="IO870" s="56"/>
      <c r="IP870" s="56"/>
      <c r="IQ870" s="56"/>
      <c r="IR870" s="56"/>
      <c r="IS870" s="56"/>
      <c r="IT870" s="56"/>
      <c r="IU870" s="56"/>
      <c r="IV870" s="56"/>
      <c r="IW870" s="56"/>
      <c r="IX870" s="56"/>
    </row>
    <row r="871" spans="2:258">
      <c r="B871" s="56"/>
      <c r="C871" s="56"/>
      <c r="D871" s="56"/>
      <c r="E871" s="56"/>
      <c r="F871" s="56"/>
      <c r="G871" s="56"/>
      <c r="H871" s="56"/>
      <c r="I871" s="56"/>
      <c r="J871" s="56"/>
      <c r="K871" s="56"/>
      <c r="L871" s="56"/>
      <c r="M871" s="56"/>
      <c r="CK871" s="56"/>
      <c r="CL871" s="56"/>
      <c r="CM871" s="56"/>
      <c r="CN871" s="56"/>
      <c r="CO871" s="56"/>
      <c r="CP871" s="56"/>
      <c r="CQ871" s="56"/>
      <c r="CR871" s="56"/>
      <c r="CS871" s="56"/>
      <c r="CT871" s="56"/>
      <c r="CU871" s="56"/>
      <c r="CV871" s="56"/>
      <c r="CW871" s="56"/>
      <c r="CX871" s="56"/>
      <c r="CY871" s="56"/>
      <c r="CZ871" s="56"/>
      <c r="DA871" s="56"/>
      <c r="DB871" s="56"/>
      <c r="DC871" s="56"/>
      <c r="DD871" s="56"/>
      <c r="DE871" s="56"/>
      <c r="DF871" s="56"/>
      <c r="DG871" s="56"/>
      <c r="DH871" s="56"/>
      <c r="DI871" s="56"/>
      <c r="DJ871" s="56"/>
      <c r="DK871" s="56"/>
      <c r="DL871" s="56"/>
      <c r="DM871" s="56"/>
      <c r="DN871" s="56"/>
      <c r="DO871" s="56"/>
      <c r="DP871" s="56"/>
      <c r="DQ871" s="56"/>
      <c r="DR871" s="56"/>
      <c r="DS871" s="56"/>
      <c r="DT871" s="56"/>
      <c r="DU871" s="56"/>
      <c r="DV871" s="56"/>
      <c r="DW871" s="56"/>
      <c r="DX871" s="56"/>
      <c r="DY871" s="56"/>
      <c r="DZ871" s="56"/>
      <c r="EA871" s="56"/>
      <c r="EB871" s="56"/>
      <c r="EC871" s="56"/>
      <c r="ED871" s="56"/>
      <c r="EE871" s="56"/>
      <c r="EF871" s="56"/>
      <c r="EG871" s="56"/>
      <c r="EH871" s="56"/>
      <c r="EI871" s="56"/>
      <c r="EJ871" s="56"/>
      <c r="EK871" s="56"/>
      <c r="EL871" s="56"/>
      <c r="EM871" s="56"/>
      <c r="EN871" s="56"/>
      <c r="EO871" s="56"/>
      <c r="EP871" s="56"/>
      <c r="EQ871" s="56"/>
      <c r="ER871" s="56"/>
      <c r="ES871" s="56"/>
      <c r="ET871" s="56"/>
      <c r="EU871" s="56"/>
      <c r="EV871" s="56"/>
      <c r="EW871" s="56"/>
      <c r="EX871" s="56"/>
      <c r="EY871" s="56"/>
      <c r="EZ871" s="56"/>
      <c r="FA871" s="56"/>
      <c r="FB871" s="56"/>
      <c r="FC871" s="56"/>
      <c r="FD871" s="56"/>
      <c r="FE871" s="56"/>
      <c r="FF871" s="56"/>
      <c r="FG871" s="56"/>
      <c r="FH871" s="56"/>
      <c r="FI871" s="56"/>
      <c r="FJ871" s="56"/>
      <c r="FK871" s="56"/>
      <c r="FL871" s="56"/>
      <c r="FM871" s="56"/>
      <c r="FN871" s="56"/>
      <c r="FO871" s="56"/>
      <c r="FP871" s="56"/>
      <c r="FQ871" s="56"/>
      <c r="FR871" s="56"/>
      <c r="FS871" s="56"/>
      <c r="FT871" s="56"/>
      <c r="FU871" s="56"/>
      <c r="FV871" s="56"/>
      <c r="FW871" s="56"/>
      <c r="FX871" s="56"/>
      <c r="FY871" s="56"/>
      <c r="FZ871" s="56"/>
      <c r="GA871" s="56"/>
      <c r="GB871" s="56"/>
      <c r="GC871" s="56"/>
      <c r="GD871" s="56"/>
      <c r="GE871" s="56"/>
      <c r="GF871" s="56"/>
      <c r="GG871" s="56"/>
      <c r="GH871" s="56"/>
      <c r="GI871" s="56"/>
      <c r="GJ871" s="56"/>
      <c r="GK871" s="56"/>
      <c r="GL871" s="56"/>
      <c r="GM871" s="56"/>
      <c r="GN871" s="56"/>
      <c r="GO871" s="56"/>
      <c r="GP871" s="56"/>
      <c r="GQ871" s="56"/>
      <c r="GR871" s="56"/>
      <c r="GS871" s="56"/>
      <c r="GT871" s="56"/>
      <c r="GU871" s="56"/>
      <c r="GV871" s="56"/>
      <c r="GW871" s="56"/>
      <c r="GX871" s="56"/>
      <c r="GY871" s="56"/>
      <c r="GZ871" s="56"/>
      <c r="HA871" s="56"/>
      <c r="HB871" s="56"/>
      <c r="HC871" s="56"/>
      <c r="HD871" s="56"/>
      <c r="HE871" s="56"/>
      <c r="HF871" s="56"/>
      <c r="HG871" s="56"/>
      <c r="HH871" s="56"/>
      <c r="HI871" s="56"/>
      <c r="HJ871" s="56"/>
      <c r="HK871" s="56"/>
      <c r="HL871" s="56"/>
      <c r="HM871" s="56"/>
      <c r="HN871" s="56"/>
      <c r="HO871" s="56"/>
      <c r="HP871" s="56"/>
      <c r="HQ871" s="56"/>
      <c r="HR871" s="56"/>
      <c r="HS871" s="56"/>
      <c r="HT871" s="56"/>
      <c r="HU871" s="56"/>
      <c r="HV871" s="56"/>
      <c r="HW871" s="56"/>
      <c r="HX871" s="56"/>
      <c r="HY871" s="56"/>
      <c r="HZ871" s="56"/>
      <c r="IA871" s="56"/>
      <c r="IB871" s="56"/>
      <c r="IC871" s="56"/>
      <c r="ID871" s="56"/>
      <c r="IE871" s="56"/>
      <c r="IF871" s="56"/>
      <c r="IG871" s="56"/>
      <c r="IH871" s="56"/>
      <c r="II871" s="56"/>
      <c r="IJ871" s="56"/>
      <c r="IK871" s="56"/>
      <c r="IL871" s="56"/>
      <c r="IM871" s="56"/>
      <c r="IN871" s="56"/>
      <c r="IO871" s="56"/>
      <c r="IP871" s="56"/>
      <c r="IQ871" s="56"/>
      <c r="IR871" s="56"/>
      <c r="IS871" s="56"/>
      <c r="IT871" s="56"/>
      <c r="IU871" s="56"/>
      <c r="IV871" s="56"/>
      <c r="IW871" s="56"/>
      <c r="IX871" s="56"/>
    </row>
    <row r="872" spans="2:258">
      <c r="B872" s="56"/>
      <c r="C872" s="56"/>
      <c r="D872" s="56"/>
      <c r="E872" s="56"/>
      <c r="F872" s="56"/>
      <c r="G872" s="56"/>
      <c r="H872" s="56"/>
      <c r="I872" s="56"/>
      <c r="J872" s="56"/>
      <c r="K872" s="56"/>
      <c r="L872" s="56"/>
      <c r="M872" s="56"/>
      <c r="CK872" s="56"/>
      <c r="CL872" s="56"/>
      <c r="CM872" s="56"/>
      <c r="CN872" s="56"/>
      <c r="CO872" s="56"/>
      <c r="CP872" s="56"/>
      <c r="CQ872" s="56"/>
      <c r="CR872" s="56"/>
      <c r="CS872" s="56"/>
      <c r="CT872" s="56"/>
      <c r="CU872" s="56"/>
      <c r="CV872" s="56"/>
      <c r="CW872" s="56"/>
      <c r="CX872" s="56"/>
      <c r="CY872" s="56"/>
      <c r="CZ872" s="56"/>
      <c r="DA872" s="56"/>
      <c r="DB872" s="56"/>
      <c r="DC872" s="56"/>
      <c r="DD872" s="56"/>
      <c r="DE872" s="56"/>
      <c r="DF872" s="56"/>
      <c r="DG872" s="56"/>
      <c r="DH872" s="56"/>
      <c r="DI872" s="56"/>
      <c r="DJ872" s="56"/>
      <c r="DK872" s="56"/>
      <c r="DL872" s="56"/>
      <c r="DM872" s="56"/>
      <c r="DN872" s="56"/>
      <c r="DO872" s="56"/>
      <c r="DP872" s="56"/>
      <c r="DQ872" s="56"/>
      <c r="DR872" s="56"/>
      <c r="DS872" s="56"/>
      <c r="DT872" s="56"/>
      <c r="DU872" s="56"/>
      <c r="DV872" s="56"/>
      <c r="DW872" s="56"/>
      <c r="DX872" s="56"/>
      <c r="DY872" s="56"/>
      <c r="DZ872" s="56"/>
      <c r="EA872" s="56"/>
      <c r="EB872" s="56"/>
      <c r="EC872" s="56"/>
      <c r="ED872" s="56"/>
      <c r="EE872" s="56"/>
      <c r="EF872" s="56"/>
      <c r="EG872" s="56"/>
      <c r="EH872" s="56"/>
      <c r="EI872" s="56"/>
      <c r="EJ872" s="56"/>
      <c r="EK872" s="56"/>
      <c r="EL872" s="56"/>
      <c r="EM872" s="56"/>
      <c r="EN872" s="56"/>
      <c r="EO872" s="56"/>
      <c r="EP872" s="56"/>
      <c r="EQ872" s="56"/>
      <c r="ER872" s="56"/>
      <c r="ES872" s="56"/>
      <c r="ET872" s="56"/>
      <c r="EU872" s="56"/>
      <c r="EV872" s="56"/>
      <c r="EW872" s="56"/>
      <c r="EX872" s="56"/>
      <c r="EY872" s="56"/>
      <c r="EZ872" s="56"/>
      <c r="FA872" s="56"/>
      <c r="FB872" s="56"/>
      <c r="FC872" s="56"/>
      <c r="FD872" s="56"/>
      <c r="FE872" s="56"/>
      <c r="FF872" s="56"/>
      <c r="FG872" s="56"/>
      <c r="FH872" s="56"/>
      <c r="FI872" s="56"/>
      <c r="FJ872" s="56"/>
      <c r="FK872" s="56"/>
      <c r="FL872" s="56"/>
      <c r="FM872" s="56"/>
      <c r="FN872" s="56"/>
      <c r="FO872" s="56"/>
      <c r="FP872" s="56"/>
      <c r="FQ872" s="56"/>
      <c r="FR872" s="56"/>
      <c r="FS872" s="56"/>
      <c r="FT872" s="56"/>
      <c r="FU872" s="56"/>
      <c r="FV872" s="56"/>
      <c r="FW872" s="56"/>
      <c r="FX872" s="56"/>
      <c r="FY872" s="56"/>
      <c r="FZ872" s="56"/>
      <c r="GA872" s="56"/>
      <c r="GB872" s="56"/>
      <c r="GC872" s="56"/>
      <c r="GD872" s="56"/>
      <c r="GE872" s="56"/>
      <c r="GF872" s="56"/>
      <c r="GG872" s="56"/>
      <c r="GH872" s="56"/>
      <c r="GI872" s="56"/>
      <c r="GJ872" s="56"/>
      <c r="GK872" s="56"/>
      <c r="GL872" s="56"/>
      <c r="GM872" s="56"/>
      <c r="GN872" s="56"/>
      <c r="GO872" s="56"/>
      <c r="GP872" s="56"/>
      <c r="GQ872" s="56"/>
      <c r="GR872" s="56"/>
      <c r="GS872" s="56"/>
      <c r="GT872" s="56"/>
      <c r="GU872" s="56"/>
      <c r="GV872" s="56"/>
      <c r="GW872" s="56"/>
      <c r="GX872" s="56"/>
      <c r="GY872" s="56"/>
      <c r="GZ872" s="56"/>
      <c r="HA872" s="56"/>
      <c r="HB872" s="56"/>
      <c r="HC872" s="56"/>
      <c r="HD872" s="56"/>
      <c r="HE872" s="56"/>
      <c r="HF872" s="56"/>
      <c r="HG872" s="56"/>
      <c r="HH872" s="56"/>
      <c r="HI872" s="56"/>
      <c r="HJ872" s="56"/>
      <c r="HK872" s="56"/>
      <c r="HL872" s="56"/>
      <c r="HM872" s="56"/>
      <c r="HN872" s="56"/>
      <c r="HO872" s="56"/>
      <c r="HP872" s="56"/>
      <c r="HQ872" s="56"/>
      <c r="HR872" s="56"/>
      <c r="HS872" s="56"/>
      <c r="HT872" s="56"/>
      <c r="HU872" s="56"/>
      <c r="HV872" s="56"/>
      <c r="HW872" s="56"/>
      <c r="HX872" s="56"/>
      <c r="HY872" s="56"/>
      <c r="HZ872" s="56"/>
      <c r="IA872" s="56"/>
      <c r="IB872" s="56"/>
      <c r="IC872" s="56"/>
      <c r="ID872" s="56"/>
      <c r="IE872" s="56"/>
      <c r="IF872" s="56"/>
      <c r="IG872" s="56"/>
      <c r="IH872" s="56"/>
      <c r="II872" s="56"/>
      <c r="IJ872" s="56"/>
      <c r="IK872" s="56"/>
      <c r="IL872" s="56"/>
      <c r="IM872" s="56"/>
      <c r="IN872" s="56"/>
      <c r="IO872" s="56"/>
      <c r="IP872" s="56"/>
      <c r="IQ872" s="56"/>
      <c r="IR872" s="56"/>
      <c r="IS872" s="56"/>
      <c r="IT872" s="56"/>
      <c r="IU872" s="56"/>
      <c r="IV872" s="56"/>
      <c r="IW872" s="56"/>
      <c r="IX872" s="56"/>
    </row>
    <row r="873" spans="2:258">
      <c r="B873" s="56"/>
      <c r="C873" s="56"/>
      <c r="D873" s="56"/>
      <c r="E873" s="56"/>
      <c r="F873" s="56"/>
      <c r="G873" s="56"/>
      <c r="H873" s="56"/>
      <c r="I873" s="56"/>
      <c r="J873" s="56"/>
      <c r="K873" s="56"/>
      <c r="L873" s="56"/>
      <c r="M873" s="56"/>
      <c r="CK873" s="56"/>
      <c r="CL873" s="56"/>
      <c r="CM873" s="56"/>
      <c r="CN873" s="56"/>
      <c r="CO873" s="56"/>
      <c r="CP873" s="56"/>
      <c r="CQ873" s="56"/>
      <c r="CR873" s="56"/>
      <c r="CS873" s="56"/>
      <c r="CT873" s="56"/>
      <c r="CU873" s="56"/>
      <c r="CV873" s="56"/>
      <c r="CW873" s="56"/>
      <c r="CX873" s="56"/>
      <c r="CY873" s="56"/>
      <c r="CZ873" s="56"/>
      <c r="DA873" s="56"/>
      <c r="DB873" s="56"/>
      <c r="DC873" s="56"/>
      <c r="DD873" s="56"/>
      <c r="DE873" s="56"/>
      <c r="DF873" s="56"/>
      <c r="DG873" s="56"/>
      <c r="DH873" s="56"/>
      <c r="DI873" s="56"/>
      <c r="DJ873" s="56"/>
      <c r="DK873" s="56"/>
      <c r="DL873" s="56"/>
      <c r="DM873" s="56"/>
      <c r="DN873" s="56"/>
      <c r="DO873" s="56"/>
      <c r="DP873" s="56"/>
      <c r="DQ873" s="56"/>
      <c r="DR873" s="56"/>
      <c r="DS873" s="56"/>
      <c r="DT873" s="56"/>
      <c r="DU873" s="56"/>
      <c r="DV873" s="56"/>
      <c r="DW873" s="56"/>
      <c r="DX873" s="56"/>
      <c r="DY873" s="56"/>
      <c r="DZ873" s="56"/>
      <c r="EA873" s="56"/>
      <c r="EB873" s="56"/>
      <c r="EC873" s="56"/>
      <c r="ED873" s="56"/>
      <c r="EE873" s="56"/>
      <c r="EF873" s="56"/>
      <c r="EG873" s="56"/>
      <c r="EH873" s="56"/>
      <c r="EI873" s="56"/>
      <c r="EJ873" s="56"/>
      <c r="EK873" s="56"/>
      <c r="EL873" s="56"/>
      <c r="EM873" s="56"/>
      <c r="EN873" s="56"/>
      <c r="EO873" s="56"/>
      <c r="EP873" s="56"/>
      <c r="EQ873" s="56"/>
      <c r="ER873" s="56"/>
      <c r="ES873" s="56"/>
      <c r="ET873" s="56"/>
      <c r="EU873" s="56"/>
      <c r="EV873" s="56"/>
      <c r="EW873" s="56"/>
      <c r="EX873" s="56"/>
      <c r="EY873" s="56"/>
      <c r="EZ873" s="56"/>
      <c r="FA873" s="56"/>
      <c r="FB873" s="56"/>
      <c r="FC873" s="56"/>
      <c r="FD873" s="56"/>
      <c r="FE873" s="56"/>
      <c r="FF873" s="56"/>
      <c r="FG873" s="56"/>
      <c r="FH873" s="56"/>
      <c r="FI873" s="56"/>
      <c r="FJ873" s="56"/>
      <c r="FK873" s="56"/>
      <c r="FL873" s="56"/>
      <c r="FM873" s="56"/>
      <c r="FN873" s="56"/>
      <c r="FO873" s="56"/>
      <c r="FP873" s="56"/>
      <c r="FQ873" s="56"/>
      <c r="FR873" s="56"/>
      <c r="FS873" s="56"/>
      <c r="FT873" s="56"/>
      <c r="FU873" s="56"/>
      <c r="FV873" s="56"/>
      <c r="FW873" s="56"/>
      <c r="FX873" s="56"/>
      <c r="FY873" s="56"/>
      <c r="FZ873" s="56"/>
      <c r="GA873" s="56"/>
      <c r="GB873" s="56"/>
      <c r="GC873" s="56"/>
      <c r="GD873" s="56"/>
      <c r="GE873" s="56"/>
      <c r="GF873" s="56"/>
      <c r="GG873" s="56"/>
      <c r="GH873" s="56"/>
      <c r="GI873" s="56"/>
      <c r="GJ873" s="56"/>
      <c r="GK873" s="56"/>
      <c r="GL873" s="56"/>
      <c r="GM873" s="56"/>
      <c r="GN873" s="56"/>
      <c r="GO873" s="56"/>
      <c r="GP873" s="56"/>
      <c r="GQ873" s="56"/>
      <c r="GR873" s="56"/>
      <c r="GS873" s="56"/>
      <c r="GT873" s="56"/>
      <c r="GU873" s="56"/>
      <c r="GV873" s="56"/>
      <c r="GW873" s="56"/>
      <c r="GX873" s="56"/>
      <c r="GY873" s="56"/>
      <c r="GZ873" s="56"/>
      <c r="HA873" s="56"/>
      <c r="HB873" s="56"/>
      <c r="HC873" s="56"/>
      <c r="HD873" s="56"/>
      <c r="HE873" s="56"/>
      <c r="HF873" s="56"/>
      <c r="HG873" s="56"/>
      <c r="HH873" s="56"/>
      <c r="HI873" s="56"/>
      <c r="HJ873" s="56"/>
      <c r="HK873" s="56"/>
      <c r="HL873" s="56"/>
      <c r="HM873" s="56"/>
      <c r="HN873" s="56"/>
      <c r="HO873" s="56"/>
      <c r="HP873" s="56"/>
      <c r="HQ873" s="56"/>
      <c r="HR873" s="56"/>
      <c r="HS873" s="56"/>
      <c r="HT873" s="56"/>
      <c r="HU873" s="56"/>
      <c r="HV873" s="56"/>
      <c r="HW873" s="56"/>
      <c r="HX873" s="56"/>
      <c r="HY873" s="56"/>
      <c r="HZ873" s="56"/>
      <c r="IA873" s="56"/>
      <c r="IB873" s="56"/>
      <c r="IC873" s="56"/>
      <c r="ID873" s="56"/>
      <c r="IE873" s="56"/>
      <c r="IF873" s="56"/>
      <c r="IG873" s="56"/>
      <c r="IH873" s="56"/>
      <c r="II873" s="56"/>
      <c r="IJ873" s="56"/>
      <c r="IK873" s="56"/>
      <c r="IL873" s="56"/>
      <c r="IM873" s="56"/>
      <c r="IN873" s="56"/>
      <c r="IO873" s="56"/>
      <c r="IP873" s="56"/>
      <c r="IQ873" s="56"/>
      <c r="IR873" s="56"/>
      <c r="IS873" s="56"/>
      <c r="IT873" s="56"/>
      <c r="IU873" s="56"/>
      <c r="IV873" s="56"/>
      <c r="IW873" s="56"/>
      <c r="IX873" s="56"/>
    </row>
    <row r="874" spans="2:258">
      <c r="B874" s="56"/>
      <c r="C874" s="56"/>
      <c r="D874" s="56"/>
      <c r="E874" s="56"/>
      <c r="F874" s="56"/>
      <c r="G874" s="56"/>
      <c r="H874" s="56"/>
      <c r="I874" s="56"/>
      <c r="J874" s="56"/>
      <c r="K874" s="56"/>
      <c r="L874" s="56"/>
      <c r="M874" s="56"/>
      <c r="CK874" s="56"/>
      <c r="CL874" s="56"/>
      <c r="CM874" s="56"/>
      <c r="CN874" s="56"/>
      <c r="CO874" s="56"/>
      <c r="CP874" s="56"/>
      <c r="CQ874" s="56"/>
      <c r="CR874" s="56"/>
      <c r="CS874" s="56"/>
      <c r="CT874" s="56"/>
      <c r="CU874" s="56"/>
      <c r="CV874" s="56"/>
      <c r="CW874" s="56"/>
      <c r="CX874" s="56"/>
      <c r="CY874" s="56"/>
      <c r="CZ874" s="56"/>
      <c r="DA874" s="56"/>
      <c r="DB874" s="56"/>
      <c r="DC874" s="56"/>
      <c r="DD874" s="56"/>
      <c r="DE874" s="56"/>
      <c r="DF874" s="56"/>
      <c r="DG874" s="56"/>
      <c r="DH874" s="56"/>
      <c r="DI874" s="56"/>
      <c r="DJ874" s="56"/>
      <c r="DK874" s="56"/>
      <c r="DL874" s="56"/>
      <c r="DM874" s="56"/>
      <c r="DN874" s="56"/>
      <c r="DO874" s="56"/>
      <c r="DP874" s="56"/>
      <c r="DQ874" s="56"/>
      <c r="DR874" s="56"/>
      <c r="DS874" s="56"/>
      <c r="DT874" s="56"/>
      <c r="DU874" s="56"/>
      <c r="DV874" s="56"/>
      <c r="DW874" s="56"/>
      <c r="DX874" s="56"/>
      <c r="DY874" s="56"/>
      <c r="DZ874" s="56"/>
      <c r="EA874" s="56"/>
      <c r="EB874" s="56"/>
      <c r="EC874" s="56"/>
      <c r="ED874" s="56"/>
      <c r="EE874" s="56"/>
      <c r="EF874" s="56"/>
      <c r="EG874" s="56"/>
      <c r="EH874" s="56"/>
      <c r="EI874" s="56"/>
      <c r="EJ874" s="56"/>
      <c r="EK874" s="56"/>
      <c r="EL874" s="56"/>
      <c r="EM874" s="56"/>
      <c r="EN874" s="56"/>
      <c r="EO874" s="56"/>
      <c r="EP874" s="56"/>
      <c r="EQ874" s="56"/>
      <c r="ER874" s="56"/>
      <c r="ES874" s="56"/>
      <c r="ET874" s="56"/>
      <c r="EU874" s="56"/>
      <c r="EV874" s="56"/>
      <c r="EW874" s="56"/>
      <c r="EX874" s="56"/>
      <c r="EY874" s="56"/>
      <c r="EZ874" s="56"/>
      <c r="FA874" s="56"/>
      <c r="FB874" s="56"/>
      <c r="FC874" s="56"/>
      <c r="FD874" s="56"/>
      <c r="FE874" s="56"/>
      <c r="FF874" s="56"/>
      <c r="FG874" s="56"/>
      <c r="FH874" s="56"/>
      <c r="FI874" s="56"/>
      <c r="FJ874" s="56"/>
      <c r="FK874" s="56"/>
      <c r="FL874" s="56"/>
      <c r="FM874" s="56"/>
      <c r="FN874" s="56"/>
      <c r="FO874" s="56"/>
      <c r="FP874" s="56"/>
      <c r="FQ874" s="56"/>
      <c r="FR874" s="56"/>
      <c r="FS874" s="56"/>
      <c r="FT874" s="56"/>
      <c r="FU874" s="56"/>
      <c r="FV874" s="56"/>
      <c r="FW874" s="56"/>
      <c r="FX874" s="56"/>
      <c r="FY874" s="56"/>
      <c r="FZ874" s="56"/>
      <c r="GA874" s="56"/>
      <c r="GB874" s="56"/>
      <c r="GC874" s="56"/>
      <c r="GD874" s="56"/>
      <c r="GE874" s="56"/>
      <c r="GF874" s="56"/>
      <c r="GG874" s="56"/>
      <c r="GH874" s="56"/>
      <c r="GI874" s="56"/>
      <c r="GJ874" s="56"/>
      <c r="GK874" s="56"/>
      <c r="GL874" s="56"/>
      <c r="GM874" s="56"/>
      <c r="GN874" s="56"/>
      <c r="GO874" s="56"/>
      <c r="GP874" s="56"/>
      <c r="GQ874" s="56"/>
      <c r="GR874" s="56"/>
      <c r="GS874" s="56"/>
      <c r="GT874" s="56"/>
      <c r="GU874" s="56"/>
      <c r="GV874" s="56"/>
      <c r="GW874" s="56"/>
      <c r="GX874" s="56"/>
      <c r="GY874" s="56"/>
      <c r="GZ874" s="56"/>
      <c r="HA874" s="56"/>
      <c r="HB874" s="56"/>
      <c r="HC874" s="56"/>
      <c r="HD874" s="56"/>
      <c r="HE874" s="56"/>
      <c r="HF874" s="56"/>
      <c r="HG874" s="56"/>
      <c r="HH874" s="56"/>
      <c r="HI874" s="56"/>
      <c r="HJ874" s="56"/>
      <c r="HK874" s="56"/>
      <c r="HL874" s="56"/>
      <c r="HM874" s="56"/>
      <c r="HN874" s="56"/>
      <c r="HO874" s="56"/>
      <c r="HP874" s="56"/>
      <c r="HQ874" s="56"/>
      <c r="HR874" s="56"/>
      <c r="HS874" s="56"/>
      <c r="HT874" s="56"/>
      <c r="HU874" s="56"/>
      <c r="HV874" s="56"/>
      <c r="HW874" s="56"/>
      <c r="HX874" s="56"/>
      <c r="HY874" s="56"/>
      <c r="HZ874" s="56"/>
      <c r="IA874" s="56"/>
      <c r="IB874" s="56"/>
      <c r="IC874" s="56"/>
      <c r="ID874" s="56"/>
      <c r="IE874" s="56"/>
      <c r="IF874" s="56"/>
      <c r="IG874" s="56"/>
      <c r="IH874" s="56"/>
      <c r="II874" s="56"/>
      <c r="IJ874" s="56"/>
      <c r="IK874" s="56"/>
      <c r="IL874" s="56"/>
      <c r="IM874" s="56"/>
      <c r="IN874" s="56"/>
      <c r="IO874" s="56"/>
      <c r="IP874" s="56"/>
      <c r="IQ874" s="56"/>
      <c r="IR874" s="56"/>
      <c r="IS874" s="56"/>
      <c r="IT874" s="56"/>
      <c r="IU874" s="56"/>
      <c r="IV874" s="56"/>
      <c r="IW874" s="56"/>
      <c r="IX874" s="56"/>
    </row>
    <row r="875" spans="2:258">
      <c r="B875" s="56"/>
      <c r="C875" s="56"/>
      <c r="D875" s="56"/>
      <c r="E875" s="56"/>
      <c r="F875" s="56"/>
      <c r="G875" s="56"/>
      <c r="H875" s="56"/>
      <c r="I875" s="56"/>
      <c r="J875" s="56"/>
      <c r="K875" s="56"/>
      <c r="L875" s="56"/>
      <c r="M875" s="56"/>
      <c r="CK875" s="56"/>
      <c r="CL875" s="56"/>
      <c r="CM875" s="56"/>
      <c r="CN875" s="56"/>
      <c r="CO875" s="56"/>
      <c r="CP875" s="56"/>
      <c r="CQ875" s="56"/>
      <c r="CR875" s="56"/>
      <c r="CS875" s="56"/>
      <c r="CT875" s="56"/>
      <c r="CU875" s="56"/>
      <c r="CV875" s="56"/>
      <c r="CW875" s="56"/>
      <c r="CX875" s="56"/>
      <c r="CY875" s="56"/>
      <c r="CZ875" s="56"/>
      <c r="DA875" s="56"/>
      <c r="DB875" s="56"/>
      <c r="DC875" s="56"/>
      <c r="DD875" s="56"/>
      <c r="DE875" s="56"/>
      <c r="DF875" s="56"/>
      <c r="DG875" s="56"/>
      <c r="DH875" s="56"/>
      <c r="DI875" s="56"/>
      <c r="DJ875" s="56"/>
      <c r="DK875" s="56"/>
      <c r="DL875" s="56"/>
      <c r="DM875" s="56"/>
      <c r="DN875" s="56"/>
      <c r="DO875" s="56"/>
      <c r="DP875" s="56"/>
      <c r="DQ875" s="56"/>
      <c r="DR875" s="56"/>
      <c r="DS875" s="56"/>
      <c r="DT875" s="56"/>
      <c r="DU875" s="56"/>
      <c r="DV875" s="56"/>
      <c r="DW875" s="56"/>
      <c r="DX875" s="56"/>
      <c r="DY875" s="56"/>
      <c r="DZ875" s="56"/>
      <c r="EA875" s="56"/>
      <c r="EB875" s="56"/>
      <c r="EC875" s="56"/>
      <c r="ED875" s="56"/>
      <c r="EE875" s="56"/>
      <c r="EF875" s="56"/>
      <c r="EG875" s="56"/>
      <c r="EH875" s="56"/>
      <c r="EI875" s="56"/>
      <c r="EJ875" s="56"/>
      <c r="EK875" s="56"/>
      <c r="EL875" s="56"/>
      <c r="EM875" s="56"/>
      <c r="EN875" s="56"/>
      <c r="EO875" s="56"/>
      <c r="EP875" s="56"/>
      <c r="EQ875" s="56"/>
      <c r="ER875" s="56"/>
      <c r="ES875" s="56"/>
      <c r="ET875" s="56"/>
      <c r="EU875" s="56"/>
      <c r="EV875" s="56"/>
      <c r="EW875" s="56"/>
      <c r="EX875" s="56"/>
      <c r="EY875" s="56"/>
      <c r="EZ875" s="56"/>
      <c r="FA875" s="56"/>
      <c r="FB875" s="56"/>
      <c r="FC875" s="56"/>
      <c r="FD875" s="56"/>
      <c r="FE875" s="56"/>
      <c r="FF875" s="56"/>
      <c r="FG875" s="56"/>
      <c r="FH875" s="56"/>
      <c r="FI875" s="56"/>
      <c r="FJ875" s="56"/>
      <c r="FK875" s="56"/>
      <c r="FL875" s="56"/>
      <c r="FM875" s="56"/>
      <c r="FN875" s="56"/>
      <c r="FO875" s="56"/>
      <c r="FP875" s="56"/>
      <c r="FQ875" s="56"/>
      <c r="FR875" s="56"/>
      <c r="FS875" s="56"/>
      <c r="FT875" s="56"/>
      <c r="FU875" s="56"/>
      <c r="FV875" s="56"/>
      <c r="FW875" s="56"/>
      <c r="FX875" s="56"/>
      <c r="FY875" s="56"/>
      <c r="FZ875" s="56"/>
      <c r="GA875" s="56"/>
      <c r="GB875" s="56"/>
      <c r="GC875" s="56"/>
      <c r="GD875" s="56"/>
      <c r="GE875" s="56"/>
      <c r="GF875" s="56"/>
      <c r="GG875" s="56"/>
      <c r="GH875" s="56"/>
      <c r="GI875" s="56"/>
      <c r="GJ875" s="56"/>
      <c r="GK875" s="56"/>
      <c r="GL875" s="56"/>
      <c r="GM875" s="56"/>
      <c r="GN875" s="56"/>
      <c r="GO875" s="56"/>
      <c r="GP875" s="56"/>
      <c r="GQ875" s="56"/>
      <c r="GR875" s="56"/>
      <c r="GS875" s="56"/>
      <c r="GT875" s="56"/>
      <c r="GU875" s="56"/>
      <c r="GV875" s="56"/>
      <c r="GW875" s="56"/>
      <c r="GX875" s="56"/>
      <c r="GY875" s="56"/>
      <c r="GZ875" s="56"/>
      <c r="HA875" s="56"/>
      <c r="HB875" s="56"/>
      <c r="HC875" s="56"/>
      <c r="HD875" s="56"/>
      <c r="HE875" s="56"/>
      <c r="HF875" s="56"/>
      <c r="HG875" s="56"/>
      <c r="HH875" s="56"/>
      <c r="HI875" s="56"/>
      <c r="HJ875" s="56"/>
      <c r="HK875" s="56"/>
      <c r="HL875" s="56"/>
      <c r="HM875" s="56"/>
      <c r="HN875" s="56"/>
      <c r="HO875" s="56"/>
      <c r="HP875" s="56"/>
      <c r="HQ875" s="56"/>
      <c r="HR875" s="56"/>
      <c r="HS875" s="56"/>
      <c r="HT875" s="56"/>
      <c r="HU875" s="56"/>
      <c r="HV875" s="56"/>
      <c r="HW875" s="56"/>
      <c r="HX875" s="56"/>
      <c r="HY875" s="56"/>
      <c r="HZ875" s="56"/>
      <c r="IA875" s="56"/>
      <c r="IB875" s="56"/>
      <c r="IC875" s="56"/>
      <c r="ID875" s="56"/>
      <c r="IE875" s="56"/>
      <c r="IF875" s="56"/>
      <c r="IG875" s="56"/>
      <c r="IH875" s="56"/>
      <c r="II875" s="56"/>
      <c r="IJ875" s="56"/>
      <c r="IK875" s="56"/>
      <c r="IL875" s="56"/>
      <c r="IM875" s="56"/>
      <c r="IN875" s="56"/>
      <c r="IO875" s="56"/>
      <c r="IP875" s="56"/>
      <c r="IQ875" s="56"/>
      <c r="IR875" s="56"/>
      <c r="IS875" s="56"/>
      <c r="IT875" s="56"/>
      <c r="IU875" s="56"/>
      <c r="IV875" s="56"/>
      <c r="IW875" s="56"/>
      <c r="IX875" s="56"/>
    </row>
    <row r="876" spans="2:258">
      <c r="B876" s="56"/>
      <c r="C876" s="56"/>
      <c r="D876" s="56"/>
      <c r="E876" s="56"/>
      <c r="F876" s="56"/>
      <c r="G876" s="56"/>
      <c r="H876" s="56"/>
      <c r="I876" s="56"/>
      <c r="J876" s="56"/>
      <c r="K876" s="56"/>
      <c r="L876" s="56"/>
      <c r="M876" s="56"/>
      <c r="CK876" s="56"/>
      <c r="CL876" s="56"/>
      <c r="CM876" s="56"/>
      <c r="CN876" s="56"/>
      <c r="CO876" s="56"/>
      <c r="CP876" s="56"/>
      <c r="CQ876" s="56"/>
      <c r="CR876" s="56"/>
      <c r="CS876" s="56"/>
      <c r="CT876" s="56"/>
      <c r="CU876" s="56"/>
      <c r="CV876" s="56"/>
      <c r="CW876" s="56"/>
      <c r="CX876" s="56"/>
      <c r="CY876" s="56"/>
      <c r="CZ876" s="56"/>
      <c r="DA876" s="56"/>
      <c r="DB876" s="56"/>
      <c r="DC876" s="56"/>
      <c r="DD876" s="56"/>
      <c r="DE876" s="56"/>
      <c r="DF876" s="56"/>
      <c r="DG876" s="56"/>
      <c r="DH876" s="56"/>
      <c r="DI876" s="56"/>
      <c r="DJ876" s="56"/>
      <c r="DK876" s="56"/>
      <c r="DL876" s="56"/>
      <c r="DM876" s="56"/>
      <c r="DN876" s="56"/>
      <c r="DO876" s="56"/>
      <c r="DP876" s="56"/>
      <c r="DQ876" s="56"/>
      <c r="DR876" s="56"/>
      <c r="DS876" s="56"/>
      <c r="DT876" s="56"/>
      <c r="DU876" s="56"/>
      <c r="DV876" s="56"/>
      <c r="DW876" s="56"/>
      <c r="DX876" s="56"/>
      <c r="DY876" s="56"/>
      <c r="DZ876" s="56"/>
      <c r="EA876" s="56"/>
      <c r="EB876" s="56"/>
      <c r="EC876" s="56"/>
      <c r="ED876" s="56"/>
      <c r="EE876" s="56"/>
      <c r="EF876" s="56"/>
      <c r="EG876" s="56"/>
      <c r="EH876" s="56"/>
      <c r="EI876" s="56"/>
      <c r="EJ876" s="56"/>
      <c r="EK876" s="56"/>
      <c r="EL876" s="56"/>
      <c r="EM876" s="56"/>
      <c r="EN876" s="56"/>
      <c r="EO876" s="56"/>
      <c r="EP876" s="56"/>
      <c r="EQ876" s="56"/>
      <c r="ER876" s="56"/>
      <c r="ES876" s="56"/>
      <c r="ET876" s="56"/>
      <c r="EU876" s="56"/>
      <c r="EV876" s="56"/>
      <c r="EW876" s="56"/>
      <c r="EX876" s="56"/>
      <c r="EY876" s="56"/>
      <c r="EZ876" s="56"/>
      <c r="FA876" s="56"/>
      <c r="FB876" s="56"/>
      <c r="FC876" s="56"/>
      <c r="FD876" s="56"/>
      <c r="FE876" s="56"/>
      <c r="FF876" s="56"/>
      <c r="FG876" s="56"/>
      <c r="FH876" s="56"/>
      <c r="FI876" s="56"/>
      <c r="FJ876" s="56"/>
      <c r="FK876" s="56"/>
      <c r="FL876" s="56"/>
      <c r="FM876" s="56"/>
      <c r="FN876" s="56"/>
      <c r="FO876" s="56"/>
      <c r="FP876" s="56"/>
      <c r="FQ876" s="56"/>
      <c r="FR876" s="56"/>
      <c r="FS876" s="56"/>
      <c r="FT876" s="56"/>
      <c r="FU876" s="56"/>
      <c r="FV876" s="56"/>
      <c r="FW876" s="56"/>
      <c r="FX876" s="56"/>
      <c r="FY876" s="56"/>
      <c r="FZ876" s="56"/>
      <c r="GA876" s="56"/>
      <c r="GB876" s="56"/>
      <c r="GC876" s="56"/>
      <c r="GD876" s="56"/>
      <c r="GE876" s="56"/>
      <c r="GF876" s="56"/>
      <c r="GG876" s="56"/>
      <c r="GH876" s="56"/>
      <c r="GI876" s="56"/>
      <c r="GJ876" s="56"/>
      <c r="GK876" s="56"/>
      <c r="GL876" s="56"/>
      <c r="GM876" s="56"/>
      <c r="GN876" s="56"/>
      <c r="GO876" s="56"/>
      <c r="GP876" s="56"/>
      <c r="GQ876" s="56"/>
      <c r="GR876" s="56"/>
      <c r="GS876" s="56"/>
      <c r="GT876" s="56"/>
      <c r="GU876" s="56"/>
      <c r="GV876" s="56"/>
      <c r="GW876" s="56"/>
      <c r="GX876" s="56"/>
      <c r="GY876" s="56"/>
      <c r="GZ876" s="56"/>
      <c r="HA876" s="56"/>
      <c r="HB876" s="56"/>
      <c r="HC876" s="56"/>
      <c r="HD876" s="56"/>
      <c r="HE876" s="56"/>
      <c r="HF876" s="56"/>
      <c r="HG876" s="56"/>
      <c r="HH876" s="56"/>
      <c r="HI876" s="56"/>
      <c r="HJ876" s="56"/>
      <c r="HK876" s="56"/>
      <c r="HL876" s="56"/>
      <c r="HM876" s="56"/>
      <c r="HN876" s="56"/>
      <c r="HO876" s="56"/>
      <c r="HP876" s="56"/>
      <c r="HQ876" s="56"/>
      <c r="HR876" s="56"/>
      <c r="HS876" s="56"/>
      <c r="HT876" s="56"/>
      <c r="HU876" s="56"/>
      <c r="HV876" s="56"/>
      <c r="HW876" s="56"/>
      <c r="HX876" s="56"/>
      <c r="HY876" s="56"/>
      <c r="HZ876" s="56"/>
      <c r="IA876" s="56"/>
      <c r="IB876" s="56"/>
      <c r="IC876" s="56"/>
      <c r="ID876" s="56"/>
      <c r="IE876" s="56"/>
      <c r="IF876" s="56"/>
      <c r="IG876" s="56"/>
      <c r="IH876" s="56"/>
      <c r="II876" s="56"/>
      <c r="IJ876" s="56"/>
      <c r="IK876" s="56"/>
      <c r="IL876" s="56"/>
      <c r="IM876" s="56"/>
      <c r="IN876" s="56"/>
      <c r="IO876" s="56"/>
      <c r="IP876" s="56"/>
      <c r="IQ876" s="56"/>
      <c r="IR876" s="56"/>
      <c r="IS876" s="56"/>
      <c r="IT876" s="56"/>
      <c r="IU876" s="56"/>
      <c r="IV876" s="56"/>
      <c r="IW876" s="56"/>
      <c r="IX876" s="56"/>
    </row>
    <row r="877" spans="2:258">
      <c r="B877" s="56"/>
      <c r="C877" s="56"/>
      <c r="D877" s="56"/>
      <c r="E877" s="56"/>
      <c r="F877" s="56"/>
      <c r="G877" s="56"/>
      <c r="H877" s="56"/>
      <c r="I877" s="56"/>
      <c r="J877" s="56"/>
      <c r="K877" s="56"/>
      <c r="L877" s="56"/>
      <c r="M877" s="56"/>
      <c r="CK877" s="56"/>
      <c r="CL877" s="56"/>
      <c r="CM877" s="56"/>
      <c r="CN877" s="56"/>
      <c r="CO877" s="56"/>
      <c r="CP877" s="56"/>
      <c r="CQ877" s="56"/>
      <c r="CR877" s="56"/>
      <c r="CS877" s="56"/>
      <c r="CT877" s="56"/>
      <c r="CU877" s="56"/>
      <c r="CV877" s="56"/>
      <c r="CW877" s="56"/>
      <c r="CX877" s="56"/>
      <c r="CY877" s="56"/>
      <c r="CZ877" s="56"/>
      <c r="DA877" s="56"/>
      <c r="DB877" s="56"/>
      <c r="DC877" s="56"/>
      <c r="DD877" s="56"/>
      <c r="DE877" s="56"/>
      <c r="DF877" s="56"/>
      <c r="DG877" s="56"/>
      <c r="DH877" s="56"/>
      <c r="DI877" s="56"/>
      <c r="DJ877" s="56"/>
      <c r="DK877" s="56"/>
      <c r="DL877" s="56"/>
      <c r="DM877" s="56"/>
      <c r="DN877" s="56"/>
      <c r="DO877" s="56"/>
      <c r="DP877" s="56"/>
      <c r="DQ877" s="56"/>
      <c r="DR877" s="56"/>
      <c r="DS877" s="56"/>
      <c r="DT877" s="56"/>
      <c r="DU877" s="56"/>
      <c r="DV877" s="56"/>
      <c r="DW877" s="56"/>
      <c r="DX877" s="56"/>
      <c r="DY877" s="56"/>
      <c r="DZ877" s="56"/>
      <c r="EA877" s="56"/>
      <c r="EB877" s="56"/>
      <c r="EC877" s="56"/>
      <c r="ED877" s="56"/>
      <c r="EE877" s="56"/>
      <c r="EF877" s="56"/>
      <c r="EG877" s="56"/>
      <c r="EH877" s="56"/>
      <c r="EI877" s="56"/>
      <c r="EJ877" s="56"/>
      <c r="EK877" s="56"/>
      <c r="EL877" s="56"/>
      <c r="EM877" s="56"/>
      <c r="EN877" s="56"/>
      <c r="EO877" s="56"/>
      <c r="EP877" s="56"/>
      <c r="EQ877" s="56"/>
      <c r="ER877" s="56"/>
      <c r="ES877" s="56"/>
      <c r="ET877" s="56"/>
      <c r="EU877" s="56"/>
      <c r="EV877" s="56"/>
      <c r="EW877" s="56"/>
      <c r="EX877" s="56"/>
      <c r="EY877" s="56"/>
      <c r="EZ877" s="56"/>
      <c r="FA877" s="56"/>
      <c r="FB877" s="56"/>
      <c r="FC877" s="56"/>
      <c r="FD877" s="56"/>
      <c r="FE877" s="56"/>
      <c r="FF877" s="56"/>
      <c r="FG877" s="56"/>
      <c r="FH877" s="56"/>
      <c r="FI877" s="56"/>
      <c r="FJ877" s="56"/>
      <c r="FK877" s="56"/>
      <c r="FL877" s="56"/>
      <c r="FM877" s="56"/>
      <c r="FN877" s="56"/>
      <c r="FO877" s="56"/>
      <c r="FP877" s="56"/>
      <c r="FQ877" s="56"/>
      <c r="FR877" s="56"/>
      <c r="FS877" s="56"/>
      <c r="FT877" s="56"/>
      <c r="FU877" s="56"/>
      <c r="FV877" s="56"/>
      <c r="FW877" s="56"/>
      <c r="FX877" s="56"/>
      <c r="FY877" s="56"/>
      <c r="FZ877" s="56"/>
      <c r="GA877" s="56"/>
      <c r="GB877" s="56"/>
      <c r="GC877" s="56"/>
      <c r="GD877" s="56"/>
      <c r="GE877" s="56"/>
      <c r="GF877" s="56"/>
      <c r="GG877" s="56"/>
      <c r="GH877" s="56"/>
      <c r="GI877" s="56"/>
      <c r="GJ877" s="56"/>
      <c r="GK877" s="56"/>
      <c r="GL877" s="56"/>
      <c r="GM877" s="56"/>
      <c r="GN877" s="56"/>
      <c r="GO877" s="56"/>
      <c r="GP877" s="56"/>
      <c r="GQ877" s="56"/>
      <c r="GR877" s="56"/>
      <c r="GS877" s="56"/>
      <c r="GT877" s="56"/>
      <c r="GU877" s="56"/>
      <c r="GV877" s="56"/>
      <c r="GW877" s="56"/>
      <c r="GX877" s="56"/>
      <c r="GY877" s="56"/>
      <c r="GZ877" s="56"/>
      <c r="HA877" s="56"/>
      <c r="HB877" s="56"/>
      <c r="HC877" s="56"/>
      <c r="HD877" s="56"/>
      <c r="HE877" s="56"/>
      <c r="HF877" s="56"/>
      <c r="HG877" s="56"/>
      <c r="HH877" s="56"/>
      <c r="HI877" s="56"/>
      <c r="HJ877" s="56"/>
      <c r="HK877" s="56"/>
      <c r="HL877" s="56"/>
      <c r="HM877" s="56"/>
      <c r="HN877" s="56"/>
      <c r="HO877" s="56"/>
      <c r="HP877" s="56"/>
      <c r="HQ877" s="56"/>
      <c r="HR877" s="56"/>
      <c r="HS877" s="56"/>
      <c r="HT877" s="56"/>
      <c r="HU877" s="56"/>
      <c r="HV877" s="56"/>
      <c r="HW877" s="56"/>
      <c r="HX877" s="56"/>
      <c r="HY877" s="56"/>
      <c r="HZ877" s="56"/>
      <c r="IA877" s="56"/>
      <c r="IB877" s="56"/>
      <c r="IC877" s="56"/>
      <c r="ID877" s="56"/>
      <c r="IE877" s="56"/>
      <c r="IF877" s="56"/>
      <c r="IG877" s="56"/>
      <c r="IH877" s="56"/>
      <c r="II877" s="56"/>
      <c r="IJ877" s="56"/>
      <c r="IK877" s="56"/>
      <c r="IL877" s="56"/>
      <c r="IM877" s="56"/>
      <c r="IN877" s="56"/>
      <c r="IO877" s="56"/>
      <c r="IP877" s="56"/>
      <c r="IQ877" s="56"/>
      <c r="IR877" s="56"/>
      <c r="IS877" s="56"/>
      <c r="IT877" s="56"/>
      <c r="IU877" s="56"/>
      <c r="IV877" s="56"/>
      <c r="IW877" s="56"/>
      <c r="IX877" s="56"/>
    </row>
    <row r="878" spans="2:258">
      <c r="B878" s="56"/>
      <c r="C878" s="56"/>
      <c r="D878" s="56"/>
      <c r="E878" s="56"/>
      <c r="F878" s="56"/>
      <c r="G878" s="56"/>
      <c r="H878" s="56"/>
      <c r="I878" s="56"/>
      <c r="J878" s="56"/>
      <c r="K878" s="56"/>
      <c r="L878" s="56"/>
      <c r="M878" s="56"/>
      <c r="CK878" s="56"/>
      <c r="CL878" s="56"/>
      <c r="CM878" s="56"/>
      <c r="CN878" s="56"/>
      <c r="CO878" s="56"/>
      <c r="CP878" s="56"/>
      <c r="CQ878" s="56"/>
      <c r="CR878" s="56"/>
      <c r="CS878" s="56"/>
      <c r="CT878" s="56"/>
      <c r="CU878" s="56"/>
      <c r="CV878" s="56"/>
      <c r="CW878" s="56"/>
      <c r="CX878" s="56"/>
      <c r="CY878" s="56"/>
      <c r="CZ878" s="56"/>
      <c r="DA878" s="56"/>
      <c r="DB878" s="56"/>
      <c r="DC878" s="56"/>
      <c r="DD878" s="56"/>
      <c r="DE878" s="56"/>
      <c r="DF878" s="56"/>
      <c r="DG878" s="56"/>
      <c r="DH878" s="56"/>
      <c r="DI878" s="56"/>
      <c r="DJ878" s="56"/>
      <c r="DK878" s="56"/>
      <c r="DL878" s="56"/>
      <c r="DM878" s="56"/>
      <c r="DN878" s="56"/>
      <c r="DO878" s="56"/>
      <c r="DP878" s="56"/>
      <c r="DQ878" s="56"/>
      <c r="DR878" s="56"/>
      <c r="DS878" s="56"/>
      <c r="DT878" s="56"/>
      <c r="DU878" s="56"/>
      <c r="DV878" s="56"/>
      <c r="DW878" s="56"/>
      <c r="DX878" s="56"/>
      <c r="DY878" s="56"/>
      <c r="DZ878" s="56"/>
      <c r="EA878" s="56"/>
      <c r="EB878" s="56"/>
      <c r="EC878" s="56"/>
      <c r="ED878" s="56"/>
      <c r="EE878" s="56"/>
      <c r="EF878" s="56"/>
      <c r="EG878" s="56"/>
      <c r="EH878" s="56"/>
      <c r="EI878" s="56"/>
      <c r="EJ878" s="56"/>
      <c r="EK878" s="56"/>
      <c r="EL878" s="56"/>
      <c r="EM878" s="56"/>
      <c r="EN878" s="56"/>
      <c r="EO878" s="56"/>
      <c r="EP878" s="56"/>
      <c r="EQ878" s="56"/>
      <c r="ER878" s="56"/>
      <c r="ES878" s="56"/>
      <c r="ET878" s="56"/>
      <c r="EU878" s="56"/>
      <c r="EV878" s="56"/>
      <c r="EW878" s="56"/>
      <c r="EX878" s="56"/>
      <c r="EY878" s="56"/>
      <c r="EZ878" s="56"/>
      <c r="FA878" s="56"/>
      <c r="FB878" s="56"/>
      <c r="FC878" s="56"/>
      <c r="FD878" s="56"/>
      <c r="FE878" s="56"/>
      <c r="FF878" s="56"/>
      <c r="FG878" s="56"/>
      <c r="FH878" s="56"/>
      <c r="FI878" s="56"/>
      <c r="FJ878" s="56"/>
      <c r="FK878" s="56"/>
      <c r="FL878" s="56"/>
      <c r="FM878" s="56"/>
      <c r="FN878" s="56"/>
      <c r="FO878" s="56"/>
      <c r="FP878" s="56"/>
      <c r="FQ878" s="56"/>
      <c r="FR878" s="56"/>
      <c r="FS878" s="56"/>
      <c r="FT878" s="56"/>
      <c r="FU878" s="56"/>
      <c r="FV878" s="56"/>
      <c r="FW878" s="56"/>
      <c r="FX878" s="56"/>
      <c r="FY878" s="56"/>
      <c r="FZ878" s="56"/>
      <c r="GA878" s="56"/>
      <c r="GB878" s="56"/>
      <c r="GC878" s="56"/>
      <c r="GD878" s="56"/>
      <c r="GE878" s="56"/>
      <c r="GF878" s="56"/>
      <c r="GG878" s="56"/>
      <c r="GH878" s="56"/>
      <c r="GI878" s="56"/>
      <c r="GJ878" s="56"/>
      <c r="GK878" s="56"/>
      <c r="GL878" s="56"/>
      <c r="GM878" s="56"/>
      <c r="GN878" s="56"/>
      <c r="GO878" s="56"/>
      <c r="GP878" s="56"/>
      <c r="GQ878" s="56"/>
      <c r="GR878" s="56"/>
      <c r="GS878" s="56"/>
      <c r="GT878" s="56"/>
      <c r="GU878" s="56"/>
      <c r="GV878" s="56"/>
      <c r="GW878" s="56"/>
      <c r="GX878" s="56"/>
      <c r="GY878" s="56"/>
      <c r="GZ878" s="56"/>
      <c r="HA878" s="56"/>
      <c r="HB878" s="56"/>
      <c r="HC878" s="56"/>
      <c r="HD878" s="56"/>
      <c r="HE878" s="56"/>
      <c r="HF878" s="56"/>
      <c r="HG878" s="56"/>
      <c r="HH878" s="56"/>
      <c r="HI878" s="56"/>
      <c r="HJ878" s="56"/>
      <c r="HK878" s="56"/>
      <c r="HL878" s="56"/>
      <c r="HM878" s="56"/>
      <c r="HN878" s="56"/>
      <c r="HO878" s="56"/>
      <c r="HP878" s="56"/>
      <c r="HQ878" s="56"/>
      <c r="HR878" s="56"/>
      <c r="HS878" s="56"/>
      <c r="HT878" s="56"/>
      <c r="HU878" s="56"/>
      <c r="HV878" s="56"/>
      <c r="HW878" s="56"/>
      <c r="HX878" s="56"/>
      <c r="HY878" s="56"/>
      <c r="HZ878" s="56"/>
      <c r="IA878" s="56"/>
      <c r="IB878" s="56"/>
      <c r="IC878" s="56"/>
      <c r="ID878" s="56"/>
      <c r="IE878" s="56"/>
      <c r="IF878" s="56"/>
      <c r="IG878" s="56"/>
      <c r="IH878" s="56"/>
      <c r="II878" s="56"/>
      <c r="IJ878" s="56"/>
      <c r="IK878" s="56"/>
      <c r="IL878" s="56"/>
      <c r="IM878" s="56"/>
      <c r="IN878" s="56"/>
      <c r="IO878" s="56"/>
      <c r="IP878" s="56"/>
      <c r="IQ878" s="56"/>
      <c r="IR878" s="56"/>
      <c r="IS878" s="56"/>
      <c r="IT878" s="56"/>
      <c r="IU878" s="56"/>
      <c r="IV878" s="56"/>
      <c r="IW878" s="56"/>
      <c r="IX878" s="56"/>
    </row>
    <row r="879" spans="2:258">
      <c r="B879" s="56"/>
      <c r="C879" s="56"/>
      <c r="D879" s="56"/>
      <c r="E879" s="56"/>
      <c r="F879" s="56"/>
      <c r="G879" s="56"/>
      <c r="H879" s="56"/>
      <c r="I879" s="56"/>
      <c r="J879" s="56"/>
      <c r="K879" s="56"/>
      <c r="L879" s="56"/>
      <c r="M879" s="56"/>
      <c r="CK879" s="56"/>
      <c r="CL879" s="56"/>
      <c r="CM879" s="56"/>
      <c r="CN879" s="56"/>
      <c r="CO879" s="56"/>
      <c r="CP879" s="56"/>
      <c r="CQ879" s="56"/>
      <c r="CR879" s="56"/>
      <c r="CS879" s="56"/>
      <c r="CT879" s="56"/>
      <c r="CU879" s="56"/>
      <c r="CV879" s="56"/>
      <c r="CW879" s="56"/>
      <c r="CX879" s="56"/>
      <c r="CY879" s="56"/>
      <c r="CZ879" s="56"/>
      <c r="DA879" s="56"/>
      <c r="DB879" s="56"/>
      <c r="DC879" s="56"/>
      <c r="DD879" s="56"/>
      <c r="DE879" s="56"/>
      <c r="DF879" s="56"/>
      <c r="DG879" s="56"/>
      <c r="DH879" s="56"/>
      <c r="DI879" s="56"/>
      <c r="DJ879" s="56"/>
      <c r="DK879" s="56"/>
      <c r="DL879" s="56"/>
      <c r="DM879" s="56"/>
      <c r="DN879" s="56"/>
      <c r="DO879" s="56"/>
      <c r="DP879" s="56"/>
      <c r="DQ879" s="56"/>
      <c r="DR879" s="56"/>
      <c r="DS879" s="56"/>
      <c r="DT879" s="56"/>
      <c r="DU879" s="56"/>
      <c r="DV879" s="56"/>
      <c r="DW879" s="56"/>
      <c r="DX879" s="56"/>
      <c r="DY879" s="56"/>
      <c r="DZ879" s="56"/>
      <c r="EA879" s="56"/>
      <c r="EB879" s="56"/>
      <c r="EC879" s="56"/>
      <c r="ED879" s="56"/>
      <c r="EE879" s="56"/>
      <c r="EF879" s="56"/>
      <c r="EG879" s="56"/>
      <c r="EH879" s="56"/>
      <c r="EI879" s="56"/>
      <c r="EJ879" s="56"/>
      <c r="EK879" s="56"/>
      <c r="EL879" s="56"/>
      <c r="EM879" s="56"/>
      <c r="EN879" s="56"/>
      <c r="EO879" s="56"/>
      <c r="EP879" s="56"/>
      <c r="EQ879" s="56"/>
      <c r="ER879" s="56"/>
      <c r="ES879" s="56"/>
      <c r="ET879" s="56"/>
      <c r="EU879" s="56"/>
      <c r="EV879" s="56"/>
      <c r="EW879" s="56"/>
      <c r="EX879" s="56"/>
      <c r="EY879" s="56"/>
      <c r="EZ879" s="56"/>
      <c r="FA879" s="56"/>
      <c r="FB879" s="56"/>
      <c r="FC879" s="56"/>
      <c r="FD879" s="56"/>
      <c r="FE879" s="56"/>
      <c r="FF879" s="56"/>
      <c r="FG879" s="56"/>
      <c r="FH879" s="56"/>
      <c r="FI879" s="56"/>
      <c r="FJ879" s="56"/>
      <c r="FK879" s="56"/>
      <c r="FL879" s="56"/>
      <c r="FM879" s="56"/>
      <c r="FN879" s="56"/>
      <c r="FO879" s="56"/>
      <c r="FP879" s="56"/>
      <c r="FQ879" s="56"/>
      <c r="FR879" s="56"/>
      <c r="FS879" s="56"/>
      <c r="FT879" s="56"/>
      <c r="FU879" s="56"/>
      <c r="FV879" s="56"/>
      <c r="FW879" s="56"/>
      <c r="FX879" s="56"/>
      <c r="FY879" s="56"/>
      <c r="FZ879" s="56"/>
      <c r="GA879" s="56"/>
      <c r="GB879" s="56"/>
      <c r="GC879" s="56"/>
      <c r="GD879" s="56"/>
      <c r="GE879" s="56"/>
      <c r="GF879" s="56"/>
      <c r="GG879" s="56"/>
      <c r="GH879" s="56"/>
      <c r="GI879" s="56"/>
      <c r="GJ879" s="56"/>
      <c r="GK879" s="56"/>
      <c r="GL879" s="56"/>
      <c r="GM879" s="56"/>
      <c r="GN879" s="56"/>
      <c r="GO879" s="56"/>
      <c r="GP879" s="56"/>
      <c r="GQ879" s="56"/>
      <c r="GR879" s="56"/>
      <c r="GS879" s="56"/>
      <c r="GT879" s="56"/>
      <c r="GU879" s="56"/>
      <c r="GV879" s="56"/>
      <c r="GW879" s="56"/>
      <c r="GX879" s="56"/>
      <c r="GY879" s="56"/>
      <c r="GZ879" s="56"/>
      <c r="HA879" s="56"/>
      <c r="HB879" s="56"/>
      <c r="HC879" s="56"/>
      <c r="HD879" s="56"/>
      <c r="HE879" s="56"/>
      <c r="HF879" s="56"/>
      <c r="HG879" s="56"/>
      <c r="HH879" s="56"/>
      <c r="HI879" s="56"/>
      <c r="HJ879" s="56"/>
      <c r="HK879" s="56"/>
      <c r="HL879" s="56"/>
      <c r="HM879" s="56"/>
      <c r="HN879" s="56"/>
      <c r="HO879" s="56"/>
      <c r="HP879" s="56"/>
      <c r="HQ879" s="56"/>
      <c r="HR879" s="56"/>
      <c r="HS879" s="56"/>
      <c r="HT879" s="56"/>
      <c r="HU879" s="56"/>
      <c r="HV879" s="56"/>
      <c r="HW879" s="56"/>
      <c r="HX879" s="56"/>
      <c r="HY879" s="56"/>
      <c r="HZ879" s="56"/>
      <c r="IA879" s="56"/>
      <c r="IB879" s="56"/>
      <c r="IC879" s="56"/>
      <c r="ID879" s="56"/>
      <c r="IE879" s="56"/>
      <c r="IF879" s="56"/>
      <c r="IG879" s="56"/>
      <c r="IH879" s="56"/>
      <c r="II879" s="56"/>
      <c r="IJ879" s="56"/>
      <c r="IK879" s="56"/>
      <c r="IL879" s="56"/>
      <c r="IM879" s="56"/>
      <c r="IN879" s="56"/>
      <c r="IO879" s="56"/>
      <c r="IP879" s="56"/>
      <c r="IQ879" s="56"/>
      <c r="IR879" s="56"/>
      <c r="IS879" s="56"/>
      <c r="IT879" s="56"/>
      <c r="IU879" s="56"/>
      <c r="IV879" s="56"/>
      <c r="IW879" s="56"/>
      <c r="IX879" s="56"/>
    </row>
    <row r="880" spans="2:258">
      <c r="B880" s="56"/>
      <c r="C880" s="56"/>
      <c r="D880" s="56"/>
      <c r="E880" s="56"/>
      <c r="F880" s="56"/>
      <c r="G880" s="56"/>
      <c r="H880" s="56"/>
      <c r="I880" s="56"/>
      <c r="J880" s="56"/>
      <c r="K880" s="56"/>
      <c r="L880" s="56"/>
      <c r="M880" s="56"/>
      <c r="CK880" s="56"/>
      <c r="CL880" s="56"/>
      <c r="CM880" s="56"/>
      <c r="CN880" s="56"/>
      <c r="CO880" s="56"/>
      <c r="CP880" s="56"/>
      <c r="CQ880" s="56"/>
      <c r="CR880" s="56"/>
      <c r="CS880" s="56"/>
      <c r="CT880" s="56"/>
      <c r="CU880" s="56"/>
      <c r="CV880" s="56"/>
      <c r="CW880" s="56"/>
      <c r="CX880" s="56"/>
      <c r="CY880" s="56"/>
      <c r="CZ880" s="56"/>
      <c r="DA880" s="56"/>
      <c r="DB880" s="56"/>
      <c r="DC880" s="56"/>
      <c r="DD880" s="56"/>
      <c r="DE880" s="56"/>
      <c r="DF880" s="56"/>
      <c r="DG880" s="56"/>
      <c r="DH880" s="56"/>
      <c r="DI880" s="56"/>
      <c r="DJ880" s="56"/>
      <c r="DK880" s="56"/>
      <c r="DL880" s="56"/>
      <c r="DM880" s="56"/>
      <c r="DN880" s="56"/>
      <c r="DO880" s="56"/>
      <c r="DP880" s="56"/>
      <c r="DQ880" s="56"/>
      <c r="DR880" s="56"/>
      <c r="DS880" s="56"/>
      <c r="DT880" s="56"/>
      <c r="DU880" s="56"/>
      <c r="DV880" s="56"/>
      <c r="DW880" s="56"/>
      <c r="DX880" s="56"/>
      <c r="DY880" s="56"/>
      <c r="DZ880" s="56"/>
      <c r="EA880" s="56"/>
      <c r="EB880" s="56"/>
      <c r="EC880" s="56"/>
      <c r="ED880" s="56"/>
      <c r="EE880" s="56"/>
      <c r="EF880" s="56"/>
      <c r="EG880" s="56"/>
      <c r="EH880" s="56"/>
      <c r="EI880" s="56"/>
      <c r="EJ880" s="56"/>
      <c r="EK880" s="56"/>
      <c r="EL880" s="56"/>
      <c r="EM880" s="56"/>
      <c r="EN880" s="56"/>
      <c r="EO880" s="56"/>
      <c r="EP880" s="56"/>
      <c r="EQ880" s="56"/>
      <c r="ER880" s="56"/>
      <c r="ES880" s="56"/>
      <c r="ET880" s="56"/>
      <c r="EU880" s="56"/>
      <c r="EV880" s="56"/>
      <c r="EW880" s="56"/>
      <c r="EX880" s="56"/>
      <c r="EY880" s="56"/>
      <c r="EZ880" s="56"/>
      <c r="FA880" s="56"/>
      <c r="FB880" s="56"/>
      <c r="FC880" s="56"/>
      <c r="FD880" s="56"/>
      <c r="FE880" s="56"/>
      <c r="FF880" s="56"/>
      <c r="FG880" s="56"/>
      <c r="FH880" s="56"/>
      <c r="FI880" s="56"/>
      <c r="FJ880" s="56"/>
      <c r="FK880" s="56"/>
      <c r="FL880" s="56"/>
      <c r="FM880" s="56"/>
      <c r="FN880" s="56"/>
      <c r="FO880" s="56"/>
      <c r="FP880" s="56"/>
      <c r="FQ880" s="56"/>
      <c r="FR880" s="56"/>
      <c r="FS880" s="56"/>
      <c r="FT880" s="56"/>
      <c r="FU880" s="56"/>
      <c r="FV880" s="56"/>
      <c r="FW880" s="56"/>
      <c r="FX880" s="56"/>
      <c r="FY880" s="56"/>
      <c r="FZ880" s="56"/>
      <c r="GA880" s="56"/>
      <c r="GB880" s="56"/>
      <c r="GC880" s="56"/>
      <c r="GD880" s="56"/>
      <c r="GE880" s="56"/>
      <c r="GF880" s="56"/>
      <c r="GG880" s="56"/>
      <c r="GH880" s="56"/>
      <c r="GI880" s="56"/>
      <c r="GJ880" s="56"/>
      <c r="GK880" s="56"/>
      <c r="GL880" s="56"/>
      <c r="GM880" s="56"/>
      <c r="GN880" s="56"/>
      <c r="GO880" s="56"/>
      <c r="GP880" s="56"/>
      <c r="GQ880" s="56"/>
      <c r="GR880" s="56"/>
      <c r="GS880" s="56"/>
      <c r="GT880" s="56"/>
      <c r="GU880" s="56"/>
      <c r="GV880" s="56"/>
      <c r="GW880" s="56"/>
      <c r="GX880" s="56"/>
      <c r="GY880" s="56"/>
      <c r="GZ880" s="56"/>
      <c r="HA880" s="56"/>
      <c r="HB880" s="56"/>
      <c r="HC880" s="56"/>
      <c r="HD880" s="56"/>
      <c r="HE880" s="56"/>
      <c r="HF880" s="56"/>
      <c r="HG880" s="56"/>
      <c r="HH880" s="56"/>
      <c r="HI880" s="56"/>
      <c r="HJ880" s="56"/>
      <c r="HK880" s="56"/>
      <c r="HL880" s="56"/>
      <c r="HM880" s="56"/>
      <c r="HN880" s="56"/>
      <c r="HO880" s="56"/>
      <c r="HP880" s="56"/>
      <c r="HQ880" s="56"/>
      <c r="HR880" s="56"/>
      <c r="HS880" s="56"/>
      <c r="HT880" s="56"/>
      <c r="HU880" s="56"/>
      <c r="HV880" s="56"/>
      <c r="HW880" s="56"/>
      <c r="HX880" s="56"/>
      <c r="HY880" s="56"/>
      <c r="HZ880" s="56"/>
      <c r="IA880" s="56"/>
      <c r="IB880" s="56"/>
      <c r="IC880" s="56"/>
      <c r="ID880" s="56"/>
      <c r="IE880" s="56"/>
      <c r="IF880" s="56"/>
      <c r="IG880" s="56"/>
      <c r="IH880" s="56"/>
      <c r="II880" s="56"/>
      <c r="IJ880" s="56"/>
      <c r="IK880" s="56"/>
      <c r="IL880" s="56"/>
      <c r="IM880" s="56"/>
      <c r="IN880" s="56"/>
      <c r="IO880" s="56"/>
      <c r="IP880" s="56"/>
      <c r="IQ880" s="56"/>
      <c r="IR880" s="56"/>
      <c r="IS880" s="56"/>
      <c r="IT880" s="56"/>
      <c r="IU880" s="56"/>
      <c r="IV880" s="56"/>
      <c r="IW880" s="56"/>
      <c r="IX880" s="56"/>
    </row>
    <row r="881" spans="2:258">
      <c r="B881" s="56"/>
      <c r="C881" s="56"/>
      <c r="D881" s="56"/>
      <c r="E881" s="56"/>
      <c r="F881" s="56"/>
      <c r="G881" s="56"/>
      <c r="H881" s="56"/>
      <c r="I881" s="56"/>
      <c r="J881" s="56"/>
      <c r="K881" s="56"/>
      <c r="L881" s="56"/>
      <c r="M881" s="56"/>
      <c r="CK881" s="56"/>
      <c r="CL881" s="56"/>
      <c r="CM881" s="56"/>
      <c r="CN881" s="56"/>
      <c r="CO881" s="56"/>
      <c r="CP881" s="56"/>
      <c r="CQ881" s="56"/>
      <c r="CR881" s="56"/>
      <c r="CS881" s="56"/>
      <c r="CT881" s="56"/>
      <c r="CU881" s="56"/>
      <c r="CV881" s="56"/>
      <c r="CW881" s="56"/>
      <c r="CX881" s="56"/>
      <c r="CY881" s="56"/>
      <c r="CZ881" s="56"/>
      <c r="DA881" s="56"/>
      <c r="DB881" s="56"/>
      <c r="DC881" s="56"/>
      <c r="DD881" s="56"/>
      <c r="DE881" s="56"/>
      <c r="DF881" s="56"/>
      <c r="DG881" s="56"/>
      <c r="DH881" s="56"/>
      <c r="DI881" s="56"/>
      <c r="DJ881" s="56"/>
      <c r="DK881" s="56"/>
      <c r="DL881" s="56"/>
      <c r="DM881" s="56"/>
      <c r="DN881" s="56"/>
      <c r="DO881" s="56"/>
      <c r="DP881" s="56"/>
      <c r="DQ881" s="56"/>
      <c r="DR881" s="56"/>
      <c r="DS881" s="56"/>
      <c r="DT881" s="56"/>
      <c r="DU881" s="56"/>
      <c r="DV881" s="56"/>
      <c r="DW881" s="56"/>
      <c r="DX881" s="56"/>
      <c r="DY881" s="56"/>
      <c r="DZ881" s="56"/>
      <c r="EA881" s="56"/>
      <c r="EB881" s="56"/>
      <c r="EC881" s="56"/>
      <c r="ED881" s="56"/>
      <c r="EE881" s="56"/>
      <c r="EF881" s="56"/>
      <c r="EG881" s="56"/>
      <c r="EH881" s="56"/>
      <c r="EI881" s="56"/>
      <c r="EJ881" s="56"/>
      <c r="EK881" s="56"/>
      <c r="EL881" s="56"/>
      <c r="EM881" s="56"/>
      <c r="EN881" s="56"/>
      <c r="EO881" s="56"/>
      <c r="EP881" s="56"/>
      <c r="EQ881" s="56"/>
      <c r="ER881" s="56"/>
      <c r="ES881" s="56"/>
      <c r="ET881" s="56"/>
      <c r="EU881" s="56"/>
      <c r="EV881" s="56"/>
      <c r="EW881" s="56"/>
      <c r="EX881" s="56"/>
      <c r="EY881" s="56"/>
      <c r="EZ881" s="56"/>
      <c r="FA881" s="56"/>
      <c r="FB881" s="56"/>
      <c r="FC881" s="56"/>
      <c r="FD881" s="56"/>
      <c r="FE881" s="56"/>
      <c r="FF881" s="56"/>
      <c r="FG881" s="56"/>
      <c r="FH881" s="56"/>
      <c r="FI881" s="56"/>
      <c r="FJ881" s="56"/>
      <c r="FK881" s="56"/>
      <c r="FL881" s="56"/>
      <c r="FM881" s="56"/>
      <c r="FN881" s="56"/>
      <c r="FO881" s="56"/>
      <c r="FP881" s="56"/>
      <c r="FQ881" s="56"/>
      <c r="FR881" s="56"/>
      <c r="FS881" s="56"/>
      <c r="FT881" s="56"/>
      <c r="FU881" s="56"/>
      <c r="FV881" s="56"/>
      <c r="FW881" s="56"/>
      <c r="FX881" s="56"/>
      <c r="FY881" s="56"/>
      <c r="FZ881" s="56"/>
      <c r="GA881" s="56"/>
      <c r="GB881" s="56"/>
      <c r="GC881" s="56"/>
      <c r="GD881" s="56"/>
      <c r="GE881" s="56"/>
      <c r="GF881" s="56"/>
      <c r="GG881" s="56"/>
      <c r="GH881" s="56"/>
      <c r="GI881" s="56"/>
      <c r="GJ881" s="56"/>
      <c r="GK881" s="56"/>
      <c r="GL881" s="56"/>
      <c r="GM881" s="56"/>
      <c r="GN881" s="56"/>
      <c r="GO881" s="56"/>
      <c r="GP881" s="56"/>
      <c r="GQ881" s="56"/>
      <c r="GR881" s="56"/>
      <c r="GS881" s="56"/>
      <c r="GT881" s="56"/>
      <c r="GU881" s="56"/>
      <c r="GV881" s="56"/>
      <c r="GW881" s="56"/>
      <c r="GX881" s="56"/>
      <c r="GY881" s="56"/>
      <c r="GZ881" s="56"/>
      <c r="HA881" s="56"/>
      <c r="HB881" s="56"/>
      <c r="HC881" s="56"/>
      <c r="HD881" s="56"/>
      <c r="HE881" s="56"/>
      <c r="HF881" s="56"/>
      <c r="HG881" s="56"/>
      <c r="HH881" s="56"/>
      <c r="HI881" s="56"/>
      <c r="HJ881" s="56"/>
      <c r="HK881" s="56"/>
      <c r="HL881" s="56"/>
      <c r="HM881" s="56"/>
      <c r="HN881" s="56"/>
      <c r="HO881" s="56"/>
      <c r="HP881" s="56"/>
      <c r="HQ881" s="56"/>
      <c r="HR881" s="56"/>
      <c r="HS881" s="56"/>
      <c r="HT881" s="56"/>
      <c r="HU881" s="56"/>
      <c r="HV881" s="56"/>
      <c r="HW881" s="56"/>
      <c r="HX881" s="56"/>
      <c r="HY881" s="56"/>
      <c r="HZ881" s="56"/>
      <c r="IA881" s="56"/>
      <c r="IB881" s="56"/>
      <c r="IC881" s="56"/>
      <c r="ID881" s="56"/>
      <c r="IE881" s="56"/>
      <c r="IF881" s="56"/>
      <c r="IG881" s="56"/>
      <c r="IH881" s="56"/>
      <c r="II881" s="56"/>
      <c r="IJ881" s="56"/>
      <c r="IK881" s="56"/>
      <c r="IL881" s="56"/>
      <c r="IM881" s="56"/>
      <c r="IN881" s="56"/>
      <c r="IO881" s="56"/>
      <c r="IP881" s="56"/>
      <c r="IQ881" s="56"/>
      <c r="IR881" s="56"/>
      <c r="IS881" s="56"/>
      <c r="IT881" s="56"/>
      <c r="IU881" s="56"/>
      <c r="IV881" s="56"/>
      <c r="IW881" s="56"/>
      <c r="IX881" s="56"/>
    </row>
    <row r="882" spans="2:258">
      <c r="B882" s="56"/>
      <c r="C882" s="56"/>
      <c r="D882" s="56"/>
      <c r="E882" s="56"/>
      <c r="F882" s="56"/>
      <c r="G882" s="56"/>
      <c r="H882" s="56"/>
      <c r="I882" s="56"/>
      <c r="J882" s="56"/>
      <c r="K882" s="56"/>
      <c r="L882" s="56"/>
      <c r="M882" s="56"/>
      <c r="CK882" s="56"/>
      <c r="CL882" s="56"/>
      <c r="CM882" s="56"/>
      <c r="CN882" s="56"/>
      <c r="CO882" s="56"/>
      <c r="CP882" s="56"/>
      <c r="CQ882" s="56"/>
      <c r="CR882" s="56"/>
      <c r="CS882" s="56"/>
      <c r="CT882" s="56"/>
      <c r="CU882" s="56"/>
      <c r="CV882" s="56"/>
      <c r="CW882" s="56"/>
      <c r="CX882" s="56"/>
      <c r="CY882" s="56"/>
      <c r="CZ882" s="56"/>
      <c r="DA882" s="56"/>
      <c r="DB882" s="56"/>
      <c r="DC882" s="56"/>
      <c r="DD882" s="56"/>
      <c r="DE882" s="56"/>
      <c r="DF882" s="56"/>
      <c r="DG882" s="56"/>
      <c r="DH882" s="56"/>
      <c r="DI882" s="56"/>
      <c r="DJ882" s="56"/>
      <c r="DK882" s="56"/>
      <c r="DL882" s="56"/>
      <c r="DM882" s="56"/>
      <c r="DN882" s="56"/>
      <c r="DO882" s="56"/>
      <c r="DP882" s="56"/>
      <c r="DQ882" s="56"/>
      <c r="DR882" s="56"/>
      <c r="DS882" s="56"/>
      <c r="DT882" s="56"/>
      <c r="DU882" s="56"/>
      <c r="DV882" s="56"/>
      <c r="DW882" s="56"/>
      <c r="DX882" s="56"/>
      <c r="DY882" s="56"/>
      <c r="DZ882" s="56"/>
      <c r="EA882" s="56"/>
      <c r="EB882" s="56"/>
      <c r="EC882" s="56"/>
      <c r="ED882" s="56"/>
      <c r="EE882" s="56"/>
      <c r="EF882" s="56"/>
      <c r="EG882" s="56"/>
      <c r="EH882" s="56"/>
      <c r="EI882" s="56"/>
      <c r="EJ882" s="56"/>
      <c r="EK882" s="56"/>
      <c r="EL882" s="56"/>
      <c r="EM882" s="56"/>
      <c r="EN882" s="56"/>
      <c r="EO882" s="56"/>
      <c r="EP882" s="56"/>
      <c r="EQ882" s="56"/>
      <c r="ER882" s="56"/>
      <c r="ES882" s="56"/>
      <c r="ET882" s="56"/>
      <c r="EU882" s="56"/>
      <c r="EV882" s="56"/>
      <c r="EW882" s="56"/>
      <c r="EX882" s="56"/>
      <c r="EY882" s="56"/>
      <c r="EZ882" s="56"/>
      <c r="FA882" s="56"/>
      <c r="FB882" s="56"/>
      <c r="FC882" s="56"/>
      <c r="FD882" s="56"/>
      <c r="FE882" s="56"/>
      <c r="FF882" s="56"/>
      <c r="FG882" s="56"/>
      <c r="FH882" s="56"/>
      <c r="FI882" s="56"/>
      <c r="FJ882" s="56"/>
      <c r="FK882" s="56"/>
      <c r="FL882" s="56"/>
      <c r="FM882" s="56"/>
      <c r="FN882" s="56"/>
      <c r="FO882" s="56"/>
      <c r="FP882" s="56"/>
      <c r="FQ882" s="56"/>
      <c r="FR882" s="56"/>
      <c r="FS882" s="56"/>
      <c r="FT882" s="56"/>
      <c r="FU882" s="56"/>
      <c r="FV882" s="56"/>
      <c r="FW882" s="56"/>
      <c r="FX882" s="56"/>
      <c r="FY882" s="56"/>
      <c r="FZ882" s="56"/>
      <c r="GA882" s="56"/>
      <c r="GB882" s="56"/>
      <c r="GC882" s="56"/>
      <c r="GD882" s="56"/>
      <c r="GE882" s="56"/>
      <c r="GF882" s="56"/>
      <c r="GG882" s="56"/>
      <c r="GH882" s="56"/>
      <c r="GI882" s="56"/>
      <c r="GJ882" s="56"/>
      <c r="GK882" s="56"/>
      <c r="GL882" s="56"/>
      <c r="GM882" s="56"/>
      <c r="GN882" s="56"/>
      <c r="GO882" s="56"/>
      <c r="GP882" s="56"/>
      <c r="GQ882" s="56"/>
      <c r="GR882" s="56"/>
      <c r="GS882" s="56"/>
      <c r="GT882" s="56"/>
      <c r="GU882" s="56"/>
      <c r="GV882" s="56"/>
      <c r="GW882" s="56"/>
      <c r="GX882" s="56"/>
      <c r="GY882" s="56"/>
      <c r="GZ882" s="56"/>
      <c r="HA882" s="56"/>
      <c r="HB882" s="56"/>
      <c r="HC882" s="56"/>
      <c r="HD882" s="56"/>
      <c r="HE882" s="56"/>
      <c r="HF882" s="56"/>
      <c r="HG882" s="56"/>
      <c r="HH882" s="56"/>
      <c r="HI882" s="56"/>
      <c r="HJ882" s="56"/>
      <c r="HK882" s="56"/>
      <c r="HL882" s="56"/>
      <c r="HM882" s="56"/>
      <c r="HN882" s="56"/>
      <c r="HO882" s="56"/>
      <c r="HP882" s="56"/>
      <c r="HQ882" s="56"/>
      <c r="HR882" s="56"/>
      <c r="HS882" s="56"/>
      <c r="HT882" s="56"/>
      <c r="HU882" s="56"/>
      <c r="HV882" s="56"/>
      <c r="HW882" s="56"/>
      <c r="HX882" s="56"/>
      <c r="HY882" s="56"/>
      <c r="HZ882" s="56"/>
      <c r="IA882" s="56"/>
      <c r="IB882" s="56"/>
      <c r="IC882" s="56"/>
      <c r="ID882" s="56"/>
      <c r="IE882" s="56"/>
      <c r="IF882" s="56"/>
      <c r="IG882" s="56"/>
      <c r="IH882" s="56"/>
      <c r="II882" s="56"/>
      <c r="IJ882" s="56"/>
      <c r="IK882" s="56"/>
      <c r="IL882" s="56"/>
      <c r="IM882" s="56"/>
      <c r="IN882" s="56"/>
      <c r="IO882" s="56"/>
      <c r="IP882" s="56"/>
      <c r="IQ882" s="56"/>
      <c r="IR882" s="56"/>
      <c r="IS882" s="56"/>
      <c r="IT882" s="56"/>
      <c r="IU882" s="56"/>
      <c r="IV882" s="56"/>
      <c r="IW882" s="56"/>
      <c r="IX882" s="56"/>
    </row>
    <row r="883" spans="2:258">
      <c r="B883" s="56"/>
      <c r="C883" s="56"/>
      <c r="D883" s="56"/>
      <c r="E883" s="56"/>
      <c r="F883" s="56"/>
      <c r="G883" s="56"/>
      <c r="H883" s="56"/>
      <c r="I883" s="56"/>
      <c r="J883" s="56"/>
      <c r="K883" s="56"/>
      <c r="L883" s="56"/>
      <c r="M883" s="56"/>
      <c r="CK883" s="56"/>
      <c r="CL883" s="56"/>
      <c r="CM883" s="56"/>
      <c r="CN883" s="56"/>
      <c r="CO883" s="56"/>
      <c r="CP883" s="56"/>
      <c r="CQ883" s="56"/>
      <c r="CR883" s="56"/>
      <c r="CS883" s="56"/>
      <c r="CT883" s="56"/>
      <c r="CU883" s="56"/>
      <c r="CV883" s="56"/>
      <c r="CW883" s="56"/>
      <c r="CX883" s="56"/>
      <c r="CY883" s="56"/>
      <c r="CZ883" s="56"/>
      <c r="DA883" s="56"/>
      <c r="DB883" s="56"/>
      <c r="DC883" s="56"/>
      <c r="DD883" s="56"/>
      <c r="DE883" s="56"/>
      <c r="DF883" s="56"/>
      <c r="DG883" s="56"/>
      <c r="DH883" s="56"/>
      <c r="DI883" s="56"/>
      <c r="DJ883" s="56"/>
      <c r="DK883" s="56"/>
      <c r="DL883" s="56"/>
      <c r="DM883" s="56"/>
      <c r="DN883" s="56"/>
      <c r="DO883" s="56"/>
      <c r="DP883" s="56"/>
      <c r="DQ883" s="56"/>
      <c r="DR883" s="56"/>
      <c r="DS883" s="56"/>
      <c r="DT883" s="56"/>
      <c r="DU883" s="56"/>
      <c r="DV883" s="56"/>
      <c r="DW883" s="56"/>
      <c r="DX883" s="56"/>
      <c r="DY883" s="56"/>
      <c r="DZ883" s="56"/>
      <c r="EA883" s="56"/>
      <c r="EB883" s="56"/>
      <c r="EC883" s="56"/>
      <c r="ED883" s="56"/>
      <c r="EE883" s="56"/>
      <c r="EF883" s="56"/>
      <c r="EG883" s="56"/>
      <c r="EH883" s="56"/>
      <c r="EI883" s="56"/>
      <c r="EJ883" s="56"/>
      <c r="EK883" s="56"/>
      <c r="EL883" s="56"/>
      <c r="EM883" s="56"/>
      <c r="EN883" s="56"/>
      <c r="EO883" s="56"/>
      <c r="EP883" s="56"/>
      <c r="EQ883" s="56"/>
      <c r="ER883" s="56"/>
      <c r="ES883" s="56"/>
      <c r="ET883" s="56"/>
      <c r="EU883" s="56"/>
      <c r="EV883" s="56"/>
      <c r="EW883" s="56"/>
      <c r="EX883" s="56"/>
      <c r="EY883" s="56"/>
      <c r="EZ883" s="56"/>
      <c r="FA883" s="56"/>
      <c r="FB883" s="56"/>
      <c r="FC883" s="56"/>
      <c r="FD883" s="56"/>
      <c r="FE883" s="56"/>
      <c r="FF883" s="56"/>
      <c r="FG883" s="56"/>
      <c r="FH883" s="56"/>
      <c r="FI883" s="56"/>
      <c r="FJ883" s="56"/>
      <c r="FK883" s="56"/>
      <c r="FL883" s="56"/>
      <c r="FM883" s="56"/>
      <c r="FN883" s="56"/>
      <c r="FO883" s="56"/>
      <c r="FP883" s="56"/>
      <c r="FQ883" s="56"/>
      <c r="FR883" s="56"/>
      <c r="FS883" s="56"/>
      <c r="FT883" s="56"/>
      <c r="FU883" s="56"/>
      <c r="FV883" s="56"/>
      <c r="FW883" s="56"/>
      <c r="FX883" s="56"/>
      <c r="FY883" s="56"/>
      <c r="FZ883" s="56"/>
      <c r="GA883" s="56"/>
      <c r="GB883" s="56"/>
      <c r="GC883" s="56"/>
      <c r="GD883" s="56"/>
      <c r="GE883" s="56"/>
      <c r="GF883" s="56"/>
      <c r="GG883" s="56"/>
      <c r="GH883" s="56"/>
      <c r="GI883" s="56"/>
      <c r="GJ883" s="56"/>
      <c r="GK883" s="56"/>
      <c r="GL883" s="56"/>
      <c r="GM883" s="56"/>
      <c r="GN883" s="56"/>
      <c r="GO883" s="56"/>
      <c r="GP883" s="56"/>
      <c r="GQ883" s="56"/>
      <c r="GR883" s="56"/>
      <c r="GS883" s="56"/>
      <c r="GT883" s="56"/>
      <c r="GU883" s="56"/>
      <c r="GV883" s="56"/>
      <c r="GW883" s="56"/>
      <c r="GX883" s="56"/>
      <c r="GY883" s="56"/>
      <c r="GZ883" s="56"/>
      <c r="HA883" s="56"/>
      <c r="HB883" s="56"/>
      <c r="HC883" s="56"/>
      <c r="HD883" s="56"/>
      <c r="HE883" s="56"/>
      <c r="HF883" s="56"/>
      <c r="HG883" s="56"/>
      <c r="HH883" s="56"/>
      <c r="HI883" s="56"/>
      <c r="HJ883" s="56"/>
      <c r="HK883" s="56"/>
      <c r="HL883" s="56"/>
      <c r="HM883" s="56"/>
      <c r="HN883" s="56"/>
      <c r="HO883" s="56"/>
      <c r="HP883" s="56"/>
      <c r="HQ883" s="56"/>
      <c r="HR883" s="56"/>
      <c r="HS883" s="56"/>
      <c r="HT883" s="56"/>
      <c r="HU883" s="56"/>
      <c r="HV883" s="56"/>
      <c r="HW883" s="56"/>
      <c r="HX883" s="56"/>
      <c r="HY883" s="56"/>
      <c r="HZ883" s="56"/>
      <c r="IA883" s="56"/>
      <c r="IB883" s="56"/>
      <c r="IC883" s="56"/>
      <c r="ID883" s="56"/>
      <c r="IE883" s="56"/>
      <c r="IF883" s="56"/>
      <c r="IG883" s="56"/>
      <c r="IH883" s="56"/>
      <c r="II883" s="56"/>
      <c r="IJ883" s="56"/>
      <c r="IK883" s="56"/>
      <c r="IL883" s="56"/>
      <c r="IM883" s="56"/>
      <c r="IN883" s="56"/>
      <c r="IO883" s="56"/>
      <c r="IP883" s="56"/>
      <c r="IQ883" s="56"/>
      <c r="IR883" s="56"/>
      <c r="IS883" s="56"/>
      <c r="IT883" s="56"/>
      <c r="IU883" s="56"/>
      <c r="IV883" s="56"/>
      <c r="IW883" s="56"/>
      <c r="IX883" s="56"/>
    </row>
    <row r="884" spans="2:258">
      <c r="B884" s="56"/>
      <c r="C884" s="56"/>
      <c r="D884" s="56"/>
      <c r="E884" s="56"/>
      <c r="F884" s="56"/>
      <c r="G884" s="56"/>
      <c r="H884" s="56"/>
      <c r="I884" s="56"/>
      <c r="J884" s="56"/>
      <c r="K884" s="56"/>
      <c r="L884" s="56"/>
      <c r="M884" s="56"/>
      <c r="CK884" s="56"/>
      <c r="CL884" s="56"/>
      <c r="CM884" s="56"/>
      <c r="CN884" s="56"/>
      <c r="CO884" s="56"/>
      <c r="CP884" s="56"/>
      <c r="CQ884" s="56"/>
      <c r="CR884" s="56"/>
      <c r="CS884" s="56"/>
      <c r="CT884" s="56"/>
      <c r="CU884" s="56"/>
      <c r="CV884" s="56"/>
      <c r="CW884" s="56"/>
      <c r="CX884" s="56"/>
      <c r="CY884" s="56"/>
      <c r="CZ884" s="56"/>
      <c r="DA884" s="56"/>
      <c r="DB884" s="56"/>
      <c r="DC884" s="56"/>
      <c r="DD884" s="56"/>
      <c r="DE884" s="56"/>
      <c r="DF884" s="56"/>
      <c r="DG884" s="56"/>
      <c r="DH884" s="56"/>
      <c r="DI884" s="56"/>
      <c r="DJ884" s="56"/>
      <c r="DK884" s="56"/>
      <c r="DL884" s="56"/>
      <c r="DM884" s="56"/>
      <c r="DN884" s="56"/>
      <c r="DO884" s="56"/>
      <c r="DP884" s="56"/>
      <c r="DQ884" s="56"/>
      <c r="DR884" s="56"/>
      <c r="DS884" s="56"/>
      <c r="DT884" s="56"/>
      <c r="DU884" s="56"/>
      <c r="DV884" s="56"/>
      <c r="DW884" s="56"/>
      <c r="DX884" s="56"/>
      <c r="DY884" s="56"/>
      <c r="DZ884" s="56"/>
      <c r="EA884" s="56"/>
      <c r="EB884" s="56"/>
      <c r="EC884" s="56"/>
      <c r="ED884" s="56"/>
      <c r="EE884" s="56"/>
      <c r="EF884" s="56"/>
      <c r="EG884" s="56"/>
      <c r="EH884" s="56"/>
      <c r="EI884" s="56"/>
      <c r="EJ884" s="56"/>
      <c r="EK884" s="56"/>
      <c r="EL884" s="56"/>
      <c r="EM884" s="56"/>
      <c r="EN884" s="56"/>
      <c r="EO884" s="56"/>
      <c r="EP884" s="56"/>
      <c r="EQ884" s="56"/>
      <c r="ER884" s="56"/>
      <c r="ES884" s="56"/>
      <c r="ET884" s="56"/>
      <c r="EU884" s="56"/>
      <c r="EV884" s="56"/>
      <c r="EW884" s="56"/>
      <c r="EX884" s="56"/>
      <c r="EY884" s="56"/>
      <c r="EZ884" s="56"/>
      <c r="FA884" s="56"/>
      <c r="FB884" s="56"/>
      <c r="FC884" s="56"/>
      <c r="FD884" s="56"/>
      <c r="FE884" s="56"/>
      <c r="FF884" s="56"/>
      <c r="FG884" s="56"/>
      <c r="FH884" s="56"/>
      <c r="FI884" s="56"/>
      <c r="FJ884" s="56"/>
      <c r="FK884" s="56"/>
      <c r="FL884" s="56"/>
      <c r="FM884" s="56"/>
      <c r="FN884" s="56"/>
      <c r="FO884" s="56"/>
      <c r="FP884" s="56"/>
      <c r="FQ884" s="56"/>
      <c r="FR884" s="56"/>
      <c r="FS884" s="56"/>
      <c r="FT884" s="56"/>
      <c r="FU884" s="56"/>
      <c r="FV884" s="56"/>
      <c r="FW884" s="56"/>
      <c r="FX884" s="56"/>
      <c r="FY884" s="56"/>
      <c r="FZ884" s="56"/>
      <c r="GA884" s="56"/>
      <c r="GB884" s="56"/>
      <c r="GC884" s="56"/>
      <c r="GD884" s="56"/>
      <c r="GE884" s="56"/>
      <c r="GF884" s="56"/>
      <c r="GG884" s="56"/>
      <c r="GH884" s="56"/>
      <c r="GI884" s="56"/>
      <c r="GJ884" s="56"/>
      <c r="GK884" s="56"/>
      <c r="GL884" s="56"/>
      <c r="GM884" s="56"/>
      <c r="GN884" s="56"/>
      <c r="GO884" s="56"/>
      <c r="GP884" s="56"/>
      <c r="GQ884" s="56"/>
      <c r="GR884" s="56"/>
      <c r="GS884" s="56"/>
      <c r="GT884" s="56"/>
      <c r="GU884" s="56"/>
      <c r="GV884" s="56"/>
      <c r="GW884" s="56"/>
      <c r="GX884" s="56"/>
      <c r="GY884" s="56"/>
      <c r="GZ884" s="56"/>
      <c r="HA884" s="56"/>
      <c r="HB884" s="56"/>
      <c r="HC884" s="56"/>
      <c r="HD884" s="56"/>
      <c r="HE884" s="56"/>
      <c r="HF884" s="56"/>
      <c r="HG884" s="56"/>
      <c r="HH884" s="56"/>
      <c r="HI884" s="56"/>
      <c r="HJ884" s="56"/>
      <c r="HK884" s="56"/>
      <c r="HL884" s="56"/>
      <c r="HM884" s="56"/>
      <c r="HN884" s="56"/>
      <c r="HO884" s="56"/>
      <c r="HP884" s="56"/>
      <c r="HQ884" s="56"/>
      <c r="HR884" s="56"/>
      <c r="HS884" s="56"/>
      <c r="HT884" s="56"/>
      <c r="HU884" s="56"/>
      <c r="HV884" s="56"/>
      <c r="HW884" s="56"/>
      <c r="HX884" s="56"/>
      <c r="HY884" s="56"/>
      <c r="HZ884" s="56"/>
      <c r="IA884" s="56"/>
      <c r="IB884" s="56"/>
      <c r="IC884" s="56"/>
      <c r="ID884" s="56"/>
      <c r="IE884" s="56"/>
      <c r="IF884" s="56"/>
      <c r="IG884" s="56"/>
      <c r="IH884" s="56"/>
      <c r="II884" s="56"/>
      <c r="IJ884" s="56"/>
      <c r="IK884" s="56"/>
      <c r="IL884" s="56"/>
      <c r="IM884" s="56"/>
      <c r="IN884" s="56"/>
      <c r="IO884" s="56"/>
      <c r="IP884" s="56"/>
      <c r="IQ884" s="56"/>
      <c r="IR884" s="56"/>
      <c r="IS884" s="56"/>
      <c r="IT884" s="56"/>
      <c r="IU884" s="56"/>
      <c r="IV884" s="56"/>
      <c r="IW884" s="56"/>
      <c r="IX884" s="56"/>
    </row>
    <row r="885" spans="2:258">
      <c r="B885" s="56"/>
      <c r="C885" s="56"/>
      <c r="D885" s="56"/>
      <c r="E885" s="56"/>
      <c r="F885" s="56"/>
      <c r="G885" s="56"/>
      <c r="H885" s="56"/>
      <c r="I885" s="56"/>
      <c r="J885" s="56"/>
      <c r="K885" s="56"/>
      <c r="L885" s="56"/>
      <c r="M885" s="56"/>
      <c r="CK885" s="56"/>
      <c r="CL885" s="56"/>
      <c r="CM885" s="56"/>
      <c r="CN885" s="56"/>
      <c r="CO885" s="56"/>
      <c r="CP885" s="56"/>
      <c r="CQ885" s="56"/>
      <c r="CR885" s="56"/>
      <c r="CS885" s="56"/>
      <c r="CT885" s="56"/>
      <c r="CU885" s="56"/>
      <c r="CV885" s="56"/>
      <c r="CW885" s="56"/>
      <c r="CX885" s="56"/>
      <c r="CY885" s="56"/>
      <c r="CZ885" s="56"/>
      <c r="DA885" s="56"/>
      <c r="DB885" s="56"/>
      <c r="DC885" s="56"/>
      <c r="DD885" s="56"/>
      <c r="DE885" s="56"/>
      <c r="DF885" s="56"/>
      <c r="DG885" s="56"/>
      <c r="DH885" s="56"/>
      <c r="DI885" s="56"/>
      <c r="DJ885" s="56"/>
      <c r="DK885" s="56"/>
      <c r="DL885" s="56"/>
      <c r="DM885" s="56"/>
      <c r="DN885" s="56"/>
      <c r="DO885" s="56"/>
      <c r="DP885" s="56"/>
      <c r="DQ885" s="56"/>
      <c r="DR885" s="56"/>
      <c r="DS885" s="56"/>
      <c r="DT885" s="56"/>
      <c r="DU885" s="56"/>
      <c r="DV885" s="56"/>
      <c r="DW885" s="56"/>
      <c r="DX885" s="56"/>
      <c r="DY885" s="56"/>
      <c r="DZ885" s="56"/>
      <c r="EA885" s="56"/>
      <c r="EB885" s="56"/>
      <c r="EC885" s="56"/>
      <c r="ED885" s="56"/>
      <c r="EE885" s="56"/>
      <c r="EF885" s="56"/>
      <c r="EG885" s="56"/>
      <c r="EH885" s="56"/>
      <c r="EI885" s="56"/>
      <c r="EJ885" s="56"/>
      <c r="EK885" s="56"/>
      <c r="EL885" s="56"/>
      <c r="EM885" s="56"/>
      <c r="EN885" s="56"/>
      <c r="EO885" s="56"/>
      <c r="EP885" s="56"/>
      <c r="EQ885" s="56"/>
      <c r="ER885" s="56"/>
      <c r="ES885" s="56"/>
      <c r="ET885" s="56"/>
      <c r="EU885" s="56"/>
      <c r="EV885" s="56"/>
      <c r="EW885" s="56"/>
      <c r="EX885" s="56"/>
      <c r="EY885" s="56"/>
      <c r="EZ885" s="56"/>
      <c r="FA885" s="56"/>
      <c r="FB885" s="56"/>
      <c r="FC885" s="56"/>
      <c r="FD885" s="56"/>
      <c r="FE885" s="56"/>
      <c r="FF885" s="56"/>
      <c r="FG885" s="56"/>
      <c r="FH885" s="56"/>
      <c r="FI885" s="56"/>
      <c r="FJ885" s="56"/>
      <c r="FK885" s="56"/>
      <c r="FL885" s="56"/>
      <c r="FM885" s="56"/>
      <c r="FN885" s="56"/>
      <c r="FO885" s="56"/>
      <c r="FP885" s="56"/>
      <c r="FQ885" s="56"/>
      <c r="FR885" s="56"/>
      <c r="FS885" s="56"/>
      <c r="FT885" s="56"/>
      <c r="FU885" s="56"/>
      <c r="FV885" s="56"/>
      <c r="FW885" s="56"/>
      <c r="FX885" s="56"/>
      <c r="FY885" s="56"/>
      <c r="FZ885" s="56"/>
      <c r="GA885" s="56"/>
      <c r="GB885" s="56"/>
      <c r="GC885" s="56"/>
      <c r="GD885" s="56"/>
      <c r="GE885" s="56"/>
      <c r="GF885" s="56"/>
      <c r="GG885" s="56"/>
      <c r="GH885" s="56"/>
      <c r="GI885" s="56"/>
      <c r="GJ885" s="56"/>
      <c r="GK885" s="56"/>
      <c r="GL885" s="56"/>
      <c r="GM885" s="56"/>
      <c r="GN885" s="56"/>
      <c r="GO885" s="56"/>
      <c r="GP885" s="56"/>
      <c r="GQ885" s="56"/>
      <c r="GR885" s="56"/>
      <c r="GS885" s="56"/>
      <c r="GT885" s="56"/>
      <c r="GU885" s="56"/>
      <c r="GV885" s="56"/>
      <c r="GW885" s="56"/>
      <c r="GX885" s="56"/>
      <c r="GY885" s="56"/>
      <c r="GZ885" s="56"/>
      <c r="HA885" s="56"/>
      <c r="HB885" s="56"/>
      <c r="HC885" s="56"/>
      <c r="HD885" s="56"/>
      <c r="HE885" s="56"/>
      <c r="HF885" s="56"/>
      <c r="HG885" s="56"/>
      <c r="HH885" s="56"/>
      <c r="HI885" s="56"/>
      <c r="HJ885" s="56"/>
      <c r="HK885" s="56"/>
      <c r="HL885" s="56"/>
      <c r="HM885" s="56"/>
      <c r="HN885" s="56"/>
      <c r="HO885" s="56"/>
      <c r="HP885" s="56"/>
      <c r="HQ885" s="56"/>
      <c r="HR885" s="56"/>
      <c r="HS885" s="56"/>
      <c r="HT885" s="56"/>
      <c r="HU885" s="56"/>
      <c r="HV885" s="56"/>
      <c r="HW885" s="56"/>
      <c r="HX885" s="56"/>
      <c r="HY885" s="56"/>
      <c r="HZ885" s="56"/>
      <c r="IA885" s="56"/>
      <c r="IB885" s="56"/>
      <c r="IC885" s="56"/>
      <c r="ID885" s="56"/>
      <c r="IE885" s="56"/>
      <c r="IF885" s="56"/>
      <c r="IG885" s="56"/>
      <c r="IH885" s="56"/>
      <c r="II885" s="56"/>
      <c r="IJ885" s="56"/>
      <c r="IK885" s="56"/>
      <c r="IL885" s="56"/>
      <c r="IM885" s="56"/>
      <c r="IN885" s="56"/>
      <c r="IO885" s="56"/>
      <c r="IP885" s="56"/>
      <c r="IQ885" s="56"/>
      <c r="IR885" s="56"/>
      <c r="IS885" s="56"/>
      <c r="IT885" s="56"/>
      <c r="IU885" s="56"/>
      <c r="IV885" s="56"/>
      <c r="IW885" s="56"/>
      <c r="IX885" s="56"/>
    </row>
    <row r="886" spans="2:258">
      <c r="B886" s="56"/>
      <c r="C886" s="56"/>
      <c r="D886" s="56"/>
      <c r="E886" s="56"/>
      <c r="F886" s="56"/>
      <c r="G886" s="56"/>
      <c r="H886" s="56"/>
      <c r="I886" s="56"/>
      <c r="J886" s="56"/>
      <c r="K886" s="56"/>
      <c r="L886" s="56"/>
      <c r="M886" s="56"/>
      <c r="CK886" s="56"/>
      <c r="CL886" s="56"/>
      <c r="CM886" s="56"/>
      <c r="CN886" s="56"/>
      <c r="CO886" s="56"/>
      <c r="CP886" s="56"/>
      <c r="CQ886" s="56"/>
      <c r="CR886" s="56"/>
      <c r="CS886" s="56"/>
      <c r="CT886" s="56"/>
      <c r="CU886" s="56"/>
      <c r="CV886" s="56"/>
      <c r="CW886" s="56"/>
      <c r="CX886" s="56"/>
      <c r="CY886" s="56"/>
      <c r="CZ886" s="56"/>
      <c r="DA886" s="56"/>
      <c r="DB886" s="56"/>
      <c r="DC886" s="56"/>
      <c r="DD886" s="56"/>
      <c r="DE886" s="56"/>
      <c r="DF886" s="56"/>
      <c r="DG886" s="56"/>
      <c r="DH886" s="56"/>
      <c r="DI886" s="56"/>
      <c r="DJ886" s="56"/>
      <c r="DK886" s="56"/>
      <c r="DL886" s="56"/>
      <c r="DM886" s="56"/>
      <c r="DN886" s="56"/>
      <c r="DO886" s="56"/>
      <c r="DP886" s="56"/>
      <c r="DQ886" s="56"/>
      <c r="DR886" s="56"/>
      <c r="DS886" s="56"/>
      <c r="DT886" s="56"/>
      <c r="DU886" s="56"/>
      <c r="DV886" s="56"/>
      <c r="DW886" s="56"/>
      <c r="DX886" s="56"/>
      <c r="DY886" s="56"/>
      <c r="DZ886" s="56"/>
      <c r="EA886" s="56"/>
      <c r="EB886" s="56"/>
      <c r="EC886" s="56"/>
      <c r="ED886" s="56"/>
      <c r="EE886" s="56"/>
      <c r="EF886" s="56"/>
      <c r="EG886" s="56"/>
      <c r="EH886" s="56"/>
      <c r="EI886" s="56"/>
      <c r="EJ886" s="56"/>
      <c r="EK886" s="56"/>
      <c r="EL886" s="56"/>
      <c r="EM886" s="56"/>
      <c r="EN886" s="56"/>
      <c r="EO886" s="56"/>
      <c r="EP886" s="56"/>
      <c r="EQ886" s="56"/>
      <c r="ER886" s="56"/>
      <c r="ES886" s="56"/>
      <c r="ET886" s="56"/>
      <c r="EU886" s="56"/>
      <c r="EV886" s="56"/>
      <c r="EW886" s="56"/>
      <c r="EX886" s="56"/>
      <c r="EY886" s="56"/>
      <c r="EZ886" s="56"/>
      <c r="FA886" s="56"/>
      <c r="FB886" s="56"/>
      <c r="FC886" s="56"/>
      <c r="FD886" s="56"/>
      <c r="FE886" s="56"/>
      <c r="FF886" s="56"/>
      <c r="FG886" s="56"/>
      <c r="FH886" s="56"/>
      <c r="FI886" s="56"/>
      <c r="FJ886" s="56"/>
      <c r="FK886" s="56"/>
      <c r="FL886" s="56"/>
      <c r="FM886" s="56"/>
      <c r="FN886" s="56"/>
      <c r="FO886" s="56"/>
      <c r="FP886" s="56"/>
      <c r="FQ886" s="56"/>
      <c r="FR886" s="56"/>
      <c r="FS886" s="56"/>
      <c r="FT886" s="56"/>
      <c r="FU886" s="56"/>
      <c r="FV886" s="56"/>
      <c r="FW886" s="56"/>
      <c r="FX886" s="56"/>
      <c r="FY886" s="56"/>
      <c r="FZ886" s="56"/>
      <c r="GA886" s="56"/>
      <c r="GB886" s="56"/>
      <c r="GC886" s="56"/>
      <c r="GD886" s="56"/>
      <c r="GE886" s="56"/>
      <c r="GF886" s="56"/>
      <c r="GG886" s="56"/>
      <c r="GH886" s="56"/>
      <c r="GI886" s="56"/>
      <c r="GJ886" s="56"/>
      <c r="GK886" s="56"/>
      <c r="GL886" s="56"/>
      <c r="GM886" s="56"/>
      <c r="GN886" s="56"/>
      <c r="GO886" s="56"/>
      <c r="GP886" s="56"/>
      <c r="GQ886" s="56"/>
      <c r="GR886" s="56"/>
      <c r="GS886" s="56"/>
      <c r="GT886" s="56"/>
      <c r="GU886" s="56"/>
      <c r="GV886" s="56"/>
      <c r="GW886" s="56"/>
      <c r="GX886" s="56"/>
      <c r="GY886" s="56"/>
      <c r="GZ886" s="56"/>
      <c r="HA886" s="56"/>
      <c r="HB886" s="56"/>
      <c r="HC886" s="56"/>
      <c r="HD886" s="56"/>
      <c r="HE886" s="56"/>
      <c r="HF886" s="56"/>
      <c r="HG886" s="56"/>
      <c r="HH886" s="56"/>
      <c r="HI886" s="56"/>
      <c r="HJ886" s="56"/>
      <c r="HK886" s="56"/>
      <c r="HL886" s="56"/>
      <c r="HM886" s="56"/>
      <c r="HN886" s="56"/>
      <c r="HO886" s="56"/>
      <c r="HP886" s="56"/>
      <c r="HQ886" s="56"/>
      <c r="HR886" s="56"/>
      <c r="HS886" s="56"/>
      <c r="HT886" s="56"/>
      <c r="HU886" s="56"/>
      <c r="HV886" s="56"/>
      <c r="HW886" s="56"/>
      <c r="HX886" s="56"/>
      <c r="HY886" s="56"/>
      <c r="HZ886" s="56"/>
      <c r="IA886" s="56"/>
      <c r="IB886" s="56"/>
      <c r="IC886" s="56"/>
      <c r="ID886" s="56"/>
      <c r="IE886" s="56"/>
      <c r="IF886" s="56"/>
      <c r="IG886" s="56"/>
      <c r="IH886" s="56"/>
      <c r="II886" s="56"/>
      <c r="IJ886" s="56"/>
      <c r="IK886" s="56"/>
      <c r="IL886" s="56"/>
      <c r="IM886" s="56"/>
      <c r="IN886" s="56"/>
      <c r="IO886" s="56"/>
      <c r="IP886" s="56"/>
      <c r="IQ886" s="56"/>
      <c r="IR886" s="56"/>
      <c r="IS886" s="56"/>
      <c r="IT886" s="56"/>
      <c r="IU886" s="56"/>
      <c r="IV886" s="56"/>
      <c r="IW886" s="56"/>
      <c r="IX886" s="56"/>
    </row>
    <row r="887" spans="2:258">
      <c r="B887" s="56"/>
      <c r="C887" s="56"/>
      <c r="D887" s="56"/>
      <c r="E887" s="56"/>
      <c r="F887" s="56"/>
      <c r="G887" s="56"/>
      <c r="H887" s="56"/>
      <c r="I887" s="56"/>
      <c r="J887" s="56"/>
      <c r="K887" s="56"/>
      <c r="L887" s="56"/>
      <c r="M887" s="56"/>
      <c r="CK887" s="56"/>
      <c r="CL887" s="56"/>
      <c r="CM887" s="56"/>
      <c r="CN887" s="56"/>
      <c r="CO887" s="56"/>
      <c r="CP887" s="56"/>
      <c r="CQ887" s="56"/>
      <c r="CR887" s="56"/>
      <c r="CS887" s="56"/>
      <c r="CT887" s="56"/>
      <c r="CU887" s="56"/>
      <c r="CV887" s="56"/>
      <c r="CW887" s="56"/>
      <c r="CX887" s="56"/>
      <c r="CY887" s="56"/>
      <c r="CZ887" s="56"/>
      <c r="DA887" s="56"/>
      <c r="DB887" s="56"/>
      <c r="DC887" s="56"/>
      <c r="DD887" s="56"/>
      <c r="DE887" s="56"/>
      <c r="DF887" s="56"/>
      <c r="DG887" s="56"/>
      <c r="DH887" s="56"/>
      <c r="DI887" s="56"/>
      <c r="DJ887" s="56"/>
      <c r="DK887" s="56"/>
      <c r="DL887" s="56"/>
      <c r="DM887" s="56"/>
      <c r="DN887" s="56"/>
      <c r="DO887" s="56"/>
      <c r="DP887" s="56"/>
      <c r="DQ887" s="56"/>
      <c r="DR887" s="56"/>
      <c r="DS887" s="56"/>
      <c r="DT887" s="56"/>
      <c r="DU887" s="56"/>
      <c r="DV887" s="56"/>
      <c r="DW887" s="56"/>
      <c r="DX887" s="56"/>
      <c r="DY887" s="56"/>
      <c r="DZ887" s="56"/>
      <c r="EA887" s="56"/>
      <c r="EB887" s="56"/>
      <c r="EC887" s="56"/>
      <c r="ED887" s="56"/>
      <c r="EE887" s="56"/>
      <c r="EF887" s="56"/>
      <c r="EG887" s="56"/>
      <c r="EH887" s="56"/>
      <c r="EI887" s="56"/>
      <c r="EJ887" s="56"/>
      <c r="EK887" s="56"/>
      <c r="EL887" s="56"/>
      <c r="EM887" s="56"/>
      <c r="EN887" s="56"/>
      <c r="EO887" s="56"/>
      <c r="EP887" s="56"/>
      <c r="EQ887" s="56"/>
      <c r="ER887" s="56"/>
      <c r="ES887" s="56"/>
      <c r="ET887" s="56"/>
      <c r="EU887" s="56"/>
      <c r="EV887" s="56"/>
      <c r="EW887" s="56"/>
      <c r="EX887" s="56"/>
      <c r="EY887" s="56"/>
      <c r="EZ887" s="56"/>
      <c r="FA887" s="56"/>
      <c r="FB887" s="56"/>
      <c r="FC887" s="56"/>
      <c r="FD887" s="56"/>
      <c r="FE887" s="56"/>
      <c r="FF887" s="56"/>
      <c r="FG887" s="56"/>
      <c r="FH887" s="56"/>
      <c r="FI887" s="56"/>
      <c r="FJ887" s="56"/>
      <c r="FK887" s="56"/>
      <c r="FL887" s="56"/>
      <c r="FM887" s="56"/>
      <c r="FN887" s="56"/>
      <c r="FO887" s="56"/>
      <c r="FP887" s="56"/>
      <c r="FQ887" s="56"/>
      <c r="FR887" s="56"/>
      <c r="FS887" s="56"/>
      <c r="FT887" s="56"/>
      <c r="FU887" s="56"/>
      <c r="FV887" s="56"/>
      <c r="FW887" s="56"/>
      <c r="FX887" s="56"/>
      <c r="FY887" s="56"/>
      <c r="FZ887" s="56"/>
      <c r="GA887" s="56"/>
      <c r="GB887" s="56"/>
      <c r="GC887" s="56"/>
      <c r="GD887" s="56"/>
      <c r="GE887" s="56"/>
      <c r="GF887" s="56"/>
      <c r="GG887" s="56"/>
      <c r="GH887" s="56"/>
      <c r="GI887" s="56"/>
      <c r="GJ887" s="56"/>
      <c r="GK887" s="56"/>
      <c r="GL887" s="56"/>
      <c r="GM887" s="56"/>
      <c r="GN887" s="56"/>
      <c r="GO887" s="56"/>
      <c r="GP887" s="56"/>
      <c r="GQ887" s="56"/>
      <c r="GR887" s="56"/>
      <c r="GS887" s="56"/>
      <c r="GT887" s="56"/>
      <c r="GU887" s="56"/>
      <c r="GV887" s="56"/>
      <c r="GW887" s="56"/>
      <c r="GX887" s="56"/>
      <c r="GY887" s="56"/>
      <c r="GZ887" s="56"/>
      <c r="HA887" s="56"/>
      <c r="HB887" s="56"/>
      <c r="HC887" s="56"/>
      <c r="HD887" s="56"/>
      <c r="HE887" s="56"/>
      <c r="HF887" s="56"/>
      <c r="HG887" s="56"/>
      <c r="HH887" s="56"/>
      <c r="HI887" s="56"/>
      <c r="HJ887" s="56"/>
      <c r="HK887" s="56"/>
      <c r="HL887" s="56"/>
      <c r="HM887" s="56"/>
      <c r="HN887" s="56"/>
      <c r="HO887" s="56"/>
      <c r="HP887" s="56"/>
      <c r="HQ887" s="56"/>
      <c r="HR887" s="56"/>
      <c r="HS887" s="56"/>
      <c r="HT887" s="56"/>
      <c r="HU887" s="56"/>
      <c r="HV887" s="56"/>
      <c r="HW887" s="56"/>
      <c r="HX887" s="56"/>
      <c r="HY887" s="56"/>
      <c r="HZ887" s="56"/>
      <c r="IA887" s="56"/>
      <c r="IB887" s="56"/>
      <c r="IC887" s="56"/>
      <c r="ID887" s="56"/>
      <c r="IE887" s="56"/>
      <c r="IF887" s="56"/>
      <c r="IG887" s="56"/>
      <c r="IH887" s="56"/>
      <c r="II887" s="56"/>
      <c r="IJ887" s="56"/>
      <c r="IK887" s="56"/>
      <c r="IL887" s="56"/>
      <c r="IM887" s="56"/>
      <c r="IN887" s="56"/>
      <c r="IO887" s="56"/>
      <c r="IP887" s="56"/>
      <c r="IQ887" s="56"/>
      <c r="IR887" s="56"/>
      <c r="IS887" s="56"/>
      <c r="IT887" s="56"/>
      <c r="IU887" s="56"/>
      <c r="IV887" s="56"/>
      <c r="IW887" s="56"/>
      <c r="IX887" s="56"/>
    </row>
    <row r="888" spans="2:258">
      <c r="B888" s="56"/>
      <c r="C888" s="56"/>
      <c r="D888" s="56"/>
      <c r="E888" s="56"/>
      <c r="F888" s="56"/>
      <c r="G888" s="56"/>
      <c r="H888" s="56"/>
      <c r="I888" s="56"/>
      <c r="J888" s="56"/>
      <c r="K888" s="56"/>
      <c r="L888" s="56"/>
      <c r="M888" s="56"/>
      <c r="CK888" s="56"/>
      <c r="CL888" s="56"/>
      <c r="CM888" s="56"/>
      <c r="CN888" s="56"/>
      <c r="CO888" s="56"/>
      <c r="CP888" s="56"/>
      <c r="CQ888" s="56"/>
      <c r="CR888" s="56"/>
      <c r="CS888" s="56"/>
      <c r="CT888" s="56"/>
      <c r="CU888" s="56"/>
      <c r="CV888" s="56"/>
      <c r="CW888" s="56"/>
      <c r="CX888" s="56"/>
      <c r="CY888" s="56"/>
      <c r="CZ888" s="56"/>
      <c r="DA888" s="56"/>
      <c r="DB888" s="56"/>
      <c r="DC888" s="56"/>
      <c r="DD888" s="56"/>
      <c r="DE888" s="56"/>
      <c r="DF888" s="56"/>
      <c r="DG888" s="56"/>
      <c r="DH888" s="56"/>
      <c r="DI888" s="56"/>
      <c r="DJ888" s="56"/>
      <c r="DK888" s="56"/>
      <c r="DL888" s="56"/>
      <c r="DM888" s="56"/>
      <c r="DN888" s="56"/>
      <c r="DO888" s="56"/>
      <c r="DP888" s="56"/>
      <c r="DQ888" s="56"/>
      <c r="DR888" s="56"/>
      <c r="DS888" s="56"/>
      <c r="DT888" s="56"/>
      <c r="DU888" s="56"/>
      <c r="DV888" s="56"/>
      <c r="DW888" s="56"/>
      <c r="DX888" s="56"/>
      <c r="DY888" s="56"/>
      <c r="DZ888" s="56"/>
      <c r="EA888" s="56"/>
      <c r="EB888" s="56"/>
      <c r="EC888" s="56"/>
      <c r="ED888" s="56"/>
      <c r="EE888" s="56"/>
      <c r="EF888" s="56"/>
      <c r="EG888" s="56"/>
      <c r="EH888" s="56"/>
      <c r="EI888" s="56"/>
      <c r="EJ888" s="56"/>
      <c r="EK888" s="56"/>
      <c r="EL888" s="56"/>
      <c r="EM888" s="56"/>
      <c r="EN888" s="56"/>
      <c r="EO888" s="56"/>
      <c r="EP888" s="56"/>
      <c r="EQ888" s="56"/>
      <c r="ER888" s="56"/>
      <c r="ES888" s="56"/>
      <c r="ET888" s="56"/>
      <c r="EU888" s="56"/>
      <c r="EV888" s="56"/>
      <c r="EW888" s="56"/>
      <c r="EX888" s="56"/>
      <c r="EY888" s="56"/>
      <c r="EZ888" s="56"/>
      <c r="FA888" s="56"/>
      <c r="FB888" s="56"/>
      <c r="FC888" s="56"/>
      <c r="FD888" s="56"/>
      <c r="FE888" s="56"/>
      <c r="FF888" s="56"/>
      <c r="FG888" s="56"/>
      <c r="FH888" s="56"/>
      <c r="FI888" s="56"/>
      <c r="FJ888" s="56"/>
      <c r="FK888" s="56"/>
      <c r="FL888" s="56"/>
      <c r="FM888" s="56"/>
      <c r="FN888" s="56"/>
      <c r="FO888" s="56"/>
      <c r="FP888" s="56"/>
      <c r="FQ888" s="56"/>
      <c r="FR888" s="56"/>
      <c r="FS888" s="56"/>
      <c r="FT888" s="56"/>
      <c r="FU888" s="56"/>
      <c r="FV888" s="56"/>
      <c r="FW888" s="56"/>
      <c r="FX888" s="56"/>
      <c r="FY888" s="56"/>
      <c r="FZ888" s="56"/>
      <c r="GA888" s="56"/>
      <c r="GB888" s="56"/>
      <c r="GC888" s="56"/>
      <c r="GD888" s="56"/>
      <c r="GE888" s="56"/>
      <c r="GF888" s="56"/>
      <c r="GG888" s="56"/>
      <c r="GH888" s="56"/>
      <c r="GI888" s="56"/>
      <c r="GJ888" s="56"/>
      <c r="GK888" s="56"/>
      <c r="GL888" s="56"/>
      <c r="GM888" s="56"/>
      <c r="GN888" s="56"/>
      <c r="GO888" s="56"/>
      <c r="GP888" s="56"/>
      <c r="GQ888" s="56"/>
      <c r="GR888" s="56"/>
      <c r="GS888" s="56"/>
      <c r="GT888" s="56"/>
      <c r="GU888" s="56"/>
      <c r="GV888" s="56"/>
      <c r="GW888" s="56"/>
      <c r="GX888" s="56"/>
      <c r="GY888" s="56"/>
      <c r="GZ888" s="56"/>
      <c r="HA888" s="56"/>
      <c r="HB888" s="56"/>
      <c r="HC888" s="56"/>
      <c r="HD888" s="56"/>
      <c r="HE888" s="56"/>
      <c r="HF888" s="56"/>
      <c r="HG888" s="56"/>
      <c r="HH888" s="56"/>
      <c r="HI888" s="56"/>
      <c r="HJ888" s="56"/>
      <c r="HK888" s="56"/>
      <c r="HL888" s="56"/>
      <c r="HM888" s="56"/>
      <c r="HN888" s="56"/>
      <c r="HO888" s="56"/>
      <c r="HP888" s="56"/>
      <c r="HQ888" s="56"/>
      <c r="HR888" s="56"/>
      <c r="HS888" s="56"/>
      <c r="HT888" s="56"/>
      <c r="HU888" s="56"/>
      <c r="HV888" s="56"/>
      <c r="HW888" s="56"/>
      <c r="HX888" s="56"/>
      <c r="HY888" s="56"/>
      <c r="HZ888" s="56"/>
      <c r="IA888" s="56"/>
      <c r="IB888" s="56"/>
      <c r="IC888" s="56"/>
      <c r="ID888" s="56"/>
      <c r="IE888" s="56"/>
      <c r="IF888" s="56"/>
      <c r="IG888" s="56"/>
      <c r="IH888" s="56"/>
      <c r="II888" s="56"/>
      <c r="IJ888" s="56"/>
      <c r="IK888" s="56"/>
      <c r="IL888" s="56"/>
      <c r="IM888" s="56"/>
      <c r="IN888" s="56"/>
      <c r="IO888" s="56"/>
      <c r="IP888" s="56"/>
      <c r="IQ888" s="56"/>
      <c r="IR888" s="56"/>
      <c r="IS888" s="56"/>
      <c r="IT888" s="56"/>
      <c r="IU888" s="56"/>
      <c r="IV888" s="56"/>
      <c r="IW888" s="56"/>
      <c r="IX888" s="56"/>
    </row>
    <row r="889" spans="2:258">
      <c r="B889" s="56"/>
      <c r="C889" s="56"/>
      <c r="D889" s="56"/>
      <c r="E889" s="56"/>
      <c r="F889" s="56"/>
      <c r="G889" s="56"/>
      <c r="H889" s="56"/>
      <c r="I889" s="56"/>
      <c r="J889" s="56"/>
      <c r="K889" s="56"/>
      <c r="L889" s="56"/>
      <c r="M889" s="56"/>
      <c r="CK889" s="56"/>
      <c r="CL889" s="56"/>
      <c r="CM889" s="56"/>
      <c r="CN889" s="56"/>
      <c r="CO889" s="56"/>
      <c r="CP889" s="56"/>
      <c r="CQ889" s="56"/>
      <c r="CR889" s="56"/>
      <c r="CS889" s="56"/>
      <c r="CT889" s="56"/>
      <c r="CU889" s="56"/>
      <c r="CV889" s="56"/>
      <c r="CW889" s="56"/>
      <c r="CX889" s="56"/>
      <c r="CY889" s="56"/>
      <c r="CZ889" s="56"/>
      <c r="DA889" s="56"/>
      <c r="DB889" s="56"/>
      <c r="DC889" s="56"/>
      <c r="DD889" s="56"/>
      <c r="DE889" s="56"/>
      <c r="DF889" s="56"/>
      <c r="DG889" s="56"/>
      <c r="DH889" s="56"/>
      <c r="DI889" s="56"/>
      <c r="DJ889" s="56"/>
      <c r="DK889" s="56"/>
      <c r="DL889" s="56"/>
      <c r="DM889" s="56"/>
      <c r="DN889" s="56"/>
      <c r="DO889" s="56"/>
      <c r="DP889" s="56"/>
      <c r="DQ889" s="56"/>
      <c r="DR889" s="56"/>
      <c r="DS889" s="56"/>
      <c r="DT889" s="56"/>
      <c r="DU889" s="56"/>
      <c r="DV889" s="56"/>
      <c r="DW889" s="56"/>
      <c r="DX889" s="56"/>
      <c r="DY889" s="56"/>
      <c r="DZ889" s="56"/>
      <c r="EA889" s="56"/>
      <c r="EB889" s="56"/>
      <c r="EC889" s="56"/>
      <c r="ED889" s="56"/>
      <c r="EE889" s="56"/>
      <c r="EF889" s="56"/>
      <c r="EG889" s="56"/>
      <c r="EH889" s="56"/>
      <c r="EI889" s="56"/>
      <c r="EJ889" s="56"/>
      <c r="EK889" s="56"/>
      <c r="EL889" s="56"/>
      <c r="EM889" s="56"/>
      <c r="EN889" s="56"/>
      <c r="EO889" s="56"/>
      <c r="EP889" s="56"/>
      <c r="EQ889" s="56"/>
      <c r="ER889" s="56"/>
      <c r="ES889" s="56"/>
      <c r="ET889" s="56"/>
      <c r="EU889" s="56"/>
      <c r="EV889" s="56"/>
      <c r="EW889" s="56"/>
      <c r="EX889" s="56"/>
      <c r="EY889" s="56"/>
      <c r="EZ889" s="56"/>
      <c r="FA889" s="56"/>
      <c r="FB889" s="56"/>
      <c r="FC889" s="56"/>
      <c r="FD889" s="56"/>
      <c r="FE889" s="56"/>
      <c r="FF889" s="56"/>
      <c r="FG889" s="56"/>
      <c r="FH889" s="56"/>
      <c r="FI889" s="56"/>
      <c r="FJ889" s="56"/>
      <c r="FK889" s="56"/>
      <c r="FL889" s="56"/>
      <c r="FM889" s="56"/>
      <c r="FN889" s="56"/>
      <c r="FO889" s="56"/>
      <c r="FP889" s="56"/>
      <c r="FQ889" s="56"/>
      <c r="FR889" s="56"/>
      <c r="FS889" s="56"/>
      <c r="FT889" s="56"/>
      <c r="FU889" s="56"/>
      <c r="FV889" s="56"/>
      <c r="FW889" s="56"/>
      <c r="FX889" s="56"/>
      <c r="FY889" s="56"/>
      <c r="FZ889" s="56"/>
      <c r="GA889" s="56"/>
      <c r="GB889" s="56"/>
      <c r="GC889" s="56"/>
      <c r="GD889" s="56"/>
      <c r="GE889" s="56"/>
      <c r="GF889" s="56"/>
      <c r="GG889" s="56"/>
      <c r="GH889" s="56"/>
      <c r="GI889" s="56"/>
      <c r="GJ889" s="56"/>
      <c r="GK889" s="56"/>
      <c r="GL889" s="56"/>
      <c r="GM889" s="56"/>
      <c r="GN889" s="56"/>
      <c r="GO889" s="56"/>
      <c r="GP889" s="56"/>
      <c r="GQ889" s="56"/>
      <c r="GR889" s="56"/>
      <c r="GS889" s="56"/>
      <c r="GT889" s="56"/>
      <c r="GU889" s="56"/>
      <c r="GV889" s="56"/>
      <c r="GW889" s="56"/>
      <c r="GX889" s="56"/>
      <c r="GY889" s="56"/>
      <c r="GZ889" s="56"/>
      <c r="HA889" s="56"/>
      <c r="HB889" s="56"/>
      <c r="HC889" s="56"/>
      <c r="HD889" s="56"/>
      <c r="HE889" s="56"/>
      <c r="HF889" s="56"/>
      <c r="HG889" s="56"/>
      <c r="HH889" s="56"/>
      <c r="HI889" s="56"/>
      <c r="HJ889" s="56"/>
      <c r="HK889" s="56"/>
      <c r="HL889" s="56"/>
      <c r="HM889" s="56"/>
      <c r="HN889" s="56"/>
      <c r="HO889" s="56"/>
      <c r="HP889" s="56"/>
      <c r="HQ889" s="56"/>
      <c r="HR889" s="56"/>
      <c r="HS889" s="56"/>
      <c r="HT889" s="56"/>
      <c r="HU889" s="56"/>
      <c r="HV889" s="56"/>
      <c r="HW889" s="56"/>
      <c r="HX889" s="56"/>
      <c r="HY889" s="56"/>
      <c r="HZ889" s="56"/>
      <c r="IA889" s="56"/>
      <c r="IB889" s="56"/>
      <c r="IC889" s="56"/>
      <c r="ID889" s="56"/>
      <c r="IE889" s="56"/>
      <c r="IF889" s="56"/>
      <c r="IG889" s="56"/>
      <c r="IH889" s="56"/>
      <c r="II889" s="56"/>
      <c r="IJ889" s="56"/>
      <c r="IK889" s="56"/>
      <c r="IL889" s="56"/>
      <c r="IM889" s="56"/>
      <c r="IN889" s="56"/>
      <c r="IO889" s="56"/>
      <c r="IP889" s="56"/>
      <c r="IQ889" s="56"/>
      <c r="IR889" s="56"/>
      <c r="IS889" s="56"/>
      <c r="IT889" s="56"/>
      <c r="IU889" s="56"/>
      <c r="IV889" s="56"/>
      <c r="IW889" s="56"/>
      <c r="IX889" s="56"/>
    </row>
    <row r="890" spans="2:258">
      <c r="B890" s="56"/>
      <c r="C890" s="56"/>
      <c r="D890" s="56"/>
      <c r="E890" s="56"/>
      <c r="F890" s="56"/>
      <c r="G890" s="56"/>
      <c r="H890" s="56"/>
      <c r="I890" s="56"/>
      <c r="J890" s="56"/>
      <c r="K890" s="56"/>
      <c r="L890" s="56"/>
      <c r="M890" s="56"/>
      <c r="CK890" s="56"/>
      <c r="CL890" s="56"/>
      <c r="CM890" s="56"/>
      <c r="CN890" s="56"/>
      <c r="CO890" s="56"/>
      <c r="CP890" s="56"/>
      <c r="CQ890" s="56"/>
      <c r="CR890" s="56"/>
      <c r="CS890" s="56"/>
      <c r="CT890" s="56"/>
      <c r="CU890" s="56"/>
      <c r="CV890" s="56"/>
      <c r="CW890" s="56"/>
      <c r="CX890" s="56"/>
      <c r="CY890" s="56"/>
      <c r="CZ890" s="56"/>
      <c r="DA890" s="56"/>
      <c r="DB890" s="56"/>
      <c r="DC890" s="56"/>
      <c r="DD890" s="56"/>
      <c r="DE890" s="56"/>
      <c r="DF890" s="56"/>
      <c r="DG890" s="56"/>
      <c r="DH890" s="56"/>
      <c r="DI890" s="56"/>
      <c r="DJ890" s="56"/>
      <c r="DK890" s="56"/>
      <c r="DL890" s="56"/>
      <c r="DM890" s="56"/>
      <c r="DN890" s="56"/>
      <c r="DO890" s="56"/>
      <c r="DP890" s="56"/>
      <c r="DQ890" s="56"/>
      <c r="DR890" s="56"/>
      <c r="DS890" s="56"/>
      <c r="DT890" s="56"/>
      <c r="DU890" s="56"/>
      <c r="DV890" s="56"/>
      <c r="DW890" s="56"/>
      <c r="DX890" s="56"/>
      <c r="DY890" s="56"/>
      <c r="DZ890" s="56"/>
      <c r="EA890" s="56"/>
      <c r="EB890" s="56"/>
      <c r="EC890" s="56"/>
      <c r="ED890" s="56"/>
      <c r="EE890" s="56"/>
      <c r="EF890" s="56"/>
      <c r="EG890" s="56"/>
      <c r="EH890" s="56"/>
      <c r="EI890" s="56"/>
      <c r="EJ890" s="56"/>
      <c r="EK890" s="56"/>
      <c r="EL890" s="56"/>
      <c r="EM890" s="56"/>
      <c r="EN890" s="56"/>
      <c r="EO890" s="56"/>
      <c r="EP890" s="56"/>
      <c r="EQ890" s="56"/>
      <c r="ER890" s="56"/>
      <c r="ES890" s="56"/>
      <c r="ET890" s="56"/>
      <c r="EU890" s="56"/>
      <c r="EV890" s="56"/>
      <c r="EW890" s="56"/>
      <c r="EX890" s="56"/>
      <c r="EY890" s="56"/>
      <c r="EZ890" s="56"/>
      <c r="FA890" s="56"/>
      <c r="FB890" s="56"/>
      <c r="FC890" s="56"/>
      <c r="FD890" s="56"/>
      <c r="FE890" s="56"/>
      <c r="FF890" s="56"/>
      <c r="FG890" s="56"/>
      <c r="FH890" s="56"/>
      <c r="FI890" s="56"/>
      <c r="FJ890" s="56"/>
      <c r="FK890" s="56"/>
      <c r="FL890" s="56"/>
      <c r="FM890" s="56"/>
      <c r="FN890" s="56"/>
      <c r="FO890" s="56"/>
      <c r="FP890" s="56"/>
      <c r="FQ890" s="56"/>
      <c r="FR890" s="56"/>
      <c r="FS890" s="56"/>
      <c r="FT890" s="56"/>
      <c r="FU890" s="56"/>
      <c r="FV890" s="56"/>
      <c r="FW890" s="56"/>
      <c r="FX890" s="56"/>
      <c r="FY890" s="56"/>
      <c r="FZ890" s="56"/>
      <c r="GA890" s="56"/>
      <c r="GB890" s="56"/>
      <c r="GC890" s="56"/>
      <c r="GD890" s="56"/>
      <c r="GE890" s="56"/>
      <c r="GF890" s="56"/>
      <c r="GG890" s="56"/>
      <c r="GH890" s="56"/>
      <c r="GI890" s="56"/>
      <c r="GJ890" s="56"/>
      <c r="GK890" s="56"/>
      <c r="GL890" s="56"/>
      <c r="GM890" s="56"/>
      <c r="GN890" s="56"/>
      <c r="GO890" s="56"/>
      <c r="GP890" s="56"/>
      <c r="GQ890" s="56"/>
      <c r="GR890" s="56"/>
      <c r="GS890" s="56"/>
      <c r="GT890" s="56"/>
      <c r="GU890" s="56"/>
      <c r="GV890" s="56"/>
      <c r="GW890" s="56"/>
      <c r="GX890" s="56"/>
      <c r="GY890" s="56"/>
      <c r="GZ890" s="56"/>
      <c r="HA890" s="56"/>
      <c r="HB890" s="56"/>
      <c r="HC890" s="56"/>
      <c r="HD890" s="56"/>
      <c r="HE890" s="56"/>
      <c r="HF890" s="56"/>
      <c r="HG890" s="56"/>
      <c r="HH890" s="56"/>
      <c r="HI890" s="56"/>
      <c r="HJ890" s="56"/>
      <c r="HK890" s="56"/>
      <c r="HL890" s="56"/>
      <c r="HM890" s="56"/>
      <c r="HN890" s="56"/>
      <c r="HO890" s="56"/>
      <c r="HP890" s="56"/>
      <c r="HQ890" s="56"/>
      <c r="HR890" s="56"/>
      <c r="HS890" s="56"/>
      <c r="HT890" s="56"/>
      <c r="HU890" s="56"/>
      <c r="HV890" s="56"/>
      <c r="HW890" s="56"/>
      <c r="HX890" s="56"/>
      <c r="HY890" s="56"/>
      <c r="HZ890" s="56"/>
      <c r="IA890" s="56"/>
      <c r="IB890" s="56"/>
      <c r="IC890" s="56"/>
      <c r="ID890" s="56"/>
      <c r="IE890" s="56"/>
      <c r="IF890" s="56"/>
      <c r="IG890" s="56"/>
      <c r="IH890" s="56"/>
      <c r="II890" s="56"/>
      <c r="IJ890" s="56"/>
      <c r="IK890" s="56"/>
      <c r="IL890" s="56"/>
      <c r="IM890" s="56"/>
      <c r="IN890" s="56"/>
      <c r="IO890" s="56"/>
      <c r="IP890" s="56"/>
      <c r="IQ890" s="56"/>
      <c r="IR890" s="56"/>
      <c r="IS890" s="56"/>
      <c r="IT890" s="56"/>
      <c r="IU890" s="56"/>
      <c r="IV890" s="56"/>
      <c r="IW890" s="56"/>
      <c r="IX890" s="56"/>
    </row>
    <row r="891" spans="2:258">
      <c r="B891" s="56"/>
      <c r="C891" s="56"/>
      <c r="D891" s="56"/>
      <c r="E891" s="56"/>
      <c r="F891" s="56"/>
      <c r="G891" s="56"/>
      <c r="H891" s="56"/>
      <c r="I891" s="56"/>
      <c r="J891" s="56"/>
      <c r="K891" s="56"/>
      <c r="L891" s="56"/>
      <c r="M891" s="56"/>
      <c r="CK891" s="56"/>
      <c r="CL891" s="56"/>
      <c r="CM891" s="56"/>
      <c r="CN891" s="56"/>
      <c r="CO891" s="56"/>
      <c r="CP891" s="56"/>
      <c r="CQ891" s="56"/>
      <c r="CR891" s="56"/>
      <c r="CS891" s="56"/>
      <c r="CT891" s="56"/>
      <c r="CU891" s="56"/>
      <c r="CV891" s="56"/>
      <c r="CW891" s="56"/>
      <c r="CX891" s="56"/>
      <c r="CY891" s="56"/>
      <c r="CZ891" s="56"/>
      <c r="DA891" s="56"/>
      <c r="DB891" s="56"/>
      <c r="DC891" s="56"/>
      <c r="DD891" s="56"/>
      <c r="DE891" s="56"/>
      <c r="DF891" s="56"/>
      <c r="DG891" s="56"/>
      <c r="DH891" s="56"/>
      <c r="DI891" s="56"/>
      <c r="DJ891" s="56"/>
      <c r="DK891" s="56"/>
      <c r="DL891" s="56"/>
      <c r="DM891" s="56"/>
      <c r="DN891" s="56"/>
      <c r="DO891" s="56"/>
      <c r="DP891" s="56"/>
      <c r="DQ891" s="56"/>
      <c r="DR891" s="56"/>
      <c r="DS891" s="56"/>
      <c r="DT891" s="56"/>
      <c r="DU891" s="56"/>
      <c r="DV891" s="56"/>
      <c r="DW891" s="56"/>
      <c r="DX891" s="56"/>
      <c r="DY891" s="56"/>
      <c r="DZ891" s="56"/>
      <c r="EA891" s="56"/>
      <c r="EB891" s="56"/>
      <c r="EC891" s="56"/>
      <c r="ED891" s="56"/>
      <c r="EE891" s="56"/>
      <c r="EF891" s="56"/>
      <c r="EG891" s="56"/>
      <c r="EH891" s="56"/>
      <c r="EI891" s="56"/>
      <c r="EJ891" s="56"/>
      <c r="EK891" s="56"/>
      <c r="EL891" s="56"/>
      <c r="EM891" s="56"/>
      <c r="EN891" s="56"/>
      <c r="EO891" s="56"/>
      <c r="EP891" s="56"/>
      <c r="EQ891" s="56"/>
      <c r="ER891" s="56"/>
      <c r="ES891" s="56"/>
      <c r="ET891" s="56"/>
      <c r="EU891" s="56"/>
      <c r="EV891" s="56"/>
      <c r="EW891" s="56"/>
      <c r="EX891" s="56"/>
      <c r="EY891" s="56"/>
      <c r="EZ891" s="56"/>
      <c r="FA891" s="56"/>
      <c r="FB891" s="56"/>
      <c r="FC891" s="56"/>
      <c r="FD891" s="56"/>
      <c r="FE891" s="56"/>
      <c r="FF891" s="56"/>
      <c r="FG891" s="56"/>
      <c r="FH891" s="56"/>
      <c r="FI891" s="56"/>
      <c r="FJ891" s="56"/>
      <c r="FK891" s="56"/>
      <c r="FL891" s="56"/>
      <c r="FM891" s="56"/>
      <c r="FN891" s="56"/>
      <c r="FO891" s="56"/>
      <c r="FP891" s="56"/>
      <c r="FQ891" s="56"/>
      <c r="FR891" s="56"/>
      <c r="FS891" s="56"/>
      <c r="FT891" s="56"/>
      <c r="FU891" s="56"/>
      <c r="FV891" s="56"/>
      <c r="FW891" s="56"/>
      <c r="FX891" s="56"/>
      <c r="FY891" s="56"/>
      <c r="FZ891" s="56"/>
      <c r="GA891" s="56"/>
      <c r="GB891" s="56"/>
      <c r="GC891" s="56"/>
      <c r="GD891" s="56"/>
      <c r="GE891" s="56"/>
      <c r="GF891" s="56"/>
      <c r="GG891" s="56"/>
      <c r="GH891" s="56"/>
      <c r="GI891" s="56"/>
      <c r="GJ891" s="56"/>
      <c r="GK891" s="56"/>
      <c r="GL891" s="56"/>
      <c r="GM891" s="56"/>
      <c r="GN891" s="56"/>
      <c r="GO891" s="56"/>
      <c r="GP891" s="56"/>
      <c r="GQ891" s="56"/>
      <c r="GR891" s="56"/>
      <c r="GS891" s="56"/>
      <c r="GT891" s="56"/>
      <c r="GU891" s="56"/>
      <c r="GV891" s="56"/>
      <c r="GW891" s="56"/>
      <c r="GX891" s="56"/>
      <c r="GY891" s="56"/>
      <c r="GZ891" s="56"/>
      <c r="HA891" s="56"/>
      <c r="HB891" s="56"/>
      <c r="HC891" s="56"/>
      <c r="HD891" s="56"/>
      <c r="HE891" s="56"/>
      <c r="HF891" s="56"/>
      <c r="HG891" s="56"/>
      <c r="HH891" s="56"/>
      <c r="HI891" s="56"/>
      <c r="HJ891" s="56"/>
      <c r="HK891" s="56"/>
      <c r="HL891" s="56"/>
      <c r="HM891" s="56"/>
      <c r="HN891" s="56"/>
      <c r="HO891" s="56"/>
      <c r="HP891" s="56"/>
      <c r="HQ891" s="56"/>
      <c r="HR891" s="56"/>
      <c r="HS891" s="56"/>
      <c r="HT891" s="56"/>
      <c r="HU891" s="56"/>
      <c r="HV891" s="56"/>
      <c r="HW891" s="56"/>
      <c r="HX891" s="56"/>
      <c r="HY891" s="56"/>
      <c r="HZ891" s="56"/>
      <c r="IA891" s="56"/>
      <c r="IB891" s="56"/>
      <c r="IC891" s="56"/>
      <c r="ID891" s="56"/>
      <c r="IE891" s="56"/>
      <c r="IF891" s="56"/>
      <c r="IG891" s="56"/>
      <c r="IH891" s="56"/>
      <c r="II891" s="56"/>
      <c r="IJ891" s="56"/>
      <c r="IK891" s="56"/>
      <c r="IL891" s="56"/>
      <c r="IM891" s="56"/>
      <c r="IN891" s="56"/>
      <c r="IO891" s="56"/>
      <c r="IP891" s="56"/>
      <c r="IQ891" s="56"/>
      <c r="IR891" s="56"/>
      <c r="IS891" s="56"/>
      <c r="IT891" s="56"/>
      <c r="IU891" s="56"/>
      <c r="IV891" s="56"/>
      <c r="IW891" s="56"/>
      <c r="IX891" s="56"/>
    </row>
    <row r="892" spans="2:258">
      <c r="B892" s="56"/>
      <c r="C892" s="56"/>
      <c r="D892" s="56"/>
      <c r="E892" s="56"/>
      <c r="F892" s="56"/>
      <c r="G892" s="56"/>
      <c r="H892" s="56"/>
      <c r="I892" s="56"/>
      <c r="J892" s="56"/>
      <c r="K892" s="56"/>
      <c r="L892" s="56"/>
      <c r="M892" s="56"/>
      <c r="CK892" s="56"/>
      <c r="CL892" s="56"/>
      <c r="CM892" s="56"/>
      <c r="CN892" s="56"/>
      <c r="CO892" s="56"/>
      <c r="CP892" s="56"/>
      <c r="CQ892" s="56"/>
      <c r="CR892" s="56"/>
      <c r="CS892" s="56"/>
      <c r="CT892" s="56"/>
      <c r="CU892" s="56"/>
      <c r="CV892" s="56"/>
      <c r="CW892" s="56"/>
      <c r="CX892" s="56"/>
      <c r="CY892" s="56"/>
      <c r="CZ892" s="56"/>
      <c r="DA892" s="56"/>
      <c r="DB892" s="56"/>
      <c r="DC892" s="56"/>
      <c r="DD892" s="56"/>
      <c r="DE892" s="56"/>
      <c r="DF892" s="56"/>
      <c r="DG892" s="56"/>
      <c r="DH892" s="56"/>
      <c r="DI892" s="56"/>
      <c r="DJ892" s="56"/>
      <c r="DK892" s="56"/>
      <c r="DL892" s="56"/>
      <c r="DM892" s="56"/>
      <c r="DN892" s="56"/>
      <c r="DO892" s="56"/>
      <c r="DP892" s="56"/>
      <c r="DQ892" s="56"/>
      <c r="DR892" s="56"/>
      <c r="DS892" s="56"/>
      <c r="DT892" s="56"/>
      <c r="DU892" s="56"/>
      <c r="DV892" s="56"/>
      <c r="DW892" s="56"/>
      <c r="DX892" s="56"/>
      <c r="DY892" s="56"/>
      <c r="DZ892" s="56"/>
      <c r="EA892" s="56"/>
      <c r="EB892" s="56"/>
      <c r="EC892" s="56"/>
      <c r="ED892" s="56"/>
      <c r="EE892" s="56"/>
      <c r="EF892" s="56"/>
      <c r="EG892" s="56"/>
      <c r="EH892" s="56"/>
      <c r="EI892" s="56"/>
      <c r="EJ892" s="56"/>
      <c r="EK892" s="56"/>
      <c r="EL892" s="56"/>
      <c r="EM892" s="56"/>
      <c r="EN892" s="56"/>
      <c r="EO892" s="56"/>
      <c r="EP892" s="56"/>
      <c r="EQ892" s="56"/>
      <c r="ER892" s="56"/>
      <c r="ES892" s="56"/>
      <c r="ET892" s="56"/>
      <c r="EU892" s="56"/>
      <c r="EV892" s="56"/>
      <c r="EW892" s="56"/>
      <c r="EX892" s="56"/>
      <c r="EY892" s="56"/>
      <c r="EZ892" s="56"/>
      <c r="FA892" s="56"/>
      <c r="FB892" s="56"/>
      <c r="FC892" s="56"/>
      <c r="FD892" s="56"/>
      <c r="FE892" s="56"/>
      <c r="FF892" s="56"/>
      <c r="FG892" s="56"/>
      <c r="FH892" s="56"/>
      <c r="FI892" s="56"/>
      <c r="FJ892" s="56"/>
      <c r="FK892" s="56"/>
      <c r="FL892" s="56"/>
      <c r="FM892" s="56"/>
      <c r="FN892" s="56"/>
      <c r="FO892" s="56"/>
      <c r="FP892" s="56"/>
      <c r="FQ892" s="56"/>
      <c r="FR892" s="56"/>
      <c r="FS892" s="56"/>
      <c r="FT892" s="56"/>
      <c r="FU892" s="56"/>
      <c r="FV892" s="56"/>
      <c r="FW892" s="56"/>
      <c r="FX892" s="56"/>
      <c r="FY892" s="56"/>
      <c r="FZ892" s="56"/>
      <c r="GA892" s="56"/>
      <c r="GB892" s="56"/>
      <c r="GC892" s="56"/>
      <c r="GD892" s="56"/>
      <c r="GE892" s="56"/>
      <c r="GF892" s="56"/>
      <c r="GG892" s="56"/>
      <c r="GH892" s="56"/>
      <c r="GI892" s="56"/>
      <c r="GJ892" s="56"/>
      <c r="GK892" s="56"/>
      <c r="GL892" s="56"/>
      <c r="GM892" s="56"/>
      <c r="GN892" s="56"/>
      <c r="GO892" s="56"/>
      <c r="GP892" s="56"/>
      <c r="GQ892" s="56"/>
      <c r="GR892" s="56"/>
      <c r="GS892" s="56"/>
      <c r="GT892" s="56"/>
      <c r="GU892" s="56"/>
      <c r="GV892" s="56"/>
      <c r="GW892" s="56"/>
      <c r="GX892" s="56"/>
      <c r="GY892" s="56"/>
      <c r="GZ892" s="56"/>
      <c r="HA892" s="56"/>
      <c r="HB892" s="56"/>
      <c r="HC892" s="56"/>
      <c r="HD892" s="56"/>
      <c r="HE892" s="56"/>
      <c r="HF892" s="56"/>
      <c r="HG892" s="56"/>
      <c r="HH892" s="56"/>
      <c r="HI892" s="56"/>
      <c r="HJ892" s="56"/>
      <c r="HK892" s="56"/>
      <c r="HL892" s="56"/>
      <c r="HM892" s="56"/>
      <c r="HN892" s="56"/>
      <c r="HO892" s="56"/>
      <c r="HP892" s="56"/>
      <c r="HQ892" s="56"/>
      <c r="HR892" s="56"/>
      <c r="HS892" s="56"/>
      <c r="HT892" s="56"/>
      <c r="HU892" s="56"/>
      <c r="HV892" s="56"/>
      <c r="HW892" s="56"/>
      <c r="HX892" s="56"/>
      <c r="HY892" s="56"/>
      <c r="HZ892" s="56"/>
      <c r="IA892" s="56"/>
      <c r="IB892" s="56"/>
      <c r="IC892" s="56"/>
      <c r="ID892" s="56"/>
      <c r="IE892" s="56"/>
      <c r="IF892" s="56"/>
      <c r="IG892" s="56"/>
      <c r="IH892" s="56"/>
      <c r="II892" s="56"/>
      <c r="IJ892" s="56"/>
      <c r="IK892" s="56"/>
      <c r="IL892" s="56"/>
      <c r="IM892" s="56"/>
      <c r="IN892" s="56"/>
      <c r="IO892" s="56"/>
      <c r="IP892" s="56"/>
      <c r="IQ892" s="56"/>
      <c r="IR892" s="56"/>
      <c r="IS892" s="56"/>
      <c r="IT892" s="56"/>
      <c r="IU892" s="56"/>
      <c r="IV892" s="56"/>
      <c r="IW892" s="56"/>
      <c r="IX892" s="56"/>
    </row>
    <row r="893" spans="2:258">
      <c r="B893" s="56"/>
      <c r="C893" s="56"/>
      <c r="D893" s="56"/>
      <c r="E893" s="56"/>
      <c r="F893" s="56"/>
      <c r="G893" s="56"/>
      <c r="H893" s="56"/>
      <c r="I893" s="56"/>
      <c r="J893" s="56"/>
      <c r="K893" s="56"/>
      <c r="L893" s="56"/>
      <c r="M893" s="56"/>
      <c r="CK893" s="56"/>
      <c r="CL893" s="56"/>
      <c r="CM893" s="56"/>
      <c r="CN893" s="56"/>
      <c r="CO893" s="56"/>
      <c r="CP893" s="56"/>
      <c r="CQ893" s="56"/>
      <c r="CR893" s="56"/>
      <c r="CS893" s="56"/>
      <c r="CT893" s="56"/>
      <c r="CU893" s="56"/>
      <c r="CV893" s="56"/>
      <c r="CW893" s="56"/>
      <c r="CX893" s="56"/>
      <c r="CY893" s="56"/>
      <c r="CZ893" s="56"/>
      <c r="DA893" s="56"/>
      <c r="DB893" s="56"/>
      <c r="DC893" s="56"/>
      <c r="DD893" s="56"/>
      <c r="DE893" s="56"/>
      <c r="DF893" s="56"/>
      <c r="DG893" s="56"/>
      <c r="DH893" s="56"/>
      <c r="DI893" s="56"/>
      <c r="DJ893" s="56"/>
      <c r="DK893" s="56"/>
      <c r="DL893" s="56"/>
      <c r="DM893" s="56"/>
      <c r="DN893" s="56"/>
      <c r="DO893" s="56"/>
      <c r="DP893" s="56"/>
      <c r="DQ893" s="56"/>
      <c r="DR893" s="56"/>
      <c r="DS893" s="56"/>
      <c r="DT893" s="56"/>
      <c r="DU893" s="56"/>
      <c r="DV893" s="56"/>
      <c r="DW893" s="56"/>
      <c r="DX893" s="56"/>
      <c r="DY893" s="56"/>
      <c r="DZ893" s="56"/>
      <c r="EA893" s="56"/>
      <c r="EB893" s="56"/>
      <c r="EC893" s="56"/>
      <c r="ED893" s="56"/>
      <c r="EE893" s="56"/>
      <c r="EF893" s="56"/>
      <c r="EG893" s="56"/>
      <c r="EH893" s="56"/>
      <c r="EI893" s="56"/>
      <c r="EJ893" s="56"/>
      <c r="EK893" s="56"/>
      <c r="EL893" s="56"/>
      <c r="EM893" s="56"/>
      <c r="EN893" s="56"/>
      <c r="EO893" s="56"/>
      <c r="EP893" s="56"/>
      <c r="EQ893" s="56"/>
      <c r="ER893" s="56"/>
      <c r="ES893" s="56"/>
      <c r="ET893" s="56"/>
      <c r="EU893" s="56"/>
      <c r="EV893" s="56"/>
      <c r="EW893" s="56"/>
      <c r="EX893" s="56"/>
      <c r="EY893" s="56"/>
      <c r="EZ893" s="56"/>
      <c r="FA893" s="56"/>
      <c r="FB893" s="56"/>
      <c r="FC893" s="56"/>
      <c r="FD893" s="56"/>
      <c r="FE893" s="56"/>
      <c r="FF893" s="56"/>
      <c r="FG893" s="56"/>
      <c r="FH893" s="56"/>
      <c r="FI893" s="56"/>
      <c r="FJ893" s="56"/>
      <c r="FK893" s="56"/>
      <c r="FL893" s="56"/>
      <c r="FM893" s="56"/>
      <c r="FN893" s="56"/>
      <c r="FO893" s="56"/>
      <c r="FP893" s="56"/>
      <c r="FQ893" s="56"/>
      <c r="FR893" s="56"/>
      <c r="FS893" s="56"/>
      <c r="FT893" s="56"/>
      <c r="FU893" s="56"/>
      <c r="FV893" s="56"/>
      <c r="FW893" s="56"/>
      <c r="FX893" s="56"/>
      <c r="FY893" s="56"/>
      <c r="FZ893" s="56"/>
      <c r="GA893" s="56"/>
      <c r="GB893" s="56"/>
      <c r="GC893" s="56"/>
      <c r="GD893" s="56"/>
      <c r="GE893" s="56"/>
      <c r="GF893" s="56"/>
      <c r="GG893" s="56"/>
      <c r="GH893" s="56"/>
      <c r="GI893" s="56"/>
      <c r="GJ893" s="56"/>
      <c r="GK893" s="56"/>
      <c r="GL893" s="56"/>
      <c r="GM893" s="56"/>
      <c r="GN893" s="56"/>
      <c r="GO893" s="56"/>
      <c r="GP893" s="56"/>
      <c r="GQ893" s="56"/>
      <c r="GR893" s="56"/>
      <c r="GS893" s="56"/>
      <c r="GT893" s="56"/>
      <c r="GU893" s="56"/>
      <c r="GV893" s="56"/>
      <c r="GW893" s="56"/>
      <c r="GX893" s="56"/>
      <c r="GY893" s="56"/>
      <c r="GZ893" s="56"/>
      <c r="HA893" s="56"/>
      <c r="HB893" s="56"/>
      <c r="HC893" s="56"/>
      <c r="HD893" s="56"/>
      <c r="HE893" s="56"/>
      <c r="HF893" s="56"/>
      <c r="HG893" s="56"/>
      <c r="HH893" s="56"/>
      <c r="HI893" s="56"/>
      <c r="HJ893" s="56"/>
      <c r="HK893" s="56"/>
      <c r="HL893" s="56"/>
      <c r="HM893" s="56"/>
      <c r="HN893" s="56"/>
      <c r="HO893" s="56"/>
      <c r="HP893" s="56"/>
      <c r="HQ893" s="56"/>
      <c r="HR893" s="56"/>
      <c r="HS893" s="56"/>
      <c r="HT893" s="56"/>
      <c r="HU893" s="56"/>
      <c r="HV893" s="56"/>
      <c r="HW893" s="56"/>
      <c r="HX893" s="56"/>
      <c r="HY893" s="56"/>
      <c r="HZ893" s="56"/>
      <c r="IA893" s="56"/>
      <c r="IB893" s="56"/>
      <c r="IC893" s="56"/>
      <c r="ID893" s="56"/>
      <c r="IE893" s="56"/>
      <c r="IF893" s="56"/>
      <c r="IG893" s="56"/>
      <c r="IH893" s="56"/>
      <c r="II893" s="56"/>
      <c r="IJ893" s="56"/>
      <c r="IK893" s="56"/>
      <c r="IL893" s="56"/>
      <c r="IM893" s="56"/>
      <c r="IN893" s="56"/>
      <c r="IO893" s="56"/>
      <c r="IP893" s="56"/>
      <c r="IQ893" s="56"/>
      <c r="IR893" s="56"/>
      <c r="IS893" s="56"/>
      <c r="IT893" s="56"/>
      <c r="IU893" s="56"/>
      <c r="IV893" s="56"/>
      <c r="IW893" s="56"/>
      <c r="IX893" s="56"/>
    </row>
    <row r="894" spans="2:258">
      <c r="B894" s="56"/>
      <c r="C894" s="56"/>
      <c r="D894" s="56"/>
      <c r="E894" s="56"/>
      <c r="F894" s="56"/>
      <c r="G894" s="56"/>
      <c r="H894" s="56"/>
      <c r="I894" s="56"/>
      <c r="J894" s="56"/>
      <c r="K894" s="56"/>
      <c r="L894" s="56"/>
      <c r="M894" s="56"/>
      <c r="CK894" s="56"/>
      <c r="CL894" s="56"/>
      <c r="CM894" s="56"/>
      <c r="CN894" s="56"/>
      <c r="CO894" s="56"/>
      <c r="CP894" s="56"/>
      <c r="CQ894" s="56"/>
      <c r="CR894" s="56"/>
      <c r="CS894" s="56"/>
      <c r="CT894" s="56"/>
      <c r="CU894" s="56"/>
      <c r="CV894" s="56"/>
      <c r="CW894" s="56"/>
      <c r="CX894" s="56"/>
      <c r="CY894" s="56"/>
      <c r="CZ894" s="56"/>
      <c r="DA894" s="56"/>
      <c r="DB894" s="56"/>
      <c r="DC894" s="56"/>
      <c r="DD894" s="56"/>
      <c r="DE894" s="56"/>
      <c r="DF894" s="56"/>
      <c r="DG894" s="56"/>
      <c r="DH894" s="56"/>
      <c r="DI894" s="56"/>
      <c r="DJ894" s="56"/>
      <c r="DK894" s="56"/>
      <c r="DL894" s="56"/>
      <c r="DM894" s="56"/>
      <c r="DN894" s="56"/>
      <c r="DO894" s="56"/>
      <c r="DP894" s="56"/>
      <c r="DQ894" s="56"/>
      <c r="DR894" s="56"/>
      <c r="DS894" s="56"/>
      <c r="DT894" s="56"/>
      <c r="DU894" s="56"/>
      <c r="DV894" s="56"/>
      <c r="DW894" s="56"/>
      <c r="DX894" s="56"/>
      <c r="DY894" s="56"/>
      <c r="DZ894" s="56"/>
      <c r="EA894" s="56"/>
      <c r="EB894" s="56"/>
      <c r="EC894" s="56"/>
      <c r="ED894" s="56"/>
      <c r="EE894" s="56"/>
      <c r="EF894" s="56"/>
      <c r="EG894" s="56"/>
      <c r="EH894" s="56"/>
      <c r="EI894" s="56"/>
      <c r="EJ894" s="56"/>
      <c r="EK894" s="56"/>
      <c r="EL894" s="56"/>
      <c r="EM894" s="56"/>
      <c r="EN894" s="56"/>
      <c r="EO894" s="56"/>
      <c r="EP894" s="56"/>
      <c r="EQ894" s="56"/>
      <c r="ER894" s="56"/>
      <c r="ES894" s="56"/>
      <c r="ET894" s="56"/>
      <c r="EU894" s="56"/>
      <c r="EV894" s="56"/>
      <c r="EW894" s="56"/>
      <c r="EX894" s="56"/>
      <c r="EY894" s="56"/>
      <c r="EZ894" s="56"/>
      <c r="FA894" s="56"/>
      <c r="FB894" s="56"/>
      <c r="FC894" s="56"/>
      <c r="FD894" s="56"/>
      <c r="FE894" s="56"/>
      <c r="FF894" s="56"/>
      <c r="FG894" s="56"/>
      <c r="FH894" s="56"/>
      <c r="FI894" s="56"/>
      <c r="FJ894" s="56"/>
      <c r="FK894" s="56"/>
      <c r="FL894" s="56"/>
      <c r="FM894" s="56"/>
      <c r="FN894" s="56"/>
      <c r="FO894" s="56"/>
      <c r="FP894" s="56"/>
      <c r="FQ894" s="56"/>
      <c r="FR894" s="56"/>
      <c r="FS894" s="56"/>
      <c r="FT894" s="56"/>
      <c r="FU894" s="56"/>
      <c r="FV894" s="56"/>
      <c r="FW894" s="56"/>
      <c r="FX894" s="56"/>
      <c r="FY894" s="56"/>
      <c r="FZ894" s="56"/>
      <c r="GA894" s="56"/>
      <c r="GB894" s="56"/>
      <c r="GC894" s="56"/>
      <c r="GD894" s="56"/>
      <c r="GE894" s="56"/>
      <c r="GF894" s="56"/>
      <c r="GG894" s="56"/>
      <c r="GH894" s="56"/>
      <c r="GI894" s="56"/>
      <c r="GJ894" s="56"/>
      <c r="GK894" s="56"/>
      <c r="GL894" s="56"/>
      <c r="GM894" s="56"/>
      <c r="GN894" s="56"/>
      <c r="GO894" s="56"/>
      <c r="GP894" s="56"/>
      <c r="GQ894" s="56"/>
      <c r="GR894" s="56"/>
      <c r="GS894" s="56"/>
      <c r="GT894" s="56"/>
      <c r="GU894" s="56"/>
      <c r="GV894" s="56"/>
      <c r="GW894" s="56"/>
      <c r="GX894" s="56"/>
      <c r="GY894" s="56"/>
      <c r="GZ894" s="56"/>
      <c r="HA894" s="56"/>
      <c r="HB894" s="56"/>
      <c r="HC894" s="56"/>
      <c r="HD894" s="56"/>
      <c r="HE894" s="56"/>
      <c r="HF894" s="56"/>
      <c r="HG894" s="56"/>
      <c r="HH894" s="56"/>
      <c r="HI894" s="56"/>
      <c r="HJ894" s="56"/>
      <c r="HK894" s="56"/>
      <c r="HL894" s="56"/>
      <c r="HM894" s="56"/>
      <c r="HN894" s="56"/>
      <c r="HO894" s="56"/>
      <c r="HP894" s="56"/>
      <c r="HQ894" s="56"/>
      <c r="HR894" s="56"/>
      <c r="HS894" s="56"/>
      <c r="HT894" s="56"/>
      <c r="HU894" s="56"/>
      <c r="HV894" s="56"/>
      <c r="HW894" s="56"/>
      <c r="HX894" s="56"/>
      <c r="HY894" s="56"/>
      <c r="HZ894" s="56"/>
      <c r="IA894" s="56"/>
      <c r="IB894" s="56"/>
      <c r="IC894" s="56"/>
      <c r="ID894" s="56"/>
      <c r="IE894" s="56"/>
      <c r="IF894" s="56"/>
      <c r="IG894" s="56"/>
      <c r="IH894" s="56"/>
      <c r="II894" s="56"/>
      <c r="IJ894" s="56"/>
      <c r="IK894" s="56"/>
      <c r="IL894" s="56"/>
      <c r="IM894" s="56"/>
      <c r="IN894" s="56"/>
      <c r="IO894" s="56"/>
      <c r="IP894" s="56"/>
      <c r="IQ894" s="56"/>
      <c r="IR894" s="56"/>
      <c r="IS894" s="56"/>
      <c r="IT894" s="56"/>
      <c r="IU894" s="56"/>
      <c r="IV894" s="56"/>
      <c r="IW894" s="56"/>
      <c r="IX894" s="56"/>
    </row>
    <row r="895" spans="2:258">
      <c r="B895" s="56"/>
      <c r="C895" s="56"/>
      <c r="D895" s="56"/>
      <c r="E895" s="56"/>
      <c r="F895" s="56"/>
      <c r="G895" s="56"/>
      <c r="H895" s="56"/>
      <c r="I895" s="56"/>
      <c r="J895" s="56"/>
      <c r="K895" s="56"/>
      <c r="L895" s="56"/>
      <c r="M895" s="56"/>
      <c r="CK895" s="56"/>
      <c r="CL895" s="56"/>
      <c r="CM895" s="56"/>
      <c r="CN895" s="56"/>
      <c r="CO895" s="56"/>
      <c r="CP895" s="56"/>
      <c r="CQ895" s="56"/>
      <c r="CR895" s="56"/>
      <c r="CS895" s="56"/>
      <c r="CT895" s="56"/>
      <c r="CU895" s="56"/>
      <c r="CV895" s="56"/>
      <c r="CW895" s="56"/>
      <c r="CX895" s="56"/>
      <c r="CY895" s="56"/>
      <c r="CZ895" s="56"/>
      <c r="DA895" s="56"/>
      <c r="DB895" s="56"/>
      <c r="DC895" s="56"/>
      <c r="DD895" s="56"/>
      <c r="DE895" s="56"/>
      <c r="DF895" s="56"/>
      <c r="DG895" s="56"/>
      <c r="DH895" s="56"/>
      <c r="DI895" s="56"/>
      <c r="DJ895" s="56"/>
      <c r="DK895" s="56"/>
      <c r="DL895" s="56"/>
      <c r="DM895" s="56"/>
      <c r="DN895" s="56"/>
      <c r="DO895" s="56"/>
      <c r="DP895" s="56"/>
      <c r="DQ895" s="56"/>
      <c r="DR895" s="56"/>
      <c r="DS895" s="56"/>
      <c r="DT895" s="56"/>
      <c r="DU895" s="56"/>
      <c r="DV895" s="56"/>
      <c r="DW895" s="56"/>
      <c r="DX895" s="56"/>
      <c r="DY895" s="56"/>
      <c r="DZ895" s="56"/>
      <c r="EA895" s="56"/>
      <c r="EB895" s="56"/>
      <c r="EC895" s="56"/>
      <c r="ED895" s="56"/>
      <c r="EE895" s="56"/>
      <c r="EF895" s="56"/>
      <c r="EG895" s="56"/>
      <c r="EH895" s="56"/>
      <c r="EI895" s="56"/>
      <c r="EJ895" s="56"/>
      <c r="EK895" s="56"/>
      <c r="EL895" s="56"/>
      <c r="EM895" s="56"/>
      <c r="EN895" s="56"/>
      <c r="EO895" s="56"/>
      <c r="EP895" s="56"/>
      <c r="EQ895" s="56"/>
      <c r="ER895" s="56"/>
      <c r="ES895" s="56"/>
      <c r="ET895" s="56"/>
      <c r="EU895" s="56"/>
      <c r="EV895" s="56"/>
      <c r="EW895" s="56"/>
      <c r="EX895" s="56"/>
      <c r="EY895" s="56"/>
      <c r="EZ895" s="56"/>
      <c r="FA895" s="56"/>
      <c r="FB895" s="56"/>
      <c r="FC895" s="56"/>
      <c r="FD895" s="56"/>
      <c r="FE895" s="56"/>
      <c r="FF895" s="56"/>
      <c r="FG895" s="56"/>
      <c r="FH895" s="56"/>
      <c r="FI895" s="56"/>
      <c r="FJ895" s="56"/>
      <c r="FK895" s="56"/>
      <c r="FL895" s="56"/>
      <c r="FM895" s="56"/>
      <c r="FN895" s="56"/>
      <c r="FO895" s="56"/>
      <c r="FP895" s="56"/>
      <c r="FQ895" s="56"/>
      <c r="FR895" s="56"/>
      <c r="FS895" s="56"/>
      <c r="FT895" s="56"/>
      <c r="FU895" s="56"/>
      <c r="FV895" s="56"/>
      <c r="FW895" s="56"/>
      <c r="FX895" s="56"/>
      <c r="FY895" s="56"/>
      <c r="FZ895" s="56"/>
      <c r="GA895" s="56"/>
      <c r="GB895" s="56"/>
      <c r="GC895" s="56"/>
      <c r="GD895" s="56"/>
      <c r="GE895" s="56"/>
      <c r="GF895" s="56"/>
      <c r="GG895" s="56"/>
      <c r="GH895" s="56"/>
      <c r="GI895" s="56"/>
      <c r="GJ895" s="56"/>
      <c r="GK895" s="56"/>
      <c r="GL895" s="56"/>
      <c r="GM895" s="56"/>
      <c r="GN895" s="56"/>
      <c r="GO895" s="56"/>
      <c r="GP895" s="56"/>
      <c r="GQ895" s="56"/>
      <c r="GR895" s="56"/>
      <c r="GS895" s="56"/>
      <c r="GT895" s="56"/>
      <c r="GU895" s="56"/>
      <c r="GV895" s="56"/>
      <c r="GW895" s="56"/>
      <c r="GX895" s="56"/>
      <c r="GY895" s="56"/>
      <c r="GZ895" s="56"/>
      <c r="HA895" s="56"/>
      <c r="HB895" s="56"/>
      <c r="HC895" s="56"/>
      <c r="HD895" s="56"/>
      <c r="HE895" s="56"/>
      <c r="HF895" s="56"/>
      <c r="HG895" s="56"/>
      <c r="HH895" s="56"/>
      <c r="HI895" s="56"/>
      <c r="HJ895" s="56"/>
      <c r="HK895" s="56"/>
      <c r="HL895" s="56"/>
      <c r="HM895" s="56"/>
      <c r="HN895" s="56"/>
      <c r="HO895" s="56"/>
      <c r="HP895" s="56"/>
      <c r="HQ895" s="56"/>
      <c r="HR895" s="56"/>
      <c r="HS895" s="56"/>
      <c r="HT895" s="56"/>
      <c r="HU895" s="56"/>
      <c r="HV895" s="56"/>
      <c r="HW895" s="56"/>
      <c r="HX895" s="56"/>
      <c r="HY895" s="56"/>
      <c r="HZ895" s="56"/>
      <c r="IA895" s="56"/>
      <c r="IB895" s="56"/>
      <c r="IC895" s="56"/>
      <c r="ID895" s="56"/>
      <c r="IE895" s="56"/>
      <c r="IF895" s="56"/>
      <c r="IG895" s="56"/>
      <c r="IH895" s="56"/>
      <c r="II895" s="56"/>
      <c r="IJ895" s="56"/>
      <c r="IK895" s="56"/>
      <c r="IL895" s="56"/>
      <c r="IM895" s="56"/>
      <c r="IN895" s="56"/>
      <c r="IO895" s="56"/>
      <c r="IP895" s="56"/>
      <c r="IQ895" s="56"/>
      <c r="IR895" s="56"/>
      <c r="IS895" s="56"/>
      <c r="IT895" s="56"/>
      <c r="IU895" s="56"/>
      <c r="IV895" s="56"/>
      <c r="IW895" s="56"/>
      <c r="IX895" s="56"/>
    </row>
    <row r="896" spans="2:258">
      <c r="B896" s="56"/>
      <c r="C896" s="56"/>
      <c r="D896" s="56"/>
      <c r="E896" s="56"/>
      <c r="F896" s="56"/>
      <c r="G896" s="56"/>
      <c r="H896" s="56"/>
      <c r="I896" s="56"/>
      <c r="J896" s="56"/>
      <c r="K896" s="56"/>
      <c r="L896" s="56"/>
      <c r="M896" s="56"/>
      <c r="CK896" s="56"/>
      <c r="CL896" s="56"/>
      <c r="CM896" s="56"/>
      <c r="CN896" s="56"/>
      <c r="CO896" s="56"/>
      <c r="CP896" s="56"/>
      <c r="CQ896" s="56"/>
      <c r="CR896" s="56"/>
      <c r="CS896" s="56"/>
      <c r="CT896" s="56"/>
      <c r="CU896" s="56"/>
      <c r="CV896" s="56"/>
      <c r="CW896" s="56"/>
      <c r="CX896" s="56"/>
      <c r="CY896" s="56"/>
      <c r="CZ896" s="56"/>
      <c r="DA896" s="56"/>
      <c r="DB896" s="56"/>
      <c r="DC896" s="56"/>
      <c r="DD896" s="56"/>
      <c r="DE896" s="56"/>
      <c r="DF896" s="56"/>
      <c r="DG896" s="56"/>
      <c r="DH896" s="56"/>
      <c r="DI896" s="56"/>
      <c r="DJ896" s="56"/>
      <c r="DK896" s="56"/>
      <c r="DL896" s="56"/>
      <c r="DM896" s="56"/>
      <c r="DN896" s="56"/>
      <c r="DO896" s="56"/>
      <c r="DP896" s="56"/>
      <c r="DQ896" s="56"/>
      <c r="DR896" s="56"/>
      <c r="DS896" s="56"/>
      <c r="DT896" s="56"/>
      <c r="DU896" s="56"/>
      <c r="DV896" s="56"/>
      <c r="DW896" s="56"/>
      <c r="DX896" s="56"/>
      <c r="DY896" s="56"/>
      <c r="DZ896" s="56"/>
      <c r="EA896" s="56"/>
      <c r="EB896" s="56"/>
      <c r="EC896" s="56"/>
      <c r="ED896" s="56"/>
      <c r="EE896" s="56"/>
      <c r="EF896" s="56"/>
      <c r="EG896" s="56"/>
      <c r="EH896" s="56"/>
      <c r="EI896" s="56"/>
      <c r="EJ896" s="56"/>
      <c r="EK896" s="56"/>
      <c r="EL896" s="56"/>
      <c r="EM896" s="56"/>
      <c r="EN896" s="56"/>
      <c r="EO896" s="56"/>
      <c r="EP896" s="56"/>
      <c r="EQ896" s="56"/>
      <c r="ER896" s="56"/>
      <c r="ES896" s="56"/>
      <c r="ET896" s="56"/>
      <c r="EU896" s="56"/>
      <c r="EV896" s="56"/>
      <c r="EW896" s="56"/>
      <c r="EX896" s="56"/>
      <c r="EY896" s="56"/>
      <c r="EZ896" s="56"/>
      <c r="FA896" s="56"/>
      <c r="FB896" s="56"/>
      <c r="FC896" s="56"/>
      <c r="FD896" s="56"/>
      <c r="FE896" s="56"/>
      <c r="FF896" s="56"/>
      <c r="FG896" s="56"/>
      <c r="FH896" s="56"/>
      <c r="FI896" s="56"/>
      <c r="FJ896" s="56"/>
      <c r="FK896" s="56"/>
      <c r="FL896" s="56"/>
      <c r="FM896" s="56"/>
      <c r="FN896" s="56"/>
      <c r="FO896" s="56"/>
      <c r="FP896" s="56"/>
      <c r="FQ896" s="56"/>
      <c r="FR896" s="56"/>
      <c r="FS896" s="56"/>
      <c r="FT896" s="56"/>
      <c r="FU896" s="56"/>
      <c r="FV896" s="56"/>
      <c r="FW896" s="56"/>
      <c r="FX896" s="56"/>
      <c r="FY896" s="56"/>
      <c r="FZ896" s="56"/>
      <c r="GA896" s="56"/>
      <c r="GB896" s="56"/>
      <c r="GC896" s="56"/>
      <c r="GD896" s="56"/>
      <c r="GE896" s="56"/>
      <c r="GF896" s="56"/>
      <c r="GG896" s="56"/>
      <c r="GH896" s="56"/>
      <c r="GI896" s="56"/>
      <c r="GJ896" s="56"/>
      <c r="GK896" s="56"/>
      <c r="GL896" s="56"/>
      <c r="GM896" s="56"/>
      <c r="GN896" s="56"/>
      <c r="GO896" s="56"/>
      <c r="GP896" s="56"/>
      <c r="GQ896" s="56"/>
      <c r="GR896" s="56"/>
      <c r="GS896" s="56"/>
      <c r="GT896" s="56"/>
      <c r="GU896" s="56"/>
      <c r="GV896" s="56"/>
      <c r="GW896" s="56"/>
      <c r="GX896" s="56"/>
      <c r="GY896" s="56"/>
      <c r="GZ896" s="56"/>
      <c r="HA896" s="56"/>
      <c r="HB896" s="56"/>
      <c r="HC896" s="56"/>
      <c r="HD896" s="56"/>
      <c r="HE896" s="56"/>
      <c r="HF896" s="56"/>
      <c r="HG896" s="56"/>
      <c r="HH896" s="56"/>
      <c r="HI896" s="56"/>
      <c r="HJ896" s="56"/>
      <c r="HK896" s="56"/>
      <c r="HL896" s="56"/>
      <c r="HM896" s="56"/>
      <c r="HN896" s="56"/>
      <c r="HO896" s="56"/>
      <c r="HP896" s="56"/>
      <c r="HQ896" s="56"/>
      <c r="HR896" s="56"/>
      <c r="HS896" s="56"/>
      <c r="HT896" s="56"/>
      <c r="HU896" s="56"/>
      <c r="HV896" s="56"/>
      <c r="HW896" s="56"/>
      <c r="HX896" s="56"/>
      <c r="HY896" s="56"/>
      <c r="HZ896" s="56"/>
      <c r="IA896" s="56"/>
      <c r="IB896" s="56"/>
      <c r="IC896" s="56"/>
      <c r="ID896" s="56"/>
      <c r="IE896" s="56"/>
      <c r="IF896" s="56"/>
      <c r="IG896" s="56"/>
      <c r="IH896" s="56"/>
      <c r="II896" s="56"/>
      <c r="IJ896" s="56"/>
      <c r="IK896" s="56"/>
      <c r="IL896" s="56"/>
      <c r="IM896" s="56"/>
      <c r="IN896" s="56"/>
      <c r="IO896" s="56"/>
      <c r="IP896" s="56"/>
      <c r="IQ896" s="56"/>
      <c r="IR896" s="56"/>
      <c r="IS896" s="56"/>
      <c r="IT896" s="56"/>
      <c r="IU896" s="56"/>
      <c r="IV896" s="56"/>
      <c r="IW896" s="56"/>
      <c r="IX896" s="56"/>
    </row>
    <row r="897" spans="2:258">
      <c r="B897" s="56"/>
      <c r="C897" s="56"/>
      <c r="D897" s="56"/>
      <c r="E897" s="56"/>
      <c r="F897" s="56"/>
      <c r="G897" s="56"/>
      <c r="H897" s="56"/>
      <c r="I897" s="56"/>
      <c r="J897" s="56"/>
      <c r="K897" s="56"/>
      <c r="L897" s="56"/>
      <c r="M897" s="56"/>
      <c r="CK897" s="56"/>
      <c r="CL897" s="56"/>
      <c r="CM897" s="56"/>
      <c r="CN897" s="56"/>
      <c r="CO897" s="56"/>
      <c r="CP897" s="56"/>
      <c r="CQ897" s="56"/>
      <c r="CR897" s="56"/>
      <c r="CS897" s="56"/>
      <c r="CT897" s="56"/>
      <c r="CU897" s="56"/>
      <c r="CV897" s="56"/>
      <c r="CW897" s="56"/>
      <c r="CX897" s="56"/>
      <c r="CY897" s="56"/>
      <c r="CZ897" s="56"/>
      <c r="DA897" s="56"/>
      <c r="DB897" s="56"/>
      <c r="DC897" s="56"/>
      <c r="DD897" s="56"/>
      <c r="DE897" s="56"/>
      <c r="DF897" s="56"/>
      <c r="DG897" s="56"/>
      <c r="DH897" s="56"/>
      <c r="DI897" s="56"/>
      <c r="DJ897" s="56"/>
      <c r="DK897" s="56"/>
      <c r="DL897" s="56"/>
      <c r="DM897" s="56"/>
      <c r="DN897" s="56"/>
      <c r="DO897" s="56"/>
      <c r="DP897" s="56"/>
      <c r="DQ897" s="56"/>
      <c r="DR897" s="56"/>
      <c r="DS897" s="56"/>
      <c r="DT897" s="56"/>
      <c r="DU897" s="56"/>
      <c r="DV897" s="56"/>
      <c r="DW897" s="56"/>
      <c r="DX897" s="56"/>
      <c r="DY897" s="56"/>
      <c r="DZ897" s="56"/>
      <c r="EA897" s="56"/>
      <c r="EB897" s="56"/>
      <c r="EC897" s="56"/>
      <c r="ED897" s="56"/>
      <c r="EE897" s="56"/>
      <c r="EF897" s="56"/>
      <c r="EG897" s="56"/>
      <c r="EH897" s="56"/>
      <c r="EI897" s="56"/>
      <c r="EJ897" s="56"/>
      <c r="EK897" s="56"/>
      <c r="EL897" s="56"/>
      <c r="EM897" s="56"/>
      <c r="EN897" s="56"/>
      <c r="EO897" s="56"/>
      <c r="EP897" s="56"/>
      <c r="EQ897" s="56"/>
      <c r="ER897" s="56"/>
      <c r="ES897" s="56"/>
      <c r="ET897" s="56"/>
      <c r="EU897" s="56"/>
      <c r="EV897" s="56"/>
      <c r="EW897" s="56"/>
      <c r="EX897" s="56"/>
      <c r="EY897" s="56"/>
      <c r="EZ897" s="56"/>
      <c r="FA897" s="56"/>
      <c r="FB897" s="56"/>
      <c r="FC897" s="56"/>
      <c r="FD897" s="56"/>
      <c r="FE897" s="56"/>
      <c r="FF897" s="56"/>
      <c r="FG897" s="56"/>
      <c r="FH897" s="56"/>
      <c r="FI897" s="56"/>
      <c r="FJ897" s="56"/>
      <c r="FK897" s="56"/>
      <c r="FL897" s="56"/>
      <c r="FM897" s="56"/>
      <c r="FN897" s="56"/>
      <c r="FO897" s="56"/>
      <c r="FP897" s="56"/>
      <c r="FQ897" s="56"/>
      <c r="FR897" s="56"/>
      <c r="FS897" s="56"/>
      <c r="FT897" s="56"/>
      <c r="FU897" s="56"/>
      <c r="FV897" s="56"/>
      <c r="FW897" s="56"/>
      <c r="FX897" s="56"/>
      <c r="FY897" s="56"/>
      <c r="FZ897" s="56"/>
      <c r="GA897" s="56"/>
      <c r="GB897" s="56"/>
      <c r="GC897" s="56"/>
      <c r="GD897" s="56"/>
      <c r="GE897" s="56"/>
      <c r="GF897" s="56"/>
      <c r="GG897" s="56"/>
      <c r="GH897" s="56"/>
      <c r="GI897" s="56"/>
      <c r="GJ897" s="56"/>
      <c r="GK897" s="56"/>
      <c r="GL897" s="56"/>
      <c r="GM897" s="56"/>
      <c r="GN897" s="56"/>
      <c r="GO897" s="56"/>
      <c r="GP897" s="56"/>
      <c r="GQ897" s="56"/>
      <c r="GR897" s="56"/>
      <c r="GS897" s="56"/>
      <c r="GT897" s="56"/>
      <c r="GU897" s="56"/>
      <c r="GV897" s="56"/>
      <c r="GW897" s="56"/>
      <c r="GX897" s="56"/>
      <c r="GY897" s="56"/>
      <c r="GZ897" s="56"/>
      <c r="HA897" s="56"/>
      <c r="HB897" s="56"/>
      <c r="HC897" s="56"/>
      <c r="HD897" s="56"/>
      <c r="HE897" s="56"/>
      <c r="HF897" s="56"/>
      <c r="HG897" s="56"/>
      <c r="HH897" s="56"/>
      <c r="HI897" s="56"/>
      <c r="HJ897" s="56"/>
      <c r="HK897" s="56"/>
      <c r="HL897" s="56"/>
      <c r="HM897" s="56"/>
      <c r="HN897" s="56"/>
      <c r="HO897" s="56"/>
      <c r="HP897" s="56"/>
      <c r="HQ897" s="56"/>
      <c r="HR897" s="56"/>
      <c r="HS897" s="56"/>
      <c r="HT897" s="56"/>
      <c r="HU897" s="56"/>
      <c r="HV897" s="56"/>
      <c r="HW897" s="56"/>
      <c r="HX897" s="56"/>
      <c r="HY897" s="56"/>
      <c r="HZ897" s="56"/>
      <c r="IA897" s="56"/>
      <c r="IB897" s="56"/>
      <c r="IC897" s="56"/>
      <c r="ID897" s="56"/>
      <c r="IE897" s="56"/>
      <c r="IF897" s="56"/>
      <c r="IG897" s="56"/>
      <c r="IH897" s="56"/>
      <c r="II897" s="56"/>
      <c r="IJ897" s="56"/>
      <c r="IK897" s="56"/>
      <c r="IL897" s="56"/>
      <c r="IM897" s="56"/>
      <c r="IN897" s="56"/>
      <c r="IO897" s="56"/>
      <c r="IP897" s="56"/>
      <c r="IQ897" s="56"/>
      <c r="IR897" s="56"/>
      <c r="IS897" s="56"/>
      <c r="IT897" s="56"/>
      <c r="IU897" s="56"/>
      <c r="IV897" s="56"/>
      <c r="IW897" s="56"/>
      <c r="IX897" s="56"/>
    </row>
    <row r="898" spans="2:258">
      <c r="B898" s="56"/>
      <c r="C898" s="56"/>
      <c r="D898" s="56"/>
      <c r="E898" s="56"/>
      <c r="F898" s="56"/>
      <c r="G898" s="56"/>
      <c r="H898" s="56"/>
      <c r="I898" s="56"/>
      <c r="J898" s="56"/>
      <c r="K898" s="56"/>
      <c r="L898" s="56"/>
      <c r="M898" s="56"/>
      <c r="CK898" s="56"/>
      <c r="CL898" s="56"/>
      <c r="CM898" s="56"/>
      <c r="CN898" s="56"/>
      <c r="CO898" s="56"/>
      <c r="CP898" s="56"/>
      <c r="CQ898" s="56"/>
      <c r="CR898" s="56"/>
      <c r="CS898" s="56"/>
      <c r="CT898" s="56"/>
      <c r="CU898" s="56"/>
      <c r="CV898" s="56"/>
      <c r="CW898" s="56"/>
      <c r="CX898" s="56"/>
      <c r="CY898" s="56"/>
      <c r="CZ898" s="56"/>
      <c r="DA898" s="56"/>
      <c r="DB898" s="56"/>
      <c r="DC898" s="56"/>
      <c r="DD898" s="56"/>
      <c r="DE898" s="56"/>
      <c r="DF898" s="56"/>
      <c r="DG898" s="56"/>
      <c r="DH898" s="56"/>
      <c r="DI898" s="56"/>
      <c r="DJ898" s="56"/>
      <c r="DK898" s="56"/>
      <c r="DL898" s="56"/>
      <c r="DM898" s="56"/>
      <c r="DN898" s="56"/>
      <c r="DO898" s="56"/>
      <c r="DP898" s="56"/>
      <c r="DQ898" s="56"/>
      <c r="DR898" s="56"/>
      <c r="DS898" s="56"/>
      <c r="DT898" s="56"/>
      <c r="DU898" s="56"/>
      <c r="DV898" s="56"/>
      <c r="DW898" s="56"/>
      <c r="DX898" s="56"/>
      <c r="DY898" s="56"/>
      <c r="DZ898" s="56"/>
      <c r="EA898" s="56"/>
      <c r="EB898" s="56"/>
      <c r="EC898" s="56"/>
      <c r="ED898" s="56"/>
      <c r="EE898" s="56"/>
      <c r="EF898" s="56"/>
      <c r="EG898" s="56"/>
      <c r="EH898" s="56"/>
      <c r="EI898" s="56"/>
      <c r="EJ898" s="56"/>
      <c r="EK898" s="56"/>
      <c r="EL898" s="56"/>
      <c r="EM898" s="56"/>
      <c r="EN898" s="56"/>
      <c r="EO898" s="56"/>
      <c r="EP898" s="56"/>
      <c r="EQ898" s="56"/>
      <c r="ER898" s="56"/>
      <c r="ES898" s="56"/>
      <c r="ET898" s="56"/>
      <c r="EU898" s="56"/>
      <c r="EV898" s="56"/>
      <c r="EW898" s="56"/>
      <c r="EX898" s="56"/>
      <c r="EY898" s="56"/>
      <c r="EZ898" s="56"/>
      <c r="FA898" s="56"/>
      <c r="FB898" s="56"/>
      <c r="FC898" s="56"/>
      <c r="FD898" s="56"/>
      <c r="FE898" s="56"/>
      <c r="FF898" s="56"/>
      <c r="FG898" s="56"/>
      <c r="FH898" s="56"/>
      <c r="FI898" s="56"/>
      <c r="FJ898" s="56"/>
      <c r="FK898" s="56"/>
      <c r="FL898" s="56"/>
      <c r="FM898" s="56"/>
      <c r="FN898" s="56"/>
      <c r="FO898" s="56"/>
      <c r="FP898" s="56"/>
      <c r="FQ898" s="56"/>
      <c r="FR898" s="56"/>
      <c r="FS898" s="56"/>
      <c r="FT898" s="56"/>
      <c r="FU898" s="56"/>
      <c r="FV898" s="56"/>
      <c r="FW898" s="56"/>
      <c r="FX898" s="56"/>
      <c r="FY898" s="56"/>
      <c r="FZ898" s="56"/>
      <c r="GA898" s="56"/>
      <c r="GB898" s="56"/>
      <c r="GC898" s="56"/>
      <c r="GD898" s="56"/>
      <c r="GE898" s="56"/>
      <c r="GF898" s="56"/>
      <c r="GG898" s="56"/>
      <c r="GH898" s="56"/>
      <c r="GI898" s="56"/>
      <c r="GJ898" s="56"/>
      <c r="GK898" s="56"/>
      <c r="GL898" s="56"/>
      <c r="GM898" s="56"/>
      <c r="GN898" s="56"/>
      <c r="GO898" s="56"/>
      <c r="GP898" s="56"/>
      <c r="GQ898" s="56"/>
      <c r="GR898" s="56"/>
      <c r="GS898" s="56"/>
      <c r="GT898" s="56"/>
      <c r="GU898" s="56"/>
      <c r="GV898" s="56"/>
      <c r="GW898" s="56"/>
      <c r="GX898" s="56"/>
      <c r="GY898" s="56"/>
      <c r="GZ898" s="56"/>
      <c r="HA898" s="56"/>
      <c r="HB898" s="56"/>
      <c r="HC898" s="56"/>
      <c r="HD898" s="56"/>
      <c r="HE898" s="56"/>
      <c r="HF898" s="56"/>
      <c r="HG898" s="56"/>
      <c r="HH898" s="56"/>
      <c r="HI898" s="56"/>
      <c r="HJ898" s="56"/>
      <c r="HK898" s="56"/>
      <c r="HL898" s="56"/>
      <c r="HM898" s="56"/>
      <c r="HN898" s="56"/>
      <c r="HO898" s="56"/>
      <c r="HP898" s="56"/>
      <c r="HQ898" s="56"/>
      <c r="HR898" s="56"/>
      <c r="HS898" s="56"/>
      <c r="HT898" s="56"/>
      <c r="HU898" s="56"/>
      <c r="HV898" s="56"/>
      <c r="HW898" s="56"/>
      <c r="HX898" s="56"/>
      <c r="HY898" s="56"/>
      <c r="HZ898" s="56"/>
      <c r="IA898" s="56"/>
      <c r="IB898" s="56"/>
      <c r="IC898" s="56"/>
      <c r="ID898" s="56"/>
      <c r="IE898" s="56"/>
      <c r="IF898" s="56"/>
      <c r="IG898" s="56"/>
      <c r="IH898" s="56"/>
      <c r="II898" s="56"/>
      <c r="IJ898" s="56"/>
      <c r="IK898" s="56"/>
      <c r="IL898" s="56"/>
      <c r="IM898" s="56"/>
      <c r="IN898" s="56"/>
      <c r="IO898" s="56"/>
      <c r="IP898" s="56"/>
      <c r="IQ898" s="56"/>
      <c r="IR898" s="56"/>
      <c r="IS898" s="56"/>
      <c r="IT898" s="56"/>
      <c r="IU898" s="56"/>
      <c r="IV898" s="56"/>
      <c r="IW898" s="56"/>
      <c r="IX898" s="56"/>
    </row>
    <row r="899" spans="2:258">
      <c r="B899" s="56"/>
      <c r="C899" s="56"/>
      <c r="D899" s="56"/>
      <c r="E899" s="56"/>
      <c r="F899" s="56"/>
      <c r="G899" s="56"/>
      <c r="H899" s="56"/>
      <c r="I899" s="56"/>
      <c r="J899" s="56"/>
      <c r="K899" s="56"/>
      <c r="L899" s="56"/>
      <c r="M899" s="56"/>
      <c r="CK899" s="56"/>
      <c r="CL899" s="56"/>
      <c r="CM899" s="56"/>
      <c r="CN899" s="56"/>
      <c r="CO899" s="56"/>
      <c r="CP899" s="56"/>
      <c r="CQ899" s="56"/>
      <c r="CR899" s="56"/>
      <c r="CS899" s="56"/>
      <c r="CT899" s="56"/>
      <c r="CU899" s="56"/>
      <c r="CV899" s="56"/>
      <c r="CW899" s="56"/>
      <c r="CX899" s="56"/>
      <c r="CY899" s="56"/>
      <c r="CZ899" s="56"/>
      <c r="DA899" s="56"/>
      <c r="DB899" s="56"/>
      <c r="DC899" s="56"/>
      <c r="DD899" s="56"/>
      <c r="DE899" s="56"/>
      <c r="DF899" s="56"/>
      <c r="DG899" s="56"/>
      <c r="DH899" s="56"/>
      <c r="DI899" s="56"/>
      <c r="DJ899" s="56"/>
      <c r="DK899" s="56"/>
      <c r="DL899" s="56"/>
      <c r="DM899" s="56"/>
      <c r="DN899" s="56"/>
      <c r="DO899" s="56"/>
      <c r="DP899" s="56"/>
      <c r="DQ899" s="56"/>
      <c r="DR899" s="56"/>
      <c r="DS899" s="56"/>
      <c r="DT899" s="56"/>
      <c r="DU899" s="56"/>
      <c r="DV899" s="56"/>
      <c r="DW899" s="56"/>
      <c r="DX899" s="56"/>
      <c r="DY899" s="56"/>
      <c r="DZ899" s="56"/>
      <c r="EA899" s="56"/>
      <c r="EB899" s="56"/>
      <c r="EC899" s="56"/>
      <c r="ED899" s="56"/>
      <c r="EE899" s="56"/>
      <c r="EF899" s="56"/>
      <c r="EG899" s="56"/>
      <c r="EH899" s="56"/>
      <c r="EI899" s="56"/>
      <c r="EJ899" s="56"/>
      <c r="EK899" s="56"/>
      <c r="EL899" s="56"/>
      <c r="EM899" s="56"/>
      <c r="EN899" s="56"/>
      <c r="EO899" s="56"/>
      <c r="EP899" s="56"/>
      <c r="EQ899" s="56"/>
      <c r="ER899" s="56"/>
      <c r="ES899" s="56"/>
      <c r="ET899" s="56"/>
      <c r="EU899" s="56"/>
      <c r="EV899" s="56"/>
      <c r="EW899" s="56"/>
      <c r="EX899" s="56"/>
      <c r="EY899" s="56"/>
      <c r="EZ899" s="56"/>
      <c r="FA899" s="56"/>
      <c r="FB899" s="56"/>
      <c r="FC899" s="56"/>
      <c r="FD899" s="56"/>
      <c r="FE899" s="56"/>
      <c r="FF899" s="56"/>
      <c r="FG899" s="56"/>
      <c r="FH899" s="56"/>
      <c r="FI899" s="56"/>
      <c r="FJ899" s="56"/>
      <c r="FK899" s="56"/>
      <c r="FL899" s="56"/>
      <c r="FM899" s="56"/>
      <c r="FN899" s="56"/>
      <c r="FO899" s="56"/>
      <c r="FP899" s="56"/>
      <c r="FQ899" s="56"/>
      <c r="FR899" s="56"/>
      <c r="FS899" s="56"/>
      <c r="FT899" s="56"/>
      <c r="FU899" s="56"/>
      <c r="FV899" s="56"/>
      <c r="FW899" s="56"/>
      <c r="FX899" s="56"/>
      <c r="FY899" s="56"/>
      <c r="FZ899" s="56"/>
      <c r="GA899" s="56"/>
      <c r="GB899" s="56"/>
      <c r="GC899" s="56"/>
      <c r="GD899" s="56"/>
      <c r="GE899" s="56"/>
      <c r="GF899" s="56"/>
      <c r="GG899" s="56"/>
      <c r="GH899" s="56"/>
      <c r="GI899" s="56"/>
      <c r="GJ899" s="56"/>
      <c r="GK899" s="56"/>
      <c r="GL899" s="56"/>
      <c r="GM899" s="56"/>
      <c r="GN899" s="56"/>
      <c r="GO899" s="56"/>
      <c r="GP899" s="56"/>
      <c r="GQ899" s="56"/>
      <c r="GR899" s="56"/>
      <c r="GS899" s="56"/>
      <c r="GT899" s="56"/>
      <c r="GU899" s="56"/>
      <c r="GV899" s="56"/>
      <c r="GW899" s="56"/>
      <c r="GX899" s="56"/>
      <c r="GY899" s="56"/>
      <c r="GZ899" s="56"/>
      <c r="HA899" s="56"/>
      <c r="HB899" s="56"/>
      <c r="HC899" s="56"/>
      <c r="HD899" s="56"/>
      <c r="HE899" s="56"/>
      <c r="HF899" s="56"/>
      <c r="HG899" s="56"/>
      <c r="HH899" s="56"/>
      <c r="HI899" s="56"/>
      <c r="HJ899" s="56"/>
      <c r="HK899" s="56"/>
      <c r="HL899" s="56"/>
      <c r="HM899" s="56"/>
      <c r="HN899" s="56"/>
      <c r="HO899" s="56"/>
      <c r="HP899" s="56"/>
      <c r="HQ899" s="56"/>
      <c r="HR899" s="56"/>
      <c r="HS899" s="56"/>
      <c r="HT899" s="56"/>
      <c r="HU899" s="56"/>
      <c r="HV899" s="56"/>
      <c r="HW899" s="56"/>
      <c r="HX899" s="56"/>
      <c r="HY899" s="56"/>
      <c r="HZ899" s="56"/>
      <c r="IA899" s="56"/>
      <c r="IB899" s="56"/>
      <c r="IC899" s="56"/>
      <c r="ID899" s="56"/>
      <c r="IE899" s="56"/>
      <c r="IF899" s="56"/>
      <c r="IG899" s="56"/>
      <c r="IH899" s="56"/>
      <c r="II899" s="56"/>
      <c r="IJ899" s="56"/>
      <c r="IK899" s="56"/>
      <c r="IL899" s="56"/>
      <c r="IM899" s="56"/>
      <c r="IN899" s="56"/>
      <c r="IO899" s="56"/>
      <c r="IP899" s="56"/>
      <c r="IQ899" s="56"/>
      <c r="IR899" s="56"/>
      <c r="IS899" s="56"/>
      <c r="IT899" s="56"/>
      <c r="IU899" s="56"/>
      <c r="IV899" s="56"/>
      <c r="IW899" s="56"/>
      <c r="IX899" s="56"/>
    </row>
    <row r="900" spans="2:258">
      <c r="B900" s="56"/>
      <c r="C900" s="56"/>
      <c r="D900" s="56"/>
      <c r="E900" s="56"/>
      <c r="F900" s="56"/>
      <c r="G900" s="56"/>
      <c r="H900" s="56"/>
      <c r="I900" s="56"/>
      <c r="J900" s="56"/>
      <c r="K900" s="56"/>
      <c r="L900" s="56"/>
      <c r="M900" s="56"/>
      <c r="CK900" s="56"/>
      <c r="CL900" s="56"/>
      <c r="CM900" s="56"/>
      <c r="CN900" s="56"/>
      <c r="CO900" s="56"/>
      <c r="CP900" s="56"/>
      <c r="CQ900" s="56"/>
      <c r="CR900" s="56"/>
      <c r="CS900" s="56"/>
      <c r="CT900" s="56"/>
      <c r="CU900" s="56"/>
      <c r="CV900" s="56"/>
      <c r="CW900" s="56"/>
      <c r="CX900" s="56"/>
      <c r="CY900" s="56"/>
      <c r="CZ900" s="56"/>
      <c r="DA900" s="56"/>
      <c r="DB900" s="56"/>
      <c r="DC900" s="56"/>
      <c r="DD900" s="56"/>
      <c r="DE900" s="56"/>
      <c r="DF900" s="56"/>
      <c r="DG900" s="56"/>
      <c r="DH900" s="56"/>
      <c r="DI900" s="56"/>
      <c r="DJ900" s="56"/>
      <c r="DK900" s="56"/>
      <c r="DL900" s="56"/>
      <c r="DM900" s="56"/>
      <c r="DN900" s="56"/>
      <c r="DO900" s="56"/>
      <c r="DP900" s="56"/>
      <c r="DQ900" s="56"/>
      <c r="DR900" s="56"/>
      <c r="DS900" s="56"/>
      <c r="DT900" s="56"/>
      <c r="DU900" s="56"/>
      <c r="DV900" s="56"/>
      <c r="DW900" s="56"/>
      <c r="DX900" s="56"/>
      <c r="DY900" s="56"/>
      <c r="DZ900" s="56"/>
      <c r="EA900" s="56"/>
      <c r="EB900" s="56"/>
      <c r="EC900" s="56"/>
      <c r="ED900" s="56"/>
      <c r="EE900" s="56"/>
      <c r="EF900" s="56"/>
      <c r="EG900" s="56"/>
      <c r="EH900" s="56"/>
      <c r="EI900" s="56"/>
      <c r="EJ900" s="56"/>
      <c r="EK900" s="56"/>
      <c r="EL900" s="56"/>
      <c r="EM900" s="56"/>
      <c r="EN900" s="56"/>
      <c r="EO900" s="56"/>
      <c r="EP900" s="56"/>
      <c r="EQ900" s="56"/>
      <c r="ER900" s="56"/>
      <c r="ES900" s="56"/>
      <c r="ET900" s="56"/>
      <c r="EU900" s="56"/>
      <c r="EV900" s="56"/>
      <c r="EW900" s="56"/>
      <c r="EX900" s="56"/>
      <c r="EY900" s="56"/>
      <c r="EZ900" s="56"/>
      <c r="FA900" s="56"/>
      <c r="FB900" s="56"/>
      <c r="FC900" s="56"/>
      <c r="FD900" s="56"/>
      <c r="FE900" s="56"/>
      <c r="FF900" s="56"/>
      <c r="FG900" s="56"/>
      <c r="FH900" s="56"/>
      <c r="FI900" s="56"/>
      <c r="FJ900" s="56"/>
      <c r="FK900" s="56"/>
      <c r="FL900" s="56"/>
      <c r="FM900" s="56"/>
      <c r="FN900" s="56"/>
      <c r="FO900" s="56"/>
      <c r="FP900" s="56"/>
      <c r="FQ900" s="56"/>
      <c r="FR900" s="56"/>
      <c r="FS900" s="56"/>
      <c r="FT900" s="56"/>
      <c r="FU900" s="56"/>
      <c r="FV900" s="56"/>
      <c r="FW900" s="56"/>
      <c r="FX900" s="56"/>
      <c r="FY900" s="56"/>
      <c r="FZ900" s="56"/>
      <c r="GA900" s="56"/>
      <c r="GB900" s="56"/>
      <c r="GC900" s="56"/>
      <c r="GD900" s="56"/>
      <c r="GE900" s="56"/>
      <c r="GF900" s="56"/>
      <c r="GG900" s="56"/>
      <c r="GH900" s="56"/>
      <c r="GI900" s="56"/>
      <c r="GJ900" s="56"/>
      <c r="GK900" s="56"/>
      <c r="GL900" s="56"/>
      <c r="GM900" s="56"/>
      <c r="GN900" s="56"/>
      <c r="GO900" s="56"/>
      <c r="GP900" s="56"/>
      <c r="GQ900" s="56"/>
      <c r="GR900" s="56"/>
      <c r="GS900" s="56"/>
      <c r="GT900" s="56"/>
      <c r="GU900" s="56"/>
      <c r="GV900" s="56"/>
      <c r="GW900" s="56"/>
      <c r="GX900" s="56"/>
      <c r="GY900" s="56"/>
      <c r="GZ900" s="56"/>
      <c r="HA900" s="56"/>
      <c r="HB900" s="56"/>
      <c r="HC900" s="56"/>
      <c r="HD900" s="56"/>
      <c r="HE900" s="56"/>
      <c r="HF900" s="56"/>
      <c r="HG900" s="56"/>
      <c r="HH900" s="56"/>
      <c r="HI900" s="56"/>
      <c r="HJ900" s="56"/>
      <c r="HK900" s="56"/>
      <c r="HL900" s="56"/>
      <c r="HM900" s="56"/>
      <c r="HN900" s="56"/>
      <c r="HO900" s="56"/>
      <c r="HP900" s="56"/>
      <c r="HQ900" s="56"/>
      <c r="HR900" s="56"/>
      <c r="HS900" s="56"/>
      <c r="HT900" s="56"/>
      <c r="HU900" s="56"/>
      <c r="HV900" s="56"/>
      <c r="HW900" s="56"/>
      <c r="HX900" s="56"/>
      <c r="HY900" s="56"/>
      <c r="HZ900" s="56"/>
      <c r="IA900" s="56"/>
      <c r="IB900" s="56"/>
      <c r="IC900" s="56"/>
      <c r="ID900" s="56"/>
      <c r="IE900" s="56"/>
      <c r="IF900" s="56"/>
      <c r="IG900" s="56"/>
      <c r="IH900" s="56"/>
      <c r="II900" s="56"/>
      <c r="IJ900" s="56"/>
      <c r="IK900" s="56"/>
      <c r="IL900" s="56"/>
      <c r="IM900" s="56"/>
      <c r="IN900" s="56"/>
      <c r="IO900" s="56"/>
      <c r="IP900" s="56"/>
      <c r="IQ900" s="56"/>
      <c r="IR900" s="56"/>
      <c r="IS900" s="56"/>
      <c r="IT900" s="56"/>
      <c r="IU900" s="56"/>
      <c r="IV900" s="56"/>
      <c r="IW900" s="56"/>
      <c r="IX900" s="56"/>
    </row>
    <row r="901" spans="2:258">
      <c r="B901" s="56"/>
      <c r="C901" s="56"/>
      <c r="D901" s="56"/>
      <c r="E901" s="56"/>
      <c r="F901" s="56"/>
      <c r="G901" s="56"/>
      <c r="H901" s="56"/>
      <c r="I901" s="56"/>
      <c r="J901" s="56"/>
      <c r="K901" s="56"/>
      <c r="L901" s="56"/>
      <c r="M901" s="56"/>
      <c r="CK901" s="56"/>
      <c r="CL901" s="56"/>
      <c r="CM901" s="56"/>
      <c r="CN901" s="56"/>
      <c r="CO901" s="56"/>
      <c r="CP901" s="56"/>
      <c r="CQ901" s="56"/>
      <c r="CR901" s="56"/>
      <c r="CS901" s="56"/>
      <c r="CT901" s="56"/>
      <c r="CU901" s="56"/>
      <c r="CV901" s="56"/>
      <c r="CW901" s="56"/>
      <c r="CX901" s="56"/>
      <c r="CY901" s="56"/>
      <c r="CZ901" s="56"/>
      <c r="DA901" s="56"/>
      <c r="DB901" s="56"/>
      <c r="DC901" s="56"/>
      <c r="DD901" s="56"/>
      <c r="DE901" s="56"/>
      <c r="DF901" s="56"/>
      <c r="DG901" s="56"/>
      <c r="DH901" s="56"/>
      <c r="DI901" s="56"/>
      <c r="DJ901" s="56"/>
      <c r="DK901" s="56"/>
      <c r="DL901" s="56"/>
      <c r="DM901" s="56"/>
      <c r="DN901" s="56"/>
      <c r="DO901" s="56"/>
      <c r="DP901" s="56"/>
      <c r="DQ901" s="56"/>
      <c r="DR901" s="56"/>
      <c r="DS901" s="56"/>
      <c r="DT901" s="56"/>
      <c r="DU901" s="56"/>
      <c r="DV901" s="56"/>
      <c r="DW901" s="56"/>
      <c r="DX901" s="56"/>
      <c r="DY901" s="56"/>
      <c r="DZ901" s="56"/>
      <c r="EA901" s="56"/>
      <c r="EB901" s="56"/>
      <c r="EC901" s="56"/>
      <c r="ED901" s="56"/>
      <c r="EE901" s="56"/>
      <c r="EF901" s="56"/>
      <c r="EG901" s="56"/>
      <c r="EH901" s="56"/>
      <c r="EI901" s="56"/>
      <c r="EJ901" s="56"/>
      <c r="EK901" s="56"/>
      <c r="EL901" s="56"/>
      <c r="EM901" s="56"/>
      <c r="EN901" s="56"/>
      <c r="EO901" s="56"/>
      <c r="EP901" s="56"/>
      <c r="EQ901" s="56"/>
      <c r="ER901" s="56"/>
      <c r="ES901" s="56"/>
      <c r="ET901" s="56"/>
      <c r="EU901" s="56"/>
      <c r="EV901" s="56"/>
      <c r="EW901" s="56"/>
      <c r="EX901" s="56"/>
      <c r="EY901" s="56"/>
      <c r="EZ901" s="56"/>
      <c r="FA901" s="56"/>
      <c r="FB901" s="56"/>
      <c r="FC901" s="56"/>
      <c r="FD901" s="56"/>
      <c r="FE901" s="56"/>
      <c r="FF901" s="56"/>
      <c r="FG901" s="56"/>
      <c r="FH901" s="56"/>
      <c r="FI901" s="56"/>
      <c r="FJ901" s="56"/>
      <c r="FK901" s="56"/>
      <c r="FL901" s="56"/>
      <c r="FM901" s="56"/>
      <c r="FN901" s="56"/>
      <c r="FO901" s="56"/>
      <c r="FP901" s="56"/>
      <c r="FQ901" s="56"/>
      <c r="FR901" s="56"/>
      <c r="FS901" s="56"/>
      <c r="FT901" s="56"/>
      <c r="FU901" s="56"/>
      <c r="FV901" s="56"/>
      <c r="FW901" s="56"/>
      <c r="FX901" s="56"/>
      <c r="FY901" s="56"/>
      <c r="FZ901" s="56"/>
      <c r="GA901" s="56"/>
      <c r="GB901" s="56"/>
      <c r="GC901" s="56"/>
      <c r="GD901" s="56"/>
      <c r="GE901" s="56"/>
      <c r="GF901" s="56"/>
      <c r="GG901" s="56"/>
      <c r="GH901" s="56"/>
      <c r="GI901" s="56"/>
      <c r="GJ901" s="56"/>
      <c r="GK901" s="56"/>
      <c r="GL901" s="56"/>
      <c r="GM901" s="56"/>
      <c r="GN901" s="56"/>
      <c r="GO901" s="56"/>
      <c r="GP901" s="56"/>
      <c r="GQ901" s="56"/>
      <c r="GR901" s="56"/>
      <c r="GS901" s="56"/>
      <c r="GT901" s="56"/>
      <c r="GU901" s="56"/>
      <c r="GV901" s="56"/>
      <c r="GW901" s="56"/>
      <c r="GX901" s="56"/>
      <c r="GY901" s="56"/>
      <c r="GZ901" s="56"/>
      <c r="HA901" s="56"/>
      <c r="HB901" s="56"/>
      <c r="HC901" s="56"/>
      <c r="HD901" s="56"/>
      <c r="HE901" s="56"/>
      <c r="HF901" s="56"/>
      <c r="HG901" s="56"/>
      <c r="HH901" s="56"/>
      <c r="HI901" s="56"/>
      <c r="HJ901" s="56"/>
      <c r="HK901" s="56"/>
      <c r="HL901" s="56"/>
      <c r="HM901" s="56"/>
      <c r="HN901" s="56"/>
      <c r="HO901" s="56"/>
      <c r="HP901" s="56"/>
      <c r="HQ901" s="56"/>
      <c r="HR901" s="56"/>
      <c r="HS901" s="56"/>
      <c r="HT901" s="56"/>
      <c r="HU901" s="56"/>
      <c r="HV901" s="56"/>
      <c r="HW901" s="56"/>
      <c r="HX901" s="56"/>
      <c r="HY901" s="56"/>
      <c r="HZ901" s="56"/>
      <c r="IA901" s="56"/>
      <c r="IB901" s="56"/>
      <c r="IC901" s="56"/>
      <c r="ID901" s="56"/>
      <c r="IE901" s="56"/>
      <c r="IF901" s="56"/>
      <c r="IG901" s="56"/>
      <c r="IH901" s="56"/>
      <c r="II901" s="56"/>
      <c r="IJ901" s="56"/>
      <c r="IK901" s="56"/>
      <c r="IL901" s="56"/>
      <c r="IM901" s="56"/>
      <c r="IN901" s="56"/>
      <c r="IO901" s="56"/>
      <c r="IP901" s="56"/>
      <c r="IQ901" s="56"/>
      <c r="IR901" s="56"/>
      <c r="IS901" s="56"/>
      <c r="IT901" s="56"/>
      <c r="IU901" s="56"/>
      <c r="IV901" s="56"/>
      <c r="IW901" s="56"/>
      <c r="IX901" s="56"/>
    </row>
    <row r="902" spans="2:258">
      <c r="B902" s="56"/>
      <c r="C902" s="56"/>
      <c r="D902" s="56"/>
      <c r="E902" s="56"/>
      <c r="F902" s="56"/>
      <c r="G902" s="56"/>
      <c r="H902" s="56"/>
      <c r="I902" s="56"/>
      <c r="J902" s="56"/>
      <c r="K902" s="56"/>
      <c r="L902" s="56"/>
      <c r="M902" s="56"/>
      <c r="CK902" s="56"/>
      <c r="CL902" s="56"/>
      <c r="CM902" s="56"/>
      <c r="CN902" s="56"/>
      <c r="CO902" s="56"/>
      <c r="CP902" s="56"/>
      <c r="CQ902" s="56"/>
      <c r="CR902" s="56"/>
      <c r="CS902" s="56"/>
      <c r="CT902" s="56"/>
      <c r="CU902" s="56"/>
      <c r="CV902" s="56"/>
      <c r="CW902" s="56"/>
      <c r="CX902" s="56"/>
      <c r="CY902" s="56"/>
      <c r="CZ902" s="56"/>
      <c r="DA902" s="56"/>
      <c r="DB902" s="56"/>
      <c r="DC902" s="56"/>
      <c r="DD902" s="56"/>
      <c r="DE902" s="56"/>
      <c r="DF902" s="56"/>
      <c r="DG902" s="56"/>
      <c r="DH902" s="56"/>
      <c r="DI902" s="56"/>
      <c r="DJ902" s="56"/>
      <c r="DK902" s="56"/>
      <c r="DL902" s="56"/>
      <c r="DM902" s="56"/>
      <c r="DN902" s="56"/>
      <c r="DO902" s="56"/>
      <c r="DP902" s="56"/>
      <c r="DQ902" s="56"/>
      <c r="DR902" s="56"/>
      <c r="DS902" s="56"/>
      <c r="DT902" s="56"/>
      <c r="DU902" s="56"/>
      <c r="DV902" s="56"/>
      <c r="DW902" s="56"/>
      <c r="DX902" s="56"/>
      <c r="DY902" s="56"/>
      <c r="DZ902" s="56"/>
      <c r="EA902" s="56"/>
      <c r="EB902" s="56"/>
      <c r="EC902" s="56"/>
      <c r="ED902" s="56"/>
      <c r="EE902" s="56"/>
      <c r="EF902" s="56"/>
      <c r="EG902" s="56"/>
      <c r="EH902" s="56"/>
      <c r="EI902" s="56"/>
      <c r="EJ902" s="56"/>
      <c r="EK902" s="56"/>
      <c r="EL902" s="56"/>
      <c r="EM902" s="56"/>
      <c r="EN902" s="56"/>
      <c r="EO902" s="56"/>
      <c r="EP902" s="56"/>
      <c r="EQ902" s="56"/>
      <c r="ER902" s="56"/>
      <c r="ES902" s="56"/>
      <c r="ET902" s="56"/>
      <c r="EU902" s="56"/>
      <c r="EV902" s="56"/>
      <c r="EW902" s="56"/>
      <c r="EX902" s="56"/>
      <c r="EY902" s="56"/>
      <c r="EZ902" s="56"/>
      <c r="FA902" s="56"/>
      <c r="FB902" s="56"/>
      <c r="FC902" s="56"/>
      <c r="FD902" s="56"/>
      <c r="FE902" s="56"/>
      <c r="FF902" s="56"/>
      <c r="FG902" s="56"/>
      <c r="FH902" s="56"/>
      <c r="FI902" s="56"/>
      <c r="FJ902" s="56"/>
      <c r="FK902" s="56"/>
      <c r="FL902" s="56"/>
      <c r="FM902" s="56"/>
      <c r="FN902" s="56"/>
      <c r="FO902" s="56"/>
      <c r="FP902" s="56"/>
      <c r="FQ902" s="56"/>
      <c r="FR902" s="56"/>
      <c r="FS902" s="56"/>
      <c r="FT902" s="56"/>
      <c r="FU902" s="56"/>
      <c r="FV902" s="56"/>
      <c r="FW902" s="56"/>
      <c r="FX902" s="56"/>
      <c r="FY902" s="56"/>
      <c r="FZ902" s="56"/>
      <c r="GA902" s="56"/>
      <c r="GB902" s="56"/>
      <c r="GC902" s="56"/>
      <c r="GD902" s="56"/>
      <c r="GE902" s="56"/>
      <c r="GF902" s="56"/>
      <c r="GG902" s="56"/>
      <c r="GH902" s="56"/>
      <c r="GI902" s="56"/>
      <c r="GJ902" s="56"/>
      <c r="GK902" s="56"/>
      <c r="GL902" s="56"/>
      <c r="GM902" s="56"/>
      <c r="GN902" s="56"/>
      <c r="GO902" s="56"/>
      <c r="GP902" s="56"/>
      <c r="GQ902" s="56"/>
      <c r="GR902" s="56"/>
      <c r="GS902" s="56"/>
      <c r="GT902" s="56"/>
      <c r="GU902" s="56"/>
      <c r="GV902" s="56"/>
      <c r="GW902" s="56"/>
      <c r="GX902" s="56"/>
      <c r="GY902" s="56"/>
      <c r="GZ902" s="56"/>
      <c r="HA902" s="56"/>
      <c r="HB902" s="56"/>
      <c r="HC902" s="56"/>
      <c r="HD902" s="56"/>
      <c r="HE902" s="56"/>
      <c r="HF902" s="56"/>
      <c r="HG902" s="56"/>
      <c r="HH902" s="56"/>
      <c r="HI902" s="56"/>
      <c r="HJ902" s="56"/>
      <c r="HK902" s="56"/>
      <c r="HL902" s="56"/>
      <c r="HM902" s="56"/>
      <c r="HN902" s="56"/>
      <c r="HO902" s="56"/>
      <c r="HP902" s="56"/>
      <c r="HQ902" s="56"/>
      <c r="HR902" s="56"/>
      <c r="HS902" s="56"/>
      <c r="HT902" s="56"/>
      <c r="HU902" s="56"/>
      <c r="HV902" s="56"/>
      <c r="HW902" s="56"/>
      <c r="HX902" s="56"/>
      <c r="HY902" s="56"/>
      <c r="HZ902" s="56"/>
      <c r="IA902" s="56"/>
      <c r="IB902" s="56"/>
      <c r="IC902" s="56"/>
      <c r="ID902" s="56"/>
      <c r="IE902" s="56"/>
      <c r="IF902" s="56"/>
      <c r="IG902" s="56"/>
      <c r="IH902" s="56"/>
      <c r="II902" s="56"/>
      <c r="IJ902" s="56"/>
      <c r="IK902" s="56"/>
      <c r="IL902" s="56"/>
      <c r="IM902" s="56"/>
      <c r="IN902" s="56"/>
      <c r="IO902" s="56"/>
      <c r="IP902" s="56"/>
      <c r="IQ902" s="56"/>
      <c r="IR902" s="56"/>
      <c r="IS902" s="56"/>
      <c r="IT902" s="56"/>
      <c r="IU902" s="56"/>
      <c r="IV902" s="56"/>
      <c r="IW902" s="56"/>
      <c r="IX902" s="56"/>
    </row>
    <row r="903" spans="2:258">
      <c r="B903" s="56"/>
      <c r="C903" s="56"/>
      <c r="D903" s="56"/>
      <c r="E903" s="56"/>
      <c r="F903" s="56"/>
      <c r="G903" s="56"/>
      <c r="H903" s="56"/>
      <c r="I903" s="56"/>
      <c r="J903" s="56"/>
      <c r="K903" s="56"/>
      <c r="L903" s="56"/>
      <c r="M903" s="56"/>
      <c r="CK903" s="56"/>
      <c r="CL903" s="56"/>
      <c r="CM903" s="56"/>
      <c r="CN903" s="56"/>
      <c r="CO903" s="56"/>
      <c r="CP903" s="56"/>
      <c r="CQ903" s="56"/>
      <c r="CR903" s="56"/>
      <c r="CS903" s="56"/>
      <c r="CT903" s="56"/>
      <c r="CU903" s="56"/>
      <c r="CV903" s="56"/>
      <c r="CW903" s="56"/>
      <c r="CX903" s="56"/>
      <c r="CY903" s="56"/>
      <c r="CZ903" s="56"/>
      <c r="DA903" s="56"/>
      <c r="DB903" s="56"/>
      <c r="DC903" s="56"/>
      <c r="DD903" s="56"/>
      <c r="DE903" s="56"/>
      <c r="DF903" s="56"/>
      <c r="DG903" s="56"/>
      <c r="DH903" s="56"/>
      <c r="DI903" s="56"/>
      <c r="DJ903" s="56"/>
      <c r="DK903" s="56"/>
      <c r="DL903" s="56"/>
      <c r="DM903" s="56"/>
      <c r="DN903" s="56"/>
      <c r="DO903" s="56"/>
      <c r="DP903" s="56"/>
      <c r="DQ903" s="56"/>
      <c r="DR903" s="56"/>
      <c r="DS903" s="56"/>
      <c r="DT903" s="56"/>
      <c r="DU903" s="56"/>
      <c r="DV903" s="56"/>
      <c r="DW903" s="56"/>
      <c r="DX903" s="56"/>
      <c r="DY903" s="56"/>
      <c r="DZ903" s="56"/>
      <c r="EA903" s="56"/>
      <c r="EB903" s="56"/>
      <c r="EC903" s="56"/>
      <c r="ED903" s="56"/>
      <c r="EE903" s="56"/>
      <c r="EF903" s="56"/>
      <c r="EG903" s="56"/>
      <c r="EH903" s="56"/>
      <c r="EI903" s="56"/>
      <c r="EJ903" s="56"/>
      <c r="EK903" s="56"/>
      <c r="EL903" s="56"/>
      <c r="EM903" s="56"/>
      <c r="EN903" s="56"/>
      <c r="EO903" s="56"/>
      <c r="EP903" s="56"/>
      <c r="EQ903" s="56"/>
      <c r="ER903" s="56"/>
      <c r="ES903" s="56"/>
      <c r="ET903" s="56"/>
      <c r="EU903" s="56"/>
      <c r="EV903" s="56"/>
      <c r="EW903" s="56"/>
      <c r="EX903" s="56"/>
      <c r="EY903" s="56"/>
      <c r="EZ903" s="56"/>
      <c r="FA903" s="56"/>
      <c r="FB903" s="56"/>
      <c r="FC903" s="56"/>
      <c r="FD903" s="56"/>
      <c r="FE903" s="56"/>
      <c r="FF903" s="56"/>
      <c r="FG903" s="56"/>
      <c r="FH903" s="56"/>
      <c r="FI903" s="56"/>
      <c r="FJ903" s="56"/>
      <c r="FK903" s="56"/>
      <c r="FL903" s="56"/>
      <c r="FM903" s="56"/>
      <c r="FN903" s="56"/>
      <c r="FO903" s="56"/>
      <c r="FP903" s="56"/>
      <c r="FQ903" s="56"/>
      <c r="FR903" s="56"/>
      <c r="FS903" s="56"/>
      <c r="FT903" s="56"/>
      <c r="FU903" s="56"/>
      <c r="FV903" s="56"/>
      <c r="FW903" s="56"/>
      <c r="FX903" s="56"/>
      <c r="FY903" s="56"/>
      <c r="FZ903" s="56"/>
      <c r="GA903" s="56"/>
      <c r="GB903" s="56"/>
      <c r="GC903" s="56"/>
      <c r="GD903" s="56"/>
      <c r="GE903" s="56"/>
      <c r="GF903" s="56"/>
      <c r="GG903" s="56"/>
      <c r="GH903" s="56"/>
      <c r="GI903" s="56"/>
      <c r="GJ903" s="56"/>
      <c r="GK903" s="56"/>
      <c r="GL903" s="56"/>
      <c r="GM903" s="56"/>
      <c r="GN903" s="56"/>
      <c r="GO903" s="56"/>
      <c r="GP903" s="56"/>
      <c r="GQ903" s="56"/>
      <c r="GR903" s="56"/>
      <c r="GS903" s="56"/>
      <c r="GT903" s="56"/>
      <c r="GU903" s="56"/>
      <c r="GV903" s="56"/>
      <c r="GW903" s="56"/>
      <c r="GX903" s="56"/>
      <c r="GY903" s="56"/>
      <c r="GZ903" s="56"/>
      <c r="HA903" s="56"/>
      <c r="HB903" s="56"/>
      <c r="HC903" s="56"/>
      <c r="HD903" s="56"/>
      <c r="HE903" s="56"/>
      <c r="HF903" s="56"/>
      <c r="HG903" s="56"/>
      <c r="HH903" s="56"/>
      <c r="HI903" s="56"/>
      <c r="HJ903" s="56"/>
      <c r="HK903" s="56"/>
      <c r="HL903" s="56"/>
      <c r="HM903" s="56"/>
      <c r="HN903" s="56"/>
      <c r="HO903" s="56"/>
      <c r="HP903" s="56"/>
      <c r="HQ903" s="56"/>
      <c r="HR903" s="56"/>
      <c r="HS903" s="56"/>
      <c r="HT903" s="56"/>
      <c r="HU903" s="56"/>
      <c r="HV903" s="56"/>
      <c r="HW903" s="56"/>
      <c r="HX903" s="56"/>
      <c r="HY903" s="56"/>
      <c r="HZ903" s="56"/>
      <c r="IA903" s="56"/>
      <c r="IB903" s="56"/>
      <c r="IC903" s="56"/>
      <c r="ID903" s="56"/>
      <c r="IE903" s="56"/>
      <c r="IF903" s="56"/>
      <c r="IG903" s="56"/>
      <c r="IH903" s="56"/>
      <c r="II903" s="56"/>
      <c r="IJ903" s="56"/>
      <c r="IK903" s="56"/>
      <c r="IL903" s="56"/>
      <c r="IM903" s="56"/>
      <c r="IN903" s="56"/>
      <c r="IO903" s="56"/>
      <c r="IP903" s="56"/>
      <c r="IQ903" s="56"/>
      <c r="IR903" s="56"/>
      <c r="IS903" s="56"/>
      <c r="IT903" s="56"/>
      <c r="IU903" s="56"/>
      <c r="IV903" s="56"/>
      <c r="IW903" s="56"/>
      <c r="IX903" s="56"/>
    </row>
    <row r="904" spans="2:258">
      <c r="B904" s="56"/>
      <c r="C904" s="56"/>
      <c r="D904" s="56"/>
      <c r="E904" s="56"/>
      <c r="F904" s="56"/>
      <c r="G904" s="56"/>
      <c r="H904" s="56"/>
      <c r="I904" s="56"/>
      <c r="J904" s="56"/>
      <c r="K904" s="56"/>
      <c r="L904" s="56"/>
      <c r="M904" s="56"/>
      <c r="CK904" s="56"/>
      <c r="CL904" s="56"/>
      <c r="CM904" s="56"/>
      <c r="CN904" s="56"/>
      <c r="CO904" s="56"/>
      <c r="CP904" s="56"/>
      <c r="CQ904" s="56"/>
      <c r="CR904" s="56"/>
      <c r="CS904" s="56"/>
      <c r="CT904" s="56"/>
      <c r="CU904" s="56"/>
      <c r="CV904" s="56"/>
      <c r="CW904" s="56"/>
      <c r="CX904" s="56"/>
      <c r="CY904" s="56"/>
      <c r="CZ904" s="56"/>
      <c r="DA904" s="56"/>
      <c r="DB904" s="56"/>
      <c r="DC904" s="56"/>
      <c r="DD904" s="56"/>
      <c r="DE904" s="56"/>
      <c r="DF904" s="56"/>
      <c r="DG904" s="56"/>
      <c r="DH904" s="56"/>
      <c r="DI904" s="56"/>
      <c r="DJ904" s="56"/>
      <c r="DK904" s="56"/>
      <c r="DL904" s="56"/>
      <c r="DM904" s="56"/>
      <c r="DN904" s="56"/>
      <c r="DO904" s="56"/>
      <c r="DP904" s="56"/>
      <c r="DQ904" s="56"/>
      <c r="DR904" s="56"/>
      <c r="DS904" s="56"/>
      <c r="DT904" s="56"/>
      <c r="DU904" s="56"/>
      <c r="DV904" s="56"/>
      <c r="DW904" s="56"/>
      <c r="DX904" s="56"/>
      <c r="DY904" s="56"/>
      <c r="DZ904" s="56"/>
      <c r="EA904" s="56"/>
      <c r="EB904" s="56"/>
      <c r="EC904" s="56"/>
      <c r="ED904" s="56"/>
      <c r="EE904" s="56"/>
      <c r="EF904" s="56"/>
      <c r="EG904" s="56"/>
      <c r="EH904" s="56"/>
      <c r="EI904" s="56"/>
      <c r="EJ904" s="56"/>
      <c r="EK904" s="56"/>
      <c r="EL904" s="56"/>
      <c r="EM904" s="56"/>
      <c r="EN904" s="56"/>
      <c r="EO904" s="56"/>
      <c r="EP904" s="56"/>
      <c r="EQ904" s="56"/>
      <c r="ER904" s="56"/>
      <c r="ES904" s="56"/>
      <c r="ET904" s="56"/>
      <c r="EU904" s="56"/>
      <c r="EV904" s="56"/>
      <c r="EW904" s="56"/>
      <c r="EX904" s="56"/>
      <c r="EY904" s="56"/>
      <c r="EZ904" s="56"/>
      <c r="FA904" s="56"/>
      <c r="FB904" s="56"/>
      <c r="FC904" s="56"/>
      <c r="FD904" s="56"/>
      <c r="FE904" s="56"/>
      <c r="FF904" s="56"/>
      <c r="FG904" s="56"/>
      <c r="FH904" s="56"/>
      <c r="FI904" s="56"/>
      <c r="FJ904" s="56"/>
      <c r="FK904" s="56"/>
      <c r="FL904" s="56"/>
      <c r="FM904" s="56"/>
      <c r="FN904" s="56"/>
      <c r="FO904" s="56"/>
      <c r="FP904" s="56"/>
      <c r="FQ904" s="56"/>
      <c r="FR904" s="56"/>
      <c r="FS904" s="56"/>
      <c r="FT904" s="56"/>
      <c r="FU904" s="56"/>
      <c r="FV904" s="56"/>
      <c r="FW904" s="56"/>
      <c r="FX904" s="56"/>
      <c r="FY904" s="56"/>
      <c r="FZ904" s="56"/>
      <c r="GA904" s="56"/>
      <c r="GB904" s="56"/>
      <c r="GC904" s="56"/>
      <c r="GD904" s="56"/>
      <c r="GE904" s="56"/>
      <c r="GF904" s="56"/>
      <c r="GG904" s="56"/>
      <c r="GH904" s="56"/>
      <c r="GI904" s="56"/>
      <c r="GJ904" s="56"/>
      <c r="GK904" s="56"/>
      <c r="GL904" s="56"/>
      <c r="GM904" s="56"/>
      <c r="GN904" s="56"/>
      <c r="GO904" s="56"/>
      <c r="GP904" s="56"/>
      <c r="GQ904" s="56"/>
      <c r="GR904" s="56"/>
      <c r="GS904" s="56"/>
      <c r="GT904" s="56"/>
      <c r="GU904" s="56"/>
      <c r="GV904" s="56"/>
      <c r="GW904" s="56"/>
      <c r="GX904" s="56"/>
      <c r="GY904" s="56"/>
      <c r="GZ904" s="56"/>
      <c r="HA904" s="56"/>
      <c r="HB904" s="56"/>
      <c r="HC904" s="56"/>
      <c r="HD904" s="56"/>
      <c r="HE904" s="56"/>
      <c r="HF904" s="56"/>
      <c r="HG904" s="56"/>
      <c r="HH904" s="56"/>
      <c r="HI904" s="56"/>
      <c r="HJ904" s="56"/>
      <c r="HK904" s="56"/>
      <c r="HL904" s="56"/>
      <c r="HM904" s="56"/>
      <c r="HN904" s="56"/>
      <c r="HO904" s="56"/>
      <c r="HP904" s="56"/>
      <c r="HQ904" s="56"/>
      <c r="HR904" s="56"/>
      <c r="HS904" s="56"/>
      <c r="HT904" s="56"/>
      <c r="HU904" s="56"/>
      <c r="HV904" s="56"/>
      <c r="HW904" s="56"/>
      <c r="HX904" s="56"/>
      <c r="HY904" s="56"/>
      <c r="HZ904" s="56"/>
      <c r="IA904" s="56"/>
      <c r="IB904" s="56"/>
      <c r="IC904" s="56"/>
      <c r="ID904" s="56"/>
      <c r="IE904" s="56"/>
      <c r="IF904" s="56"/>
      <c r="IG904" s="56"/>
      <c r="IH904" s="56"/>
      <c r="II904" s="56"/>
      <c r="IJ904" s="56"/>
      <c r="IK904" s="56"/>
      <c r="IL904" s="56"/>
      <c r="IM904" s="56"/>
      <c r="IN904" s="56"/>
      <c r="IO904" s="56"/>
      <c r="IP904" s="56"/>
      <c r="IQ904" s="56"/>
      <c r="IR904" s="56"/>
      <c r="IS904" s="56"/>
      <c r="IT904" s="56"/>
      <c r="IU904" s="56"/>
      <c r="IV904" s="56"/>
      <c r="IW904" s="56"/>
      <c r="IX904" s="56"/>
    </row>
    <row r="905" spans="2:258">
      <c r="B905" s="56"/>
      <c r="C905" s="56"/>
      <c r="D905" s="56"/>
      <c r="E905" s="56"/>
      <c r="F905" s="56"/>
      <c r="G905" s="56"/>
      <c r="H905" s="56"/>
      <c r="I905" s="56"/>
      <c r="J905" s="56"/>
      <c r="K905" s="56"/>
      <c r="L905" s="56"/>
      <c r="M905" s="56"/>
      <c r="CK905" s="56"/>
      <c r="CL905" s="56"/>
      <c r="CM905" s="56"/>
      <c r="CN905" s="56"/>
      <c r="CO905" s="56"/>
      <c r="CP905" s="56"/>
      <c r="CQ905" s="56"/>
      <c r="CR905" s="56"/>
      <c r="CS905" s="56"/>
      <c r="CT905" s="56"/>
      <c r="CU905" s="56"/>
      <c r="CV905" s="56"/>
      <c r="CW905" s="56"/>
      <c r="CX905" s="56"/>
      <c r="CY905" s="56"/>
      <c r="CZ905" s="56"/>
      <c r="DA905" s="56"/>
      <c r="DB905" s="56"/>
      <c r="DC905" s="56"/>
      <c r="DD905" s="56"/>
      <c r="DE905" s="56"/>
      <c r="DF905" s="56"/>
      <c r="DG905" s="56"/>
      <c r="DH905" s="56"/>
      <c r="DI905" s="56"/>
      <c r="DJ905" s="56"/>
      <c r="DK905" s="56"/>
      <c r="DL905" s="56"/>
      <c r="DM905" s="56"/>
      <c r="DN905" s="56"/>
      <c r="DO905" s="56"/>
      <c r="DP905" s="56"/>
      <c r="DQ905" s="56"/>
      <c r="DR905" s="56"/>
      <c r="DS905" s="56"/>
      <c r="DT905" s="56"/>
      <c r="DU905" s="56"/>
      <c r="DV905" s="56"/>
      <c r="DW905" s="56"/>
      <c r="DX905" s="56"/>
      <c r="DY905" s="56"/>
      <c r="DZ905" s="56"/>
      <c r="EA905" s="56"/>
      <c r="EB905" s="56"/>
      <c r="EC905" s="56"/>
      <c r="ED905" s="56"/>
      <c r="EE905" s="56"/>
      <c r="EF905" s="56"/>
      <c r="EG905" s="56"/>
      <c r="EH905" s="56"/>
      <c r="EI905" s="56"/>
      <c r="EJ905" s="56"/>
      <c r="EK905" s="56"/>
      <c r="EL905" s="56"/>
      <c r="EM905" s="56"/>
      <c r="EN905" s="56"/>
      <c r="EO905" s="56"/>
      <c r="EP905" s="56"/>
      <c r="EQ905" s="56"/>
      <c r="ER905" s="56"/>
      <c r="ES905" s="56"/>
      <c r="ET905" s="56"/>
      <c r="EU905" s="56"/>
      <c r="EV905" s="56"/>
      <c r="EW905" s="56"/>
      <c r="EX905" s="56"/>
      <c r="EY905" s="56"/>
      <c r="EZ905" s="56"/>
      <c r="FA905" s="56"/>
      <c r="FB905" s="56"/>
      <c r="FC905" s="56"/>
      <c r="FD905" s="56"/>
      <c r="FE905" s="56"/>
      <c r="FF905" s="56"/>
      <c r="FG905" s="56"/>
      <c r="FH905" s="56"/>
      <c r="FI905" s="56"/>
      <c r="FJ905" s="56"/>
      <c r="FK905" s="56"/>
      <c r="FL905" s="56"/>
      <c r="FM905" s="56"/>
      <c r="FN905" s="56"/>
      <c r="FO905" s="56"/>
      <c r="FP905" s="56"/>
      <c r="FQ905" s="56"/>
      <c r="FR905" s="56"/>
      <c r="FS905" s="56"/>
      <c r="FT905" s="56"/>
      <c r="FU905" s="56"/>
      <c r="FV905" s="56"/>
      <c r="FW905" s="56"/>
      <c r="FX905" s="56"/>
      <c r="FY905" s="56"/>
      <c r="FZ905" s="56"/>
      <c r="GA905" s="56"/>
      <c r="GB905" s="56"/>
      <c r="GC905" s="56"/>
      <c r="GD905" s="56"/>
      <c r="GE905" s="56"/>
      <c r="GF905" s="56"/>
      <c r="GG905" s="56"/>
      <c r="GH905" s="56"/>
      <c r="GI905" s="56"/>
      <c r="GJ905" s="56"/>
      <c r="GK905" s="56"/>
      <c r="GL905" s="56"/>
      <c r="GM905" s="56"/>
      <c r="GN905" s="56"/>
      <c r="GO905" s="56"/>
      <c r="GP905" s="56"/>
      <c r="GQ905" s="56"/>
      <c r="GR905" s="56"/>
      <c r="GS905" s="56"/>
      <c r="GT905" s="56"/>
      <c r="GU905" s="56"/>
      <c r="GV905" s="56"/>
      <c r="GW905" s="56"/>
      <c r="GX905" s="56"/>
      <c r="GY905" s="56"/>
      <c r="GZ905" s="56"/>
      <c r="HA905" s="56"/>
      <c r="HB905" s="56"/>
      <c r="HC905" s="56"/>
      <c r="HD905" s="56"/>
      <c r="HE905" s="56"/>
      <c r="HF905" s="56"/>
      <c r="HG905" s="56"/>
      <c r="HH905" s="56"/>
      <c r="HI905" s="56"/>
      <c r="HJ905" s="56"/>
      <c r="HK905" s="56"/>
      <c r="HL905" s="56"/>
      <c r="HM905" s="56"/>
      <c r="HN905" s="56"/>
      <c r="HO905" s="56"/>
      <c r="HP905" s="56"/>
      <c r="HQ905" s="56"/>
      <c r="HR905" s="56"/>
      <c r="HS905" s="56"/>
      <c r="HT905" s="56"/>
      <c r="HU905" s="56"/>
      <c r="HV905" s="56"/>
      <c r="HW905" s="56"/>
      <c r="HX905" s="56"/>
      <c r="HY905" s="56"/>
      <c r="HZ905" s="56"/>
      <c r="IA905" s="56"/>
      <c r="IB905" s="56"/>
      <c r="IC905" s="56"/>
      <c r="ID905" s="56"/>
      <c r="IE905" s="56"/>
      <c r="IF905" s="56"/>
      <c r="IG905" s="56"/>
      <c r="IH905" s="56"/>
      <c r="II905" s="56"/>
      <c r="IJ905" s="56"/>
      <c r="IK905" s="56"/>
      <c r="IL905" s="56"/>
      <c r="IM905" s="56"/>
      <c r="IN905" s="56"/>
      <c r="IO905" s="56"/>
      <c r="IP905" s="56"/>
      <c r="IQ905" s="56"/>
      <c r="IR905" s="56"/>
      <c r="IS905" s="56"/>
      <c r="IT905" s="56"/>
      <c r="IU905" s="56"/>
      <c r="IV905" s="56"/>
      <c r="IW905" s="56"/>
      <c r="IX905" s="56"/>
    </row>
    <row r="906" spans="2:258">
      <c r="B906" s="56"/>
      <c r="C906" s="56"/>
      <c r="D906" s="56"/>
      <c r="E906" s="56"/>
      <c r="F906" s="56"/>
      <c r="G906" s="56"/>
      <c r="H906" s="56"/>
      <c r="I906" s="56"/>
      <c r="J906" s="56"/>
      <c r="K906" s="56"/>
      <c r="L906" s="56"/>
      <c r="M906" s="56"/>
      <c r="CK906" s="56"/>
      <c r="CL906" s="56"/>
      <c r="CM906" s="56"/>
      <c r="CN906" s="56"/>
      <c r="CO906" s="56"/>
      <c r="CP906" s="56"/>
      <c r="CQ906" s="56"/>
      <c r="CR906" s="56"/>
      <c r="CS906" s="56"/>
      <c r="CT906" s="56"/>
      <c r="CU906" s="56"/>
      <c r="CV906" s="56"/>
      <c r="CW906" s="56"/>
      <c r="CX906" s="56"/>
      <c r="CY906" s="56"/>
      <c r="CZ906" s="56"/>
      <c r="DA906" s="56"/>
      <c r="DB906" s="56"/>
      <c r="DC906" s="56"/>
      <c r="DD906" s="56"/>
      <c r="DE906" s="56"/>
      <c r="DF906" s="56"/>
      <c r="DG906" s="56"/>
      <c r="DH906" s="56"/>
      <c r="DI906" s="56"/>
      <c r="DJ906" s="56"/>
      <c r="DK906" s="56"/>
      <c r="DL906" s="56"/>
      <c r="DM906" s="56"/>
      <c r="DN906" s="56"/>
      <c r="DO906" s="56"/>
      <c r="DP906" s="56"/>
      <c r="DQ906" s="56"/>
      <c r="DR906" s="56"/>
      <c r="DS906" s="56"/>
      <c r="DT906" s="56"/>
      <c r="DU906" s="56"/>
      <c r="DV906" s="56"/>
      <c r="DW906" s="56"/>
      <c r="DX906" s="56"/>
      <c r="DY906" s="56"/>
      <c r="DZ906" s="56"/>
      <c r="EA906" s="56"/>
      <c r="EB906" s="56"/>
      <c r="EC906" s="56"/>
      <c r="ED906" s="56"/>
      <c r="EE906" s="56"/>
      <c r="EF906" s="56"/>
      <c r="EG906" s="56"/>
      <c r="EH906" s="56"/>
      <c r="EI906" s="56"/>
      <c r="EJ906" s="56"/>
      <c r="EK906" s="56"/>
      <c r="EL906" s="56"/>
      <c r="EM906" s="56"/>
      <c r="EN906" s="56"/>
      <c r="EO906" s="56"/>
      <c r="EP906" s="56"/>
      <c r="EQ906" s="56"/>
      <c r="ER906" s="56"/>
      <c r="ES906" s="56"/>
      <c r="ET906" s="56"/>
      <c r="EU906" s="56"/>
      <c r="EV906" s="56"/>
      <c r="EW906" s="56"/>
      <c r="EX906" s="56"/>
      <c r="EY906" s="56"/>
      <c r="EZ906" s="56"/>
      <c r="FA906" s="56"/>
      <c r="FB906" s="56"/>
      <c r="FC906" s="56"/>
      <c r="FD906" s="56"/>
      <c r="FE906" s="56"/>
      <c r="FF906" s="56"/>
      <c r="FG906" s="56"/>
      <c r="FH906" s="56"/>
      <c r="FI906" s="56"/>
      <c r="FJ906" s="56"/>
      <c r="FK906" s="56"/>
      <c r="FL906" s="56"/>
      <c r="FM906" s="56"/>
      <c r="FN906" s="56"/>
      <c r="FO906" s="56"/>
      <c r="FP906" s="56"/>
      <c r="FQ906" s="56"/>
      <c r="FR906" s="56"/>
      <c r="FS906" s="56"/>
      <c r="FT906" s="56"/>
      <c r="FU906" s="56"/>
      <c r="FV906" s="56"/>
      <c r="FW906" s="56"/>
      <c r="FX906" s="56"/>
      <c r="FY906" s="56"/>
      <c r="FZ906" s="56"/>
      <c r="GA906" s="56"/>
      <c r="GB906" s="56"/>
      <c r="GC906" s="56"/>
      <c r="GD906" s="56"/>
      <c r="GE906" s="56"/>
      <c r="GF906" s="56"/>
      <c r="GG906" s="56"/>
      <c r="GH906" s="56"/>
      <c r="GI906" s="56"/>
      <c r="GJ906" s="56"/>
      <c r="GK906" s="56"/>
      <c r="GL906" s="56"/>
      <c r="GM906" s="56"/>
      <c r="GN906" s="56"/>
      <c r="GO906" s="56"/>
      <c r="GP906" s="56"/>
      <c r="GQ906" s="56"/>
      <c r="GR906" s="56"/>
      <c r="GS906" s="56"/>
      <c r="GT906" s="56"/>
      <c r="GU906" s="56"/>
      <c r="GV906" s="56"/>
      <c r="GW906" s="56"/>
      <c r="GX906" s="56"/>
      <c r="GY906" s="56"/>
      <c r="GZ906" s="56"/>
      <c r="HA906" s="56"/>
      <c r="HB906" s="56"/>
      <c r="HC906" s="56"/>
      <c r="HD906" s="56"/>
      <c r="HE906" s="56"/>
      <c r="HF906" s="56"/>
      <c r="HG906" s="56"/>
      <c r="HH906" s="56"/>
      <c r="HI906" s="56"/>
      <c r="HJ906" s="56"/>
      <c r="HK906" s="56"/>
      <c r="HL906" s="56"/>
      <c r="HM906" s="56"/>
      <c r="HN906" s="56"/>
      <c r="HO906" s="56"/>
      <c r="HP906" s="56"/>
      <c r="HQ906" s="56"/>
      <c r="HR906" s="56"/>
      <c r="HS906" s="56"/>
      <c r="HT906" s="56"/>
      <c r="HU906" s="56"/>
      <c r="HV906" s="56"/>
      <c r="HW906" s="56"/>
      <c r="HX906" s="56"/>
      <c r="HY906" s="56"/>
      <c r="HZ906" s="56"/>
      <c r="IA906" s="56"/>
      <c r="IB906" s="56"/>
      <c r="IC906" s="56"/>
      <c r="ID906" s="56"/>
      <c r="IE906" s="56"/>
      <c r="IF906" s="56"/>
      <c r="IG906" s="56"/>
      <c r="IH906" s="56"/>
      <c r="II906" s="56"/>
      <c r="IJ906" s="56"/>
      <c r="IK906" s="56"/>
      <c r="IL906" s="56"/>
      <c r="IM906" s="56"/>
      <c r="IN906" s="56"/>
      <c r="IO906" s="56"/>
      <c r="IP906" s="56"/>
      <c r="IQ906" s="56"/>
      <c r="IR906" s="56"/>
      <c r="IS906" s="56"/>
      <c r="IT906" s="56"/>
      <c r="IU906" s="56"/>
      <c r="IV906" s="56"/>
      <c r="IW906" s="56"/>
      <c r="IX906" s="56"/>
    </row>
    <row r="907" spans="2:258">
      <c r="B907" s="56"/>
      <c r="C907" s="56"/>
      <c r="D907" s="56"/>
      <c r="E907" s="56"/>
      <c r="F907" s="56"/>
      <c r="G907" s="56"/>
      <c r="H907" s="56"/>
      <c r="I907" s="56"/>
      <c r="J907" s="56"/>
      <c r="K907" s="56"/>
      <c r="L907" s="56"/>
      <c r="M907" s="56"/>
      <c r="CK907" s="56"/>
      <c r="CL907" s="56"/>
      <c r="CM907" s="56"/>
      <c r="CN907" s="56"/>
      <c r="CO907" s="56"/>
      <c r="CP907" s="56"/>
      <c r="CQ907" s="56"/>
      <c r="CR907" s="56"/>
      <c r="CS907" s="56"/>
      <c r="CT907" s="56"/>
      <c r="CU907" s="56"/>
      <c r="CV907" s="56"/>
      <c r="CW907" s="56"/>
      <c r="CX907" s="56"/>
      <c r="CY907" s="56"/>
      <c r="CZ907" s="56"/>
      <c r="DA907" s="56"/>
      <c r="DB907" s="56"/>
      <c r="DC907" s="56"/>
      <c r="DD907" s="56"/>
      <c r="DE907" s="56"/>
      <c r="DF907" s="56"/>
      <c r="DG907" s="56"/>
      <c r="DH907" s="56"/>
      <c r="DI907" s="56"/>
      <c r="DJ907" s="56"/>
      <c r="DK907" s="56"/>
      <c r="DL907" s="56"/>
      <c r="DM907" s="56"/>
      <c r="DN907" s="56"/>
      <c r="DO907" s="56"/>
      <c r="DP907" s="56"/>
      <c r="DQ907" s="56"/>
      <c r="DR907" s="56"/>
      <c r="DS907" s="56"/>
      <c r="DT907" s="56"/>
      <c r="DU907" s="56"/>
      <c r="DV907" s="56"/>
      <c r="DW907" s="56"/>
      <c r="DX907" s="56"/>
      <c r="DY907" s="56"/>
      <c r="DZ907" s="56"/>
      <c r="EA907" s="56"/>
      <c r="EB907" s="56"/>
      <c r="EC907" s="56"/>
      <c r="ED907" s="56"/>
      <c r="EE907" s="56"/>
      <c r="EF907" s="56"/>
      <c r="EG907" s="56"/>
      <c r="EH907" s="56"/>
      <c r="EI907" s="56"/>
      <c r="EJ907" s="56"/>
      <c r="EK907" s="56"/>
      <c r="EL907" s="56"/>
      <c r="EM907" s="56"/>
      <c r="EN907" s="56"/>
      <c r="EO907" s="56"/>
      <c r="EP907" s="56"/>
      <c r="EQ907" s="56"/>
      <c r="ER907" s="56"/>
      <c r="ES907" s="56"/>
      <c r="ET907" s="56"/>
      <c r="EU907" s="56"/>
      <c r="EV907" s="56"/>
      <c r="EW907" s="56"/>
      <c r="EX907" s="56"/>
      <c r="EY907" s="56"/>
      <c r="EZ907" s="56"/>
      <c r="FA907" s="56"/>
      <c r="FB907" s="56"/>
      <c r="FC907" s="56"/>
      <c r="FD907" s="56"/>
      <c r="FE907" s="56"/>
      <c r="FF907" s="56"/>
      <c r="FG907" s="56"/>
      <c r="FH907" s="56"/>
      <c r="FI907" s="56"/>
      <c r="FJ907" s="56"/>
      <c r="FK907" s="56"/>
      <c r="FL907" s="56"/>
      <c r="FM907" s="56"/>
      <c r="FN907" s="56"/>
      <c r="FO907" s="56"/>
      <c r="FP907" s="56"/>
      <c r="FQ907" s="56"/>
      <c r="FR907" s="56"/>
      <c r="FS907" s="56"/>
      <c r="FT907" s="56"/>
      <c r="FU907" s="56"/>
      <c r="FV907" s="56"/>
      <c r="FW907" s="56"/>
      <c r="FX907" s="56"/>
      <c r="FY907" s="56"/>
      <c r="FZ907" s="56"/>
      <c r="GA907" s="56"/>
      <c r="GB907" s="56"/>
      <c r="GC907" s="56"/>
      <c r="GD907" s="56"/>
      <c r="GE907" s="56"/>
      <c r="GF907" s="56"/>
      <c r="GG907" s="56"/>
      <c r="GH907" s="56"/>
      <c r="GI907" s="56"/>
      <c r="GJ907" s="56"/>
      <c r="GK907" s="56"/>
      <c r="GL907" s="56"/>
      <c r="GM907" s="56"/>
      <c r="GN907" s="56"/>
      <c r="GO907" s="56"/>
      <c r="GP907" s="56"/>
      <c r="GQ907" s="56"/>
      <c r="GR907" s="56"/>
      <c r="GS907" s="56"/>
      <c r="GT907" s="56"/>
      <c r="GU907" s="56"/>
      <c r="GV907" s="56"/>
      <c r="GW907" s="56"/>
      <c r="GX907" s="56"/>
      <c r="GY907" s="56"/>
      <c r="GZ907" s="56"/>
      <c r="HA907" s="56"/>
      <c r="HB907" s="56"/>
      <c r="HC907" s="56"/>
      <c r="HD907" s="56"/>
      <c r="HE907" s="56"/>
      <c r="HF907" s="56"/>
      <c r="HG907" s="56"/>
      <c r="HH907" s="56"/>
      <c r="HI907" s="56"/>
      <c r="HJ907" s="56"/>
      <c r="HK907" s="56"/>
      <c r="HL907" s="56"/>
      <c r="HM907" s="56"/>
      <c r="HN907" s="56"/>
      <c r="HO907" s="56"/>
      <c r="HP907" s="56"/>
      <c r="HQ907" s="56"/>
      <c r="HR907" s="56"/>
      <c r="HS907" s="56"/>
      <c r="HT907" s="56"/>
      <c r="HU907" s="56"/>
      <c r="HV907" s="56"/>
      <c r="HW907" s="56"/>
      <c r="HX907" s="56"/>
      <c r="HY907" s="56"/>
      <c r="HZ907" s="56"/>
      <c r="IA907" s="56"/>
      <c r="IB907" s="56"/>
      <c r="IC907" s="56"/>
      <c r="ID907" s="56"/>
      <c r="IE907" s="56"/>
      <c r="IF907" s="56"/>
      <c r="IG907" s="56"/>
      <c r="IH907" s="56"/>
      <c r="II907" s="56"/>
      <c r="IJ907" s="56"/>
      <c r="IK907" s="56"/>
      <c r="IL907" s="56"/>
      <c r="IM907" s="56"/>
      <c r="IN907" s="56"/>
      <c r="IO907" s="56"/>
      <c r="IP907" s="56"/>
      <c r="IQ907" s="56"/>
      <c r="IR907" s="56"/>
      <c r="IS907" s="56"/>
      <c r="IT907" s="56"/>
      <c r="IU907" s="56"/>
      <c r="IV907" s="56"/>
      <c r="IW907" s="56"/>
      <c r="IX907" s="56"/>
    </row>
    <row r="908" spans="2:258">
      <c r="B908" s="56"/>
      <c r="C908" s="56"/>
      <c r="D908" s="56"/>
      <c r="E908" s="56"/>
      <c r="F908" s="56"/>
      <c r="G908" s="56"/>
      <c r="H908" s="56"/>
      <c r="I908" s="56"/>
      <c r="J908" s="56"/>
      <c r="K908" s="56"/>
      <c r="L908" s="56"/>
      <c r="M908" s="56"/>
      <c r="CK908" s="56"/>
      <c r="CL908" s="56"/>
      <c r="CM908" s="56"/>
      <c r="CN908" s="56"/>
      <c r="CO908" s="56"/>
      <c r="CP908" s="56"/>
      <c r="CQ908" s="56"/>
      <c r="CR908" s="56"/>
      <c r="CS908" s="56"/>
      <c r="CT908" s="56"/>
      <c r="CU908" s="56"/>
      <c r="CV908" s="56"/>
      <c r="CW908" s="56"/>
      <c r="CX908" s="56"/>
      <c r="CY908" s="56"/>
      <c r="CZ908" s="56"/>
      <c r="DA908" s="56"/>
      <c r="DB908" s="56"/>
      <c r="DC908" s="56"/>
      <c r="DD908" s="56"/>
      <c r="DE908" s="56"/>
      <c r="DF908" s="56"/>
      <c r="DG908" s="56"/>
      <c r="DH908" s="56"/>
      <c r="DI908" s="56"/>
      <c r="DJ908" s="56"/>
      <c r="DK908" s="56"/>
      <c r="DL908" s="56"/>
      <c r="DM908" s="56"/>
      <c r="DN908" s="56"/>
      <c r="DO908" s="56"/>
      <c r="DP908" s="56"/>
      <c r="DQ908" s="56"/>
      <c r="DR908" s="56"/>
      <c r="DS908" s="56"/>
      <c r="DT908" s="56"/>
      <c r="DU908" s="56"/>
      <c r="DV908" s="56"/>
      <c r="DW908" s="56"/>
      <c r="DX908" s="56"/>
      <c r="DY908" s="56"/>
      <c r="DZ908" s="56"/>
      <c r="EA908" s="56"/>
      <c r="EB908" s="56"/>
      <c r="EC908" s="56"/>
      <c r="ED908" s="56"/>
      <c r="EE908" s="56"/>
      <c r="EF908" s="56"/>
      <c r="EG908" s="56"/>
      <c r="EH908" s="56"/>
      <c r="EI908" s="56"/>
      <c r="EJ908" s="56"/>
      <c r="EK908" s="56"/>
      <c r="EL908" s="56"/>
      <c r="EM908" s="56"/>
      <c r="EN908" s="56"/>
      <c r="EO908" s="56"/>
      <c r="EP908" s="56"/>
      <c r="EQ908" s="56"/>
      <c r="ER908" s="56"/>
      <c r="ES908" s="56"/>
      <c r="ET908" s="56"/>
      <c r="EU908" s="56"/>
      <c r="EV908" s="56"/>
      <c r="EW908" s="56"/>
      <c r="EX908" s="56"/>
      <c r="EY908" s="56"/>
      <c r="EZ908" s="56"/>
      <c r="FA908" s="56"/>
      <c r="FB908" s="56"/>
      <c r="FC908" s="56"/>
      <c r="FD908" s="56"/>
      <c r="FE908" s="56"/>
      <c r="FF908" s="56"/>
      <c r="FG908" s="56"/>
      <c r="FH908" s="56"/>
      <c r="FI908" s="56"/>
      <c r="FJ908" s="56"/>
      <c r="FK908" s="56"/>
      <c r="FL908" s="56"/>
      <c r="FM908" s="56"/>
      <c r="FN908" s="56"/>
      <c r="FO908" s="56"/>
      <c r="FP908" s="56"/>
      <c r="FQ908" s="56"/>
      <c r="FR908" s="56"/>
      <c r="FS908" s="56"/>
      <c r="FT908" s="56"/>
      <c r="FU908" s="56"/>
      <c r="FV908" s="56"/>
      <c r="FW908" s="56"/>
      <c r="FX908" s="56"/>
      <c r="FY908" s="56"/>
      <c r="FZ908" s="56"/>
      <c r="GA908" s="56"/>
      <c r="GB908" s="56"/>
      <c r="GC908" s="56"/>
      <c r="GD908" s="56"/>
      <c r="GE908" s="56"/>
      <c r="GF908" s="56"/>
      <c r="GG908" s="56"/>
      <c r="GH908" s="56"/>
      <c r="GI908" s="56"/>
      <c r="GJ908" s="56"/>
      <c r="GK908" s="56"/>
      <c r="GL908" s="56"/>
      <c r="GM908" s="56"/>
      <c r="GN908" s="56"/>
      <c r="GO908" s="56"/>
      <c r="GP908" s="56"/>
      <c r="GQ908" s="56"/>
      <c r="GR908" s="56"/>
      <c r="GS908" s="56"/>
      <c r="GT908" s="56"/>
      <c r="GU908" s="56"/>
      <c r="GV908" s="56"/>
      <c r="GW908" s="56"/>
      <c r="GX908" s="56"/>
      <c r="GY908" s="56"/>
      <c r="GZ908" s="56"/>
      <c r="HA908" s="56"/>
      <c r="HB908" s="56"/>
      <c r="HC908" s="56"/>
      <c r="HD908" s="56"/>
      <c r="HE908" s="56"/>
      <c r="HF908" s="56"/>
      <c r="HG908" s="56"/>
      <c r="HH908" s="56"/>
      <c r="HI908" s="56"/>
      <c r="HJ908" s="56"/>
      <c r="HK908" s="56"/>
      <c r="HL908" s="56"/>
      <c r="HM908" s="56"/>
      <c r="HN908" s="56"/>
      <c r="HO908" s="56"/>
      <c r="HP908" s="56"/>
      <c r="HQ908" s="56"/>
      <c r="HR908" s="56"/>
      <c r="HS908" s="56"/>
      <c r="HT908" s="56"/>
      <c r="HU908" s="56"/>
      <c r="HV908" s="56"/>
      <c r="HW908" s="56"/>
      <c r="HX908" s="56"/>
      <c r="HY908" s="56"/>
      <c r="HZ908" s="56"/>
      <c r="IA908" s="56"/>
      <c r="IB908" s="56"/>
      <c r="IC908" s="56"/>
      <c r="ID908" s="56"/>
      <c r="IE908" s="56"/>
      <c r="IF908" s="56"/>
      <c r="IG908" s="56"/>
      <c r="IH908" s="56"/>
      <c r="II908" s="56"/>
      <c r="IJ908" s="56"/>
      <c r="IK908" s="56"/>
      <c r="IL908" s="56"/>
      <c r="IM908" s="56"/>
      <c r="IN908" s="56"/>
      <c r="IO908" s="56"/>
      <c r="IP908" s="56"/>
      <c r="IQ908" s="56"/>
      <c r="IR908" s="56"/>
      <c r="IS908" s="56"/>
      <c r="IT908" s="56"/>
      <c r="IU908" s="56"/>
      <c r="IV908" s="56"/>
      <c r="IW908" s="56"/>
      <c r="IX908" s="56"/>
    </row>
    <row r="909" spans="2:258">
      <c r="B909" s="56"/>
      <c r="C909" s="56"/>
      <c r="D909" s="56"/>
      <c r="E909" s="56"/>
      <c r="F909" s="56"/>
      <c r="G909" s="56"/>
      <c r="H909" s="56"/>
      <c r="I909" s="56"/>
      <c r="J909" s="56"/>
      <c r="K909" s="56"/>
      <c r="L909" s="56"/>
      <c r="M909" s="56"/>
      <c r="CK909" s="56"/>
      <c r="CL909" s="56"/>
      <c r="CM909" s="56"/>
      <c r="CN909" s="56"/>
      <c r="CO909" s="56"/>
      <c r="CP909" s="56"/>
      <c r="CQ909" s="56"/>
      <c r="CR909" s="56"/>
      <c r="CS909" s="56"/>
      <c r="CT909" s="56"/>
      <c r="CU909" s="56"/>
      <c r="CV909" s="56"/>
      <c r="CW909" s="56"/>
      <c r="CX909" s="56"/>
      <c r="CY909" s="56"/>
      <c r="CZ909" s="56"/>
      <c r="DA909" s="56"/>
      <c r="DB909" s="56"/>
      <c r="DC909" s="56"/>
      <c r="DD909" s="56"/>
      <c r="DE909" s="56"/>
      <c r="DF909" s="56"/>
      <c r="DG909" s="56"/>
      <c r="DH909" s="56"/>
      <c r="DI909" s="56"/>
      <c r="DJ909" s="56"/>
      <c r="DK909" s="56"/>
      <c r="DL909" s="56"/>
      <c r="DM909" s="56"/>
      <c r="DN909" s="56"/>
      <c r="DO909" s="56"/>
      <c r="DP909" s="56"/>
      <c r="DQ909" s="56"/>
      <c r="DR909" s="56"/>
      <c r="DS909" s="56"/>
      <c r="DT909" s="56"/>
      <c r="DU909" s="56"/>
      <c r="DV909" s="56"/>
      <c r="DW909" s="56"/>
      <c r="DX909" s="56"/>
      <c r="DY909" s="56"/>
      <c r="DZ909" s="56"/>
      <c r="EA909" s="56"/>
      <c r="EB909" s="56"/>
      <c r="EC909" s="56"/>
      <c r="ED909" s="56"/>
      <c r="EE909" s="56"/>
      <c r="EF909" s="56"/>
      <c r="EG909" s="56"/>
      <c r="EH909" s="56"/>
      <c r="EI909" s="56"/>
      <c r="EJ909" s="56"/>
      <c r="EK909" s="56"/>
      <c r="EL909" s="56"/>
      <c r="EM909" s="56"/>
      <c r="EN909" s="56"/>
      <c r="EO909" s="56"/>
      <c r="EP909" s="56"/>
      <c r="EQ909" s="56"/>
      <c r="ER909" s="56"/>
      <c r="ES909" s="56"/>
      <c r="ET909" s="56"/>
      <c r="EU909" s="56"/>
      <c r="EV909" s="56"/>
      <c r="EW909" s="56"/>
      <c r="EX909" s="56"/>
      <c r="EY909" s="56"/>
      <c r="EZ909" s="56"/>
      <c r="FA909" s="56"/>
      <c r="FB909" s="56"/>
      <c r="FC909" s="56"/>
      <c r="FD909" s="56"/>
      <c r="FE909" s="56"/>
      <c r="FF909" s="56"/>
      <c r="FG909" s="56"/>
      <c r="FH909" s="56"/>
      <c r="FI909" s="56"/>
      <c r="FJ909" s="56"/>
      <c r="FK909" s="56"/>
      <c r="FL909" s="56"/>
      <c r="FM909" s="56"/>
      <c r="FN909" s="56"/>
      <c r="FO909" s="56"/>
      <c r="FP909" s="56"/>
      <c r="FQ909" s="56"/>
      <c r="FR909" s="56"/>
      <c r="FS909" s="56"/>
      <c r="FT909" s="56"/>
      <c r="FU909" s="56"/>
      <c r="FV909" s="56"/>
      <c r="FW909" s="56"/>
      <c r="FX909" s="56"/>
      <c r="FY909" s="56"/>
      <c r="FZ909" s="56"/>
      <c r="GA909" s="56"/>
      <c r="GB909" s="56"/>
      <c r="GC909" s="56"/>
      <c r="GD909" s="56"/>
      <c r="GE909" s="56"/>
      <c r="GF909" s="56"/>
      <c r="GG909" s="56"/>
      <c r="GH909" s="56"/>
      <c r="GI909" s="56"/>
      <c r="GJ909" s="56"/>
      <c r="GK909" s="56"/>
      <c r="GL909" s="56"/>
      <c r="GM909" s="56"/>
      <c r="GN909" s="56"/>
      <c r="GO909" s="56"/>
      <c r="GP909" s="56"/>
      <c r="GQ909" s="56"/>
      <c r="GR909" s="56"/>
      <c r="GS909" s="56"/>
      <c r="GT909" s="56"/>
      <c r="GU909" s="56"/>
      <c r="GV909" s="56"/>
      <c r="GW909" s="56"/>
      <c r="GX909" s="56"/>
      <c r="GY909" s="56"/>
      <c r="GZ909" s="56"/>
      <c r="HA909" s="56"/>
      <c r="HB909" s="56"/>
      <c r="HC909" s="56"/>
      <c r="HD909" s="56"/>
      <c r="HE909" s="56"/>
      <c r="HF909" s="56"/>
      <c r="HG909" s="56"/>
      <c r="HH909" s="56"/>
      <c r="HI909" s="56"/>
      <c r="HJ909" s="56"/>
      <c r="HK909" s="56"/>
      <c r="HL909" s="56"/>
      <c r="HM909" s="56"/>
      <c r="HN909" s="56"/>
      <c r="HO909" s="56"/>
      <c r="HP909" s="56"/>
      <c r="HQ909" s="56"/>
      <c r="HR909" s="56"/>
      <c r="HS909" s="56"/>
      <c r="HT909" s="56"/>
      <c r="HU909" s="56"/>
      <c r="HV909" s="56"/>
      <c r="HW909" s="56"/>
      <c r="HX909" s="56"/>
      <c r="HY909" s="56"/>
      <c r="HZ909" s="56"/>
      <c r="IA909" s="56"/>
      <c r="IB909" s="56"/>
      <c r="IC909" s="56"/>
      <c r="ID909" s="56"/>
      <c r="IE909" s="56"/>
      <c r="IF909" s="56"/>
      <c r="IG909" s="56"/>
      <c r="IH909" s="56"/>
      <c r="II909" s="56"/>
      <c r="IJ909" s="56"/>
      <c r="IK909" s="56"/>
      <c r="IL909" s="56"/>
      <c r="IM909" s="56"/>
      <c r="IN909" s="56"/>
      <c r="IO909" s="56"/>
      <c r="IP909" s="56"/>
      <c r="IQ909" s="56"/>
      <c r="IR909" s="56"/>
      <c r="IS909" s="56"/>
      <c r="IT909" s="56"/>
      <c r="IU909" s="56"/>
      <c r="IV909" s="56"/>
      <c r="IW909" s="56"/>
      <c r="IX909" s="56"/>
    </row>
    <row r="910" spans="2:258">
      <c r="B910" s="56"/>
      <c r="C910" s="56"/>
      <c r="D910" s="56"/>
      <c r="E910" s="56"/>
      <c r="F910" s="56"/>
      <c r="G910" s="56"/>
      <c r="H910" s="56"/>
      <c r="I910" s="56"/>
      <c r="J910" s="56"/>
      <c r="K910" s="56"/>
      <c r="L910" s="56"/>
      <c r="M910" s="56"/>
      <c r="CK910" s="56"/>
      <c r="CL910" s="56"/>
      <c r="CM910" s="56"/>
      <c r="CN910" s="56"/>
      <c r="CO910" s="56"/>
      <c r="CP910" s="56"/>
      <c r="CQ910" s="56"/>
      <c r="CR910" s="56"/>
      <c r="CS910" s="56"/>
      <c r="CT910" s="56"/>
      <c r="CU910" s="56"/>
      <c r="CV910" s="56"/>
      <c r="CW910" s="56"/>
      <c r="CX910" s="56"/>
      <c r="CY910" s="56"/>
      <c r="CZ910" s="56"/>
      <c r="DA910" s="56"/>
      <c r="DB910" s="56"/>
      <c r="DC910" s="56"/>
      <c r="DD910" s="56"/>
      <c r="DE910" s="56"/>
      <c r="DF910" s="56"/>
      <c r="DG910" s="56"/>
      <c r="DH910" s="56"/>
      <c r="DI910" s="56"/>
      <c r="DJ910" s="56"/>
      <c r="DK910" s="56"/>
      <c r="DL910" s="56"/>
      <c r="DM910" s="56"/>
      <c r="DN910" s="56"/>
      <c r="DO910" s="56"/>
      <c r="DP910" s="56"/>
      <c r="DQ910" s="56"/>
      <c r="DR910" s="56"/>
      <c r="DS910" s="56"/>
      <c r="DT910" s="56"/>
      <c r="DU910" s="56"/>
      <c r="DV910" s="56"/>
      <c r="DW910" s="56"/>
      <c r="DX910" s="56"/>
      <c r="DY910" s="56"/>
      <c r="DZ910" s="56"/>
      <c r="EA910" s="56"/>
      <c r="EB910" s="56"/>
      <c r="EC910" s="56"/>
      <c r="ED910" s="56"/>
      <c r="EE910" s="56"/>
      <c r="EF910" s="56"/>
      <c r="EG910" s="56"/>
      <c r="EH910" s="56"/>
      <c r="EI910" s="56"/>
      <c r="EJ910" s="56"/>
      <c r="EK910" s="56"/>
      <c r="EL910" s="56"/>
      <c r="EM910" s="56"/>
      <c r="EN910" s="56"/>
      <c r="EO910" s="56"/>
      <c r="EP910" s="56"/>
      <c r="EQ910" s="56"/>
      <c r="ER910" s="56"/>
      <c r="ES910" s="56"/>
      <c r="ET910" s="56"/>
      <c r="EU910" s="56"/>
      <c r="EV910" s="56"/>
      <c r="EW910" s="56"/>
      <c r="EX910" s="56"/>
      <c r="EY910" s="56"/>
      <c r="EZ910" s="56"/>
      <c r="FA910" s="56"/>
      <c r="FB910" s="56"/>
      <c r="FC910" s="56"/>
      <c r="FD910" s="56"/>
      <c r="FE910" s="56"/>
      <c r="FF910" s="56"/>
      <c r="FG910" s="56"/>
      <c r="FH910" s="56"/>
      <c r="FI910" s="56"/>
      <c r="FJ910" s="56"/>
      <c r="FK910" s="56"/>
      <c r="FL910" s="56"/>
      <c r="FM910" s="56"/>
      <c r="FN910" s="56"/>
      <c r="FO910" s="56"/>
      <c r="FP910" s="56"/>
      <c r="FQ910" s="56"/>
      <c r="FR910" s="56"/>
      <c r="FS910" s="56"/>
      <c r="FT910" s="56"/>
      <c r="FU910" s="56"/>
      <c r="FV910" s="56"/>
      <c r="FW910" s="56"/>
      <c r="FX910" s="56"/>
      <c r="FY910" s="56"/>
      <c r="FZ910" s="56"/>
      <c r="GA910" s="56"/>
      <c r="GB910" s="56"/>
      <c r="GC910" s="56"/>
      <c r="GD910" s="56"/>
      <c r="GE910" s="56"/>
      <c r="GF910" s="56"/>
      <c r="GG910" s="56"/>
      <c r="GH910" s="56"/>
      <c r="GI910" s="56"/>
      <c r="GJ910" s="56"/>
      <c r="GK910" s="56"/>
      <c r="GL910" s="56"/>
      <c r="GM910" s="56"/>
      <c r="GN910" s="56"/>
      <c r="GO910" s="56"/>
      <c r="GP910" s="56"/>
      <c r="GQ910" s="56"/>
      <c r="GR910" s="56"/>
      <c r="GS910" s="56"/>
      <c r="GT910" s="56"/>
      <c r="GU910" s="56"/>
      <c r="GV910" s="56"/>
      <c r="GW910" s="56"/>
      <c r="GX910" s="56"/>
      <c r="GY910" s="56"/>
      <c r="GZ910" s="56"/>
      <c r="HA910" s="56"/>
      <c r="HB910" s="56"/>
      <c r="HC910" s="56"/>
      <c r="HD910" s="56"/>
      <c r="HE910" s="56"/>
      <c r="HF910" s="56"/>
      <c r="HG910" s="56"/>
      <c r="HH910" s="56"/>
      <c r="HI910" s="56"/>
      <c r="HJ910" s="56"/>
      <c r="HK910" s="56"/>
      <c r="HL910" s="56"/>
      <c r="HM910" s="56"/>
      <c r="HN910" s="56"/>
      <c r="HO910" s="56"/>
      <c r="HP910" s="56"/>
      <c r="HQ910" s="56"/>
      <c r="HR910" s="56"/>
      <c r="HS910" s="56"/>
      <c r="HT910" s="56"/>
      <c r="HU910" s="56"/>
      <c r="HV910" s="56"/>
      <c r="HW910" s="56"/>
      <c r="HX910" s="56"/>
      <c r="HY910" s="56"/>
      <c r="HZ910" s="56"/>
      <c r="IA910" s="56"/>
      <c r="IB910" s="56"/>
      <c r="IC910" s="56"/>
      <c r="ID910" s="56"/>
      <c r="IE910" s="56"/>
      <c r="IF910" s="56"/>
      <c r="IG910" s="56"/>
      <c r="IH910" s="56"/>
      <c r="II910" s="56"/>
      <c r="IJ910" s="56"/>
      <c r="IK910" s="56"/>
      <c r="IL910" s="56"/>
      <c r="IM910" s="56"/>
      <c r="IN910" s="56"/>
      <c r="IO910" s="56"/>
      <c r="IP910" s="56"/>
      <c r="IQ910" s="56"/>
      <c r="IR910" s="56"/>
      <c r="IS910" s="56"/>
      <c r="IT910" s="56"/>
      <c r="IU910" s="56"/>
      <c r="IV910" s="56"/>
      <c r="IW910" s="56"/>
      <c r="IX910" s="56"/>
    </row>
    <row r="911" spans="2:258">
      <c r="B911" s="56"/>
      <c r="C911" s="56"/>
      <c r="D911" s="56"/>
      <c r="E911" s="56"/>
      <c r="F911" s="56"/>
      <c r="G911" s="56"/>
      <c r="H911" s="56"/>
      <c r="I911" s="56"/>
      <c r="J911" s="56"/>
      <c r="K911" s="56"/>
      <c r="L911" s="56"/>
      <c r="M911" s="56"/>
      <c r="CK911" s="56"/>
      <c r="CL911" s="56"/>
      <c r="CM911" s="56"/>
      <c r="CN911" s="56"/>
      <c r="CO911" s="56"/>
      <c r="CP911" s="56"/>
      <c r="CQ911" s="56"/>
      <c r="CR911" s="56"/>
      <c r="CS911" s="56"/>
      <c r="CT911" s="56"/>
      <c r="CU911" s="56"/>
      <c r="CV911" s="56"/>
      <c r="CW911" s="56"/>
      <c r="CX911" s="56"/>
      <c r="CY911" s="56"/>
      <c r="CZ911" s="56"/>
      <c r="DA911" s="56"/>
      <c r="DB911" s="56"/>
      <c r="DC911" s="56"/>
      <c r="DD911" s="56"/>
      <c r="DE911" s="56"/>
      <c r="DF911" s="56"/>
      <c r="DG911" s="56"/>
      <c r="DH911" s="56"/>
      <c r="DI911" s="56"/>
      <c r="DJ911" s="56"/>
      <c r="DK911" s="56"/>
      <c r="DL911" s="56"/>
      <c r="DM911" s="56"/>
      <c r="DN911" s="56"/>
      <c r="DO911" s="56"/>
      <c r="DP911" s="56"/>
      <c r="DQ911" s="56"/>
      <c r="DR911" s="56"/>
      <c r="DS911" s="56"/>
      <c r="DT911" s="56"/>
      <c r="DU911" s="56"/>
      <c r="DV911" s="56"/>
      <c r="DW911" s="56"/>
      <c r="DX911" s="56"/>
      <c r="DY911" s="56"/>
      <c r="DZ911" s="56"/>
      <c r="EA911" s="56"/>
      <c r="EB911" s="56"/>
      <c r="EC911" s="56"/>
      <c r="ED911" s="56"/>
      <c r="EE911" s="56"/>
      <c r="EF911" s="56"/>
      <c r="EG911" s="56"/>
      <c r="EH911" s="56"/>
      <c r="EI911" s="56"/>
      <c r="EJ911" s="56"/>
      <c r="EK911" s="56"/>
      <c r="EL911" s="56"/>
      <c r="EM911" s="56"/>
      <c r="EN911" s="56"/>
      <c r="EO911" s="56"/>
      <c r="EP911" s="56"/>
      <c r="EQ911" s="56"/>
      <c r="ER911" s="56"/>
      <c r="ES911" s="56"/>
      <c r="ET911" s="56"/>
      <c r="EU911" s="56"/>
      <c r="EV911" s="56"/>
      <c r="EW911" s="56"/>
      <c r="EX911" s="56"/>
      <c r="EY911" s="56"/>
      <c r="EZ911" s="56"/>
      <c r="FA911" s="56"/>
      <c r="FB911" s="56"/>
      <c r="FC911" s="56"/>
      <c r="FD911" s="56"/>
      <c r="FE911" s="56"/>
      <c r="FF911" s="56"/>
      <c r="FG911" s="56"/>
      <c r="FH911" s="56"/>
      <c r="FI911" s="56"/>
      <c r="FJ911" s="56"/>
      <c r="FK911" s="56"/>
      <c r="FL911" s="56"/>
      <c r="FM911" s="56"/>
      <c r="FN911" s="56"/>
      <c r="FO911" s="56"/>
      <c r="FP911" s="56"/>
      <c r="FQ911" s="56"/>
      <c r="FR911" s="56"/>
      <c r="FS911" s="56"/>
      <c r="FT911" s="56"/>
      <c r="FU911" s="56"/>
      <c r="FV911" s="56"/>
      <c r="FW911" s="56"/>
      <c r="FX911" s="56"/>
      <c r="FY911" s="56"/>
      <c r="FZ911" s="56"/>
      <c r="GA911" s="56"/>
      <c r="GB911" s="56"/>
      <c r="GC911" s="56"/>
      <c r="GD911" s="56"/>
      <c r="GE911" s="56"/>
      <c r="GF911" s="56"/>
      <c r="GG911" s="56"/>
      <c r="GH911" s="56"/>
      <c r="GI911" s="56"/>
      <c r="GJ911" s="56"/>
      <c r="GK911" s="56"/>
      <c r="GL911" s="56"/>
      <c r="GM911" s="56"/>
      <c r="GN911" s="56"/>
      <c r="GO911" s="56"/>
      <c r="GP911" s="56"/>
      <c r="GQ911" s="56"/>
      <c r="GR911" s="56"/>
      <c r="GS911" s="56"/>
      <c r="GT911" s="56"/>
      <c r="GU911" s="56"/>
      <c r="GV911" s="56"/>
      <c r="GW911" s="56"/>
      <c r="GX911" s="56"/>
      <c r="GY911" s="56"/>
      <c r="GZ911" s="56"/>
      <c r="HA911" s="56"/>
      <c r="HB911" s="56"/>
      <c r="HC911" s="56"/>
      <c r="HD911" s="56"/>
      <c r="HE911" s="56"/>
      <c r="HF911" s="56"/>
      <c r="HG911" s="56"/>
      <c r="HH911" s="56"/>
      <c r="HI911" s="56"/>
      <c r="HJ911" s="56"/>
      <c r="HK911" s="56"/>
      <c r="HL911" s="56"/>
      <c r="HM911" s="56"/>
      <c r="HN911" s="56"/>
      <c r="HO911" s="56"/>
      <c r="HP911" s="56"/>
      <c r="HQ911" s="56"/>
      <c r="HR911" s="56"/>
      <c r="HS911" s="56"/>
      <c r="HT911" s="56"/>
      <c r="HU911" s="56"/>
      <c r="HV911" s="56"/>
      <c r="HW911" s="56"/>
      <c r="HX911" s="56"/>
      <c r="HY911" s="56"/>
      <c r="HZ911" s="56"/>
      <c r="IA911" s="56"/>
      <c r="IB911" s="56"/>
      <c r="IC911" s="56"/>
      <c r="ID911" s="56"/>
      <c r="IE911" s="56"/>
      <c r="IF911" s="56"/>
      <c r="IG911" s="56"/>
      <c r="IH911" s="56"/>
      <c r="II911" s="56"/>
      <c r="IJ911" s="56"/>
      <c r="IK911" s="56"/>
      <c r="IL911" s="56"/>
      <c r="IM911" s="56"/>
      <c r="IN911" s="56"/>
      <c r="IO911" s="56"/>
      <c r="IP911" s="56"/>
      <c r="IQ911" s="56"/>
      <c r="IR911" s="56"/>
      <c r="IS911" s="56"/>
      <c r="IT911" s="56"/>
      <c r="IU911" s="56"/>
      <c r="IV911" s="56"/>
      <c r="IW911" s="56"/>
      <c r="IX911" s="56"/>
    </row>
    <row r="912" spans="2:258">
      <c r="B912" s="56"/>
      <c r="C912" s="56"/>
      <c r="D912" s="56"/>
      <c r="E912" s="56"/>
      <c r="F912" s="56"/>
      <c r="G912" s="56"/>
      <c r="H912" s="56"/>
      <c r="I912" s="56"/>
      <c r="J912" s="56"/>
      <c r="K912" s="56"/>
      <c r="L912" s="56"/>
      <c r="M912" s="56"/>
      <c r="CK912" s="56"/>
      <c r="CL912" s="56"/>
      <c r="CM912" s="56"/>
      <c r="CN912" s="56"/>
      <c r="CO912" s="56"/>
      <c r="CP912" s="56"/>
      <c r="CQ912" s="56"/>
      <c r="CR912" s="56"/>
      <c r="CS912" s="56"/>
      <c r="CT912" s="56"/>
      <c r="CU912" s="56"/>
      <c r="CV912" s="56"/>
      <c r="CW912" s="56"/>
      <c r="CX912" s="56"/>
      <c r="CY912" s="56"/>
      <c r="CZ912" s="56"/>
      <c r="DA912" s="56"/>
      <c r="DB912" s="56"/>
      <c r="DC912" s="56"/>
      <c r="DD912" s="56"/>
      <c r="DE912" s="56"/>
      <c r="DF912" s="56"/>
      <c r="DG912" s="56"/>
      <c r="DH912" s="56"/>
      <c r="DI912" s="56"/>
      <c r="DJ912" s="56"/>
      <c r="DK912" s="56"/>
      <c r="DL912" s="56"/>
      <c r="DM912" s="56"/>
      <c r="DN912" s="56"/>
      <c r="DO912" s="56"/>
      <c r="DP912" s="56"/>
      <c r="DQ912" s="56"/>
      <c r="DR912" s="56"/>
      <c r="DS912" s="56"/>
      <c r="DT912" s="56"/>
      <c r="DU912" s="56"/>
      <c r="DV912" s="56"/>
      <c r="DW912" s="56"/>
      <c r="DX912" s="56"/>
      <c r="DY912" s="56"/>
      <c r="DZ912" s="56"/>
      <c r="EA912" s="56"/>
      <c r="EB912" s="56"/>
      <c r="EC912" s="56"/>
      <c r="ED912" s="56"/>
      <c r="EE912" s="56"/>
      <c r="EF912" s="56"/>
      <c r="EG912" s="56"/>
      <c r="EH912" s="56"/>
      <c r="EI912" s="56"/>
      <c r="EJ912" s="56"/>
      <c r="EK912" s="56"/>
      <c r="EL912" s="56"/>
      <c r="EM912" s="56"/>
      <c r="EN912" s="56"/>
      <c r="EO912" s="56"/>
      <c r="EP912" s="56"/>
      <c r="EQ912" s="56"/>
      <c r="ER912" s="56"/>
      <c r="ES912" s="56"/>
      <c r="ET912" s="56"/>
      <c r="EU912" s="56"/>
      <c r="EV912" s="56"/>
      <c r="EW912" s="56"/>
      <c r="EX912" s="56"/>
      <c r="EY912" s="56"/>
      <c r="EZ912" s="56"/>
      <c r="FA912" s="56"/>
      <c r="FB912" s="56"/>
      <c r="FC912" s="56"/>
      <c r="FD912" s="56"/>
      <c r="FE912" s="56"/>
      <c r="FF912" s="56"/>
      <c r="FG912" s="56"/>
      <c r="FH912" s="56"/>
      <c r="FI912" s="56"/>
      <c r="FJ912" s="56"/>
      <c r="FK912" s="56"/>
      <c r="FL912" s="56"/>
      <c r="FM912" s="56"/>
      <c r="FN912" s="56"/>
      <c r="FO912" s="56"/>
      <c r="FP912" s="56"/>
      <c r="FQ912" s="56"/>
      <c r="FR912" s="56"/>
      <c r="FS912" s="56"/>
      <c r="FT912" s="56"/>
      <c r="FU912" s="56"/>
      <c r="FV912" s="56"/>
      <c r="FW912" s="56"/>
      <c r="FX912" s="56"/>
      <c r="FY912" s="56"/>
      <c r="FZ912" s="56"/>
      <c r="GA912" s="56"/>
      <c r="GB912" s="56"/>
      <c r="GC912" s="56"/>
      <c r="GD912" s="56"/>
      <c r="GE912" s="56"/>
      <c r="GF912" s="56"/>
      <c r="GG912" s="56"/>
      <c r="GH912" s="56"/>
      <c r="GI912" s="56"/>
      <c r="GJ912" s="56"/>
      <c r="GK912" s="56"/>
      <c r="GL912" s="56"/>
      <c r="GM912" s="56"/>
      <c r="GN912" s="56"/>
      <c r="GO912" s="56"/>
      <c r="GP912" s="56"/>
      <c r="GQ912" s="56"/>
      <c r="GR912" s="56"/>
      <c r="GS912" s="56"/>
      <c r="GT912" s="56"/>
      <c r="GU912" s="56"/>
      <c r="GV912" s="56"/>
      <c r="GW912" s="56"/>
      <c r="GX912" s="56"/>
      <c r="GY912" s="56"/>
      <c r="GZ912" s="56"/>
      <c r="HA912" s="56"/>
      <c r="HB912" s="56"/>
      <c r="HC912" s="56"/>
      <c r="HD912" s="56"/>
      <c r="HE912" s="56"/>
      <c r="HF912" s="56"/>
      <c r="HG912" s="56"/>
      <c r="HH912" s="56"/>
      <c r="HI912" s="56"/>
      <c r="HJ912" s="56"/>
      <c r="HK912" s="56"/>
      <c r="HL912" s="56"/>
      <c r="HM912" s="56"/>
      <c r="HN912" s="56"/>
      <c r="HO912" s="56"/>
      <c r="HP912" s="56"/>
      <c r="HQ912" s="56"/>
      <c r="HR912" s="56"/>
      <c r="HS912" s="56"/>
      <c r="HT912" s="56"/>
      <c r="HU912" s="56"/>
      <c r="HV912" s="56"/>
      <c r="HW912" s="56"/>
      <c r="HX912" s="56"/>
      <c r="HY912" s="56"/>
      <c r="HZ912" s="56"/>
      <c r="IA912" s="56"/>
      <c r="IB912" s="56"/>
      <c r="IC912" s="56"/>
      <c r="ID912" s="56"/>
      <c r="IE912" s="56"/>
      <c r="IF912" s="56"/>
      <c r="IG912" s="56"/>
      <c r="IH912" s="56"/>
      <c r="II912" s="56"/>
      <c r="IJ912" s="56"/>
      <c r="IK912" s="56"/>
      <c r="IL912" s="56"/>
      <c r="IM912" s="56"/>
      <c r="IN912" s="56"/>
      <c r="IO912" s="56"/>
      <c r="IP912" s="56"/>
      <c r="IQ912" s="56"/>
      <c r="IR912" s="56"/>
      <c r="IS912" s="56"/>
      <c r="IT912" s="56"/>
      <c r="IU912" s="56"/>
      <c r="IV912" s="56"/>
      <c r="IW912" s="56"/>
      <c r="IX912" s="56"/>
    </row>
    <row r="913" spans="2:258">
      <c r="B913" s="56"/>
      <c r="C913" s="56"/>
      <c r="D913" s="56"/>
      <c r="E913" s="56"/>
      <c r="F913" s="56"/>
      <c r="G913" s="56"/>
      <c r="H913" s="56"/>
      <c r="I913" s="56"/>
      <c r="J913" s="56"/>
      <c r="K913" s="56"/>
      <c r="L913" s="56"/>
      <c r="M913" s="56"/>
      <c r="CK913" s="56"/>
      <c r="CL913" s="56"/>
      <c r="CM913" s="56"/>
      <c r="CN913" s="56"/>
      <c r="CO913" s="56"/>
      <c r="CP913" s="56"/>
      <c r="CQ913" s="56"/>
      <c r="CR913" s="56"/>
      <c r="CS913" s="56"/>
      <c r="CT913" s="56"/>
      <c r="CU913" s="56"/>
      <c r="CV913" s="56"/>
      <c r="CW913" s="56"/>
      <c r="CX913" s="56"/>
      <c r="CY913" s="56"/>
      <c r="CZ913" s="56"/>
      <c r="DA913" s="56"/>
      <c r="DB913" s="56"/>
      <c r="DC913" s="56"/>
      <c r="DD913" s="56"/>
      <c r="DE913" s="56"/>
      <c r="DF913" s="56"/>
      <c r="DG913" s="56"/>
      <c r="DH913" s="56"/>
      <c r="DI913" s="56"/>
      <c r="DJ913" s="56"/>
      <c r="DK913" s="56"/>
      <c r="DL913" s="56"/>
      <c r="DM913" s="56"/>
      <c r="DN913" s="56"/>
      <c r="DO913" s="56"/>
      <c r="DP913" s="56"/>
      <c r="DQ913" s="56"/>
      <c r="DR913" s="56"/>
      <c r="DS913" s="56"/>
      <c r="DT913" s="56"/>
      <c r="DU913" s="56"/>
      <c r="DV913" s="56"/>
      <c r="DW913" s="56"/>
      <c r="DX913" s="56"/>
      <c r="DY913" s="56"/>
      <c r="DZ913" s="56"/>
      <c r="EA913" s="56"/>
      <c r="EB913" s="56"/>
      <c r="EC913" s="56"/>
      <c r="ED913" s="56"/>
      <c r="EE913" s="56"/>
      <c r="EF913" s="56"/>
      <c r="EG913" s="56"/>
      <c r="EH913" s="56"/>
      <c r="EI913" s="56"/>
      <c r="EJ913" s="56"/>
      <c r="EK913" s="56"/>
      <c r="EL913" s="56"/>
      <c r="EM913" s="56"/>
      <c r="EN913" s="56"/>
      <c r="EO913" s="56"/>
      <c r="EP913" s="56"/>
      <c r="EQ913" s="56"/>
      <c r="ER913" s="56"/>
      <c r="ES913" s="56"/>
      <c r="ET913" s="56"/>
      <c r="EU913" s="56"/>
      <c r="EV913" s="56"/>
      <c r="EW913" s="56"/>
      <c r="EX913" s="56"/>
      <c r="EY913" s="56"/>
      <c r="EZ913" s="56"/>
      <c r="FA913" s="56"/>
      <c r="FB913" s="56"/>
      <c r="FC913" s="56"/>
      <c r="FD913" s="56"/>
      <c r="FE913" s="56"/>
      <c r="FF913" s="56"/>
      <c r="FG913" s="56"/>
      <c r="FH913" s="56"/>
      <c r="FI913" s="56"/>
      <c r="FJ913" s="56"/>
      <c r="FK913" s="56"/>
      <c r="FL913" s="56"/>
      <c r="FM913" s="56"/>
      <c r="FN913" s="56"/>
      <c r="FO913" s="56"/>
      <c r="FP913" s="56"/>
      <c r="FQ913" s="56"/>
      <c r="FR913" s="56"/>
      <c r="FS913" s="56"/>
      <c r="FT913" s="56"/>
      <c r="FU913" s="56"/>
      <c r="FV913" s="56"/>
      <c r="FW913" s="56"/>
      <c r="FX913" s="56"/>
      <c r="FY913" s="56"/>
      <c r="FZ913" s="56"/>
      <c r="GA913" s="56"/>
      <c r="GB913" s="56"/>
      <c r="GC913" s="56"/>
      <c r="GD913" s="56"/>
      <c r="GE913" s="56"/>
      <c r="GF913" s="56"/>
      <c r="GG913" s="56"/>
      <c r="GH913" s="56"/>
      <c r="GI913" s="56"/>
      <c r="GJ913" s="56"/>
      <c r="GK913" s="56"/>
      <c r="GL913" s="56"/>
      <c r="GM913" s="56"/>
      <c r="GN913" s="56"/>
      <c r="GO913" s="56"/>
      <c r="GP913" s="56"/>
      <c r="GQ913" s="56"/>
      <c r="GR913" s="56"/>
      <c r="GS913" s="56"/>
      <c r="GT913" s="56"/>
      <c r="GU913" s="56"/>
      <c r="GV913" s="56"/>
      <c r="GW913" s="56"/>
      <c r="GX913" s="56"/>
      <c r="GY913" s="56"/>
      <c r="GZ913" s="56"/>
      <c r="HA913" s="56"/>
      <c r="HB913" s="56"/>
      <c r="HC913" s="56"/>
      <c r="HD913" s="56"/>
      <c r="HE913" s="56"/>
      <c r="HF913" s="56"/>
      <c r="HG913" s="56"/>
      <c r="HH913" s="56"/>
      <c r="HI913" s="56"/>
      <c r="HJ913" s="56"/>
      <c r="HK913" s="56"/>
      <c r="HL913" s="56"/>
      <c r="HM913" s="56"/>
      <c r="HN913" s="56"/>
      <c r="HO913" s="56"/>
      <c r="HP913" s="56"/>
      <c r="HQ913" s="56"/>
      <c r="HR913" s="56"/>
      <c r="HS913" s="56"/>
      <c r="HT913" s="56"/>
      <c r="HU913" s="56"/>
      <c r="HV913" s="56"/>
      <c r="HW913" s="56"/>
      <c r="HX913" s="56"/>
      <c r="HY913" s="56"/>
      <c r="HZ913" s="56"/>
      <c r="IA913" s="56"/>
      <c r="IB913" s="56"/>
      <c r="IC913" s="56"/>
      <c r="ID913" s="56"/>
      <c r="IE913" s="56"/>
      <c r="IF913" s="56"/>
      <c r="IG913" s="56"/>
      <c r="IH913" s="56"/>
      <c r="II913" s="56"/>
      <c r="IJ913" s="56"/>
      <c r="IK913" s="56"/>
      <c r="IL913" s="56"/>
      <c r="IM913" s="56"/>
      <c r="IN913" s="56"/>
      <c r="IO913" s="56"/>
      <c r="IP913" s="56"/>
      <c r="IQ913" s="56"/>
      <c r="IR913" s="56"/>
      <c r="IS913" s="56"/>
      <c r="IT913" s="56"/>
      <c r="IU913" s="56"/>
      <c r="IV913" s="56"/>
      <c r="IW913" s="56"/>
      <c r="IX913" s="56"/>
    </row>
    <row r="914" spans="2:258">
      <c r="B914" s="56"/>
      <c r="C914" s="56"/>
      <c r="D914" s="56"/>
      <c r="E914" s="56"/>
      <c r="F914" s="56"/>
      <c r="G914" s="56"/>
      <c r="H914" s="56"/>
      <c r="I914" s="56"/>
      <c r="J914" s="56"/>
      <c r="K914" s="56"/>
      <c r="L914" s="56"/>
      <c r="M914" s="56"/>
      <c r="CK914" s="56"/>
      <c r="CL914" s="56"/>
      <c r="CM914" s="56"/>
      <c r="CN914" s="56"/>
      <c r="CO914" s="56"/>
      <c r="CP914" s="56"/>
      <c r="CQ914" s="56"/>
      <c r="CR914" s="56"/>
      <c r="CS914" s="56"/>
      <c r="CT914" s="56"/>
      <c r="CU914" s="56"/>
      <c r="CV914" s="56"/>
      <c r="CW914" s="56"/>
      <c r="CX914" s="56"/>
      <c r="CY914" s="56"/>
      <c r="CZ914" s="56"/>
      <c r="DA914" s="56"/>
      <c r="DB914" s="56"/>
      <c r="DC914" s="56"/>
      <c r="DD914" s="56"/>
      <c r="DE914" s="56"/>
      <c r="DF914" s="56"/>
      <c r="DG914" s="56"/>
      <c r="DH914" s="56"/>
      <c r="DI914" s="56"/>
      <c r="DJ914" s="56"/>
      <c r="DK914" s="56"/>
      <c r="DL914" s="56"/>
      <c r="DM914" s="56"/>
      <c r="DN914" s="56"/>
      <c r="DO914" s="56"/>
      <c r="DP914" s="56"/>
      <c r="DQ914" s="56"/>
      <c r="DR914" s="56"/>
      <c r="DS914" s="56"/>
      <c r="DT914" s="56"/>
      <c r="DU914" s="56"/>
      <c r="DV914" s="56"/>
      <c r="DW914" s="56"/>
      <c r="DX914" s="56"/>
      <c r="DY914" s="56"/>
      <c r="DZ914" s="56"/>
      <c r="EA914" s="56"/>
      <c r="EB914" s="56"/>
      <c r="EC914" s="56"/>
      <c r="ED914" s="56"/>
      <c r="EE914" s="56"/>
      <c r="EF914" s="56"/>
      <c r="EG914" s="56"/>
      <c r="EH914" s="56"/>
      <c r="EI914" s="56"/>
      <c r="EJ914" s="56"/>
      <c r="EK914" s="56"/>
      <c r="EL914" s="56"/>
      <c r="EM914" s="56"/>
      <c r="EN914" s="56"/>
      <c r="EO914" s="56"/>
      <c r="EP914" s="56"/>
      <c r="EQ914" s="56"/>
      <c r="ER914" s="56"/>
      <c r="ES914" s="56"/>
      <c r="ET914" s="56"/>
      <c r="EU914" s="56"/>
      <c r="EV914" s="56"/>
      <c r="EW914" s="56"/>
      <c r="EX914" s="56"/>
      <c r="EY914" s="56"/>
      <c r="EZ914" s="56"/>
      <c r="FA914" s="56"/>
      <c r="FB914" s="56"/>
      <c r="FC914" s="56"/>
      <c r="FD914" s="56"/>
      <c r="FE914" s="56"/>
      <c r="FF914" s="56"/>
      <c r="FG914" s="56"/>
      <c r="FH914" s="56"/>
      <c r="FI914" s="56"/>
      <c r="FJ914" s="56"/>
      <c r="FK914" s="56"/>
      <c r="FL914" s="56"/>
      <c r="FM914" s="56"/>
      <c r="FN914" s="56"/>
      <c r="FO914" s="56"/>
      <c r="FP914" s="56"/>
      <c r="FQ914" s="56"/>
      <c r="FR914" s="56"/>
      <c r="FS914" s="56"/>
      <c r="FT914" s="56"/>
      <c r="FU914" s="56"/>
      <c r="FV914" s="56"/>
      <c r="FW914" s="56"/>
      <c r="FX914" s="56"/>
      <c r="FY914" s="56"/>
      <c r="FZ914" s="56"/>
      <c r="GA914" s="56"/>
      <c r="GB914" s="56"/>
      <c r="GC914" s="56"/>
      <c r="GD914" s="56"/>
      <c r="GE914" s="56"/>
      <c r="GF914" s="56"/>
      <c r="GG914" s="56"/>
      <c r="GH914" s="56"/>
      <c r="GI914" s="56"/>
      <c r="GJ914" s="56"/>
      <c r="GK914" s="56"/>
      <c r="GL914" s="56"/>
      <c r="GM914" s="56"/>
      <c r="GN914" s="56"/>
      <c r="GO914" s="56"/>
      <c r="GP914" s="56"/>
      <c r="GQ914" s="56"/>
      <c r="GR914" s="56"/>
      <c r="GS914" s="56"/>
      <c r="GT914" s="56"/>
      <c r="GU914" s="56"/>
      <c r="GV914" s="56"/>
      <c r="GW914" s="56"/>
      <c r="GX914" s="56"/>
      <c r="GY914" s="56"/>
      <c r="GZ914" s="56"/>
      <c r="HA914" s="56"/>
      <c r="HB914" s="56"/>
      <c r="HC914" s="56"/>
      <c r="HD914" s="56"/>
      <c r="HE914" s="56"/>
      <c r="HF914" s="56"/>
      <c r="HG914" s="56"/>
      <c r="HH914" s="56"/>
      <c r="HI914" s="56"/>
      <c r="HJ914" s="56"/>
      <c r="HK914" s="56"/>
      <c r="HL914" s="56"/>
      <c r="HM914" s="56"/>
      <c r="HN914" s="56"/>
      <c r="HO914" s="56"/>
      <c r="HP914" s="56"/>
      <c r="HQ914" s="56"/>
      <c r="HR914" s="56"/>
      <c r="HS914" s="56"/>
      <c r="HT914" s="56"/>
      <c r="HU914" s="56"/>
      <c r="HV914" s="56"/>
      <c r="HW914" s="56"/>
      <c r="HX914" s="56"/>
      <c r="HY914" s="56"/>
      <c r="HZ914" s="56"/>
      <c r="IA914" s="56"/>
      <c r="IB914" s="56"/>
      <c r="IC914" s="56"/>
      <c r="ID914" s="56"/>
      <c r="IE914" s="56"/>
      <c r="IF914" s="56"/>
      <c r="IG914" s="56"/>
      <c r="IH914" s="56"/>
      <c r="II914" s="56"/>
      <c r="IJ914" s="56"/>
      <c r="IK914" s="56"/>
      <c r="IL914" s="56"/>
      <c r="IM914" s="56"/>
      <c r="IN914" s="56"/>
      <c r="IO914" s="56"/>
      <c r="IP914" s="56"/>
      <c r="IQ914" s="56"/>
      <c r="IR914" s="56"/>
      <c r="IS914" s="56"/>
      <c r="IT914" s="56"/>
      <c r="IU914" s="56"/>
      <c r="IV914" s="56"/>
      <c r="IW914" s="56"/>
      <c r="IX914" s="56"/>
    </row>
    <row r="915" spans="2:258">
      <c r="B915" s="56"/>
      <c r="C915" s="56"/>
      <c r="D915" s="56"/>
      <c r="E915" s="56"/>
      <c r="F915" s="56"/>
      <c r="G915" s="56"/>
      <c r="H915" s="56"/>
      <c r="I915" s="56"/>
      <c r="J915" s="56"/>
      <c r="K915" s="56"/>
      <c r="L915" s="56"/>
      <c r="M915" s="56"/>
      <c r="CK915" s="56"/>
      <c r="CL915" s="56"/>
      <c r="CM915" s="56"/>
      <c r="CN915" s="56"/>
      <c r="CO915" s="56"/>
      <c r="CP915" s="56"/>
      <c r="CQ915" s="56"/>
      <c r="CR915" s="56"/>
      <c r="CS915" s="56"/>
      <c r="CT915" s="56"/>
      <c r="CU915" s="56"/>
      <c r="CV915" s="56"/>
      <c r="CW915" s="56"/>
      <c r="CX915" s="56"/>
      <c r="CY915" s="56"/>
      <c r="CZ915" s="56"/>
      <c r="DA915" s="56"/>
      <c r="DB915" s="56"/>
      <c r="DC915" s="56"/>
      <c r="DD915" s="56"/>
      <c r="DE915" s="56"/>
      <c r="DF915" s="56"/>
      <c r="DG915" s="56"/>
      <c r="DH915" s="56"/>
      <c r="DI915" s="56"/>
      <c r="DJ915" s="56"/>
      <c r="DK915" s="56"/>
      <c r="DL915" s="56"/>
      <c r="DM915" s="56"/>
      <c r="DN915" s="56"/>
      <c r="DO915" s="56"/>
      <c r="DP915" s="56"/>
      <c r="DQ915" s="56"/>
      <c r="DR915" s="56"/>
      <c r="DS915" s="56"/>
      <c r="DT915" s="56"/>
      <c r="DU915" s="56"/>
      <c r="DV915" s="56"/>
      <c r="DW915" s="56"/>
      <c r="DX915" s="56"/>
      <c r="DY915" s="56"/>
      <c r="DZ915" s="56"/>
      <c r="EA915" s="56"/>
      <c r="EB915" s="56"/>
      <c r="EC915" s="56"/>
      <c r="ED915" s="56"/>
      <c r="EE915" s="56"/>
      <c r="EF915" s="56"/>
      <c r="EG915" s="56"/>
      <c r="EH915" s="56"/>
      <c r="EI915" s="56"/>
      <c r="EJ915" s="56"/>
      <c r="EK915" s="56"/>
      <c r="EL915" s="56"/>
      <c r="EM915" s="56"/>
      <c r="EN915" s="56"/>
      <c r="EO915" s="56"/>
      <c r="EP915" s="56"/>
      <c r="EQ915" s="56"/>
      <c r="ER915" s="56"/>
      <c r="ES915" s="56"/>
      <c r="ET915" s="56"/>
      <c r="EU915" s="56"/>
      <c r="EV915" s="56"/>
      <c r="EW915" s="56"/>
      <c r="EX915" s="56"/>
      <c r="EY915" s="56"/>
      <c r="EZ915" s="56"/>
      <c r="FA915" s="56"/>
      <c r="FB915" s="56"/>
      <c r="FC915" s="56"/>
      <c r="FD915" s="56"/>
      <c r="FE915" s="56"/>
      <c r="FF915" s="56"/>
      <c r="FG915" s="56"/>
      <c r="FH915" s="56"/>
      <c r="FI915" s="56"/>
      <c r="FJ915" s="56"/>
      <c r="FK915" s="56"/>
      <c r="FL915" s="56"/>
      <c r="FM915" s="56"/>
      <c r="FN915" s="56"/>
      <c r="FO915" s="56"/>
      <c r="FP915" s="56"/>
      <c r="FQ915" s="56"/>
      <c r="FR915" s="56"/>
      <c r="FS915" s="56"/>
      <c r="FT915" s="56"/>
      <c r="FU915" s="56"/>
      <c r="FV915" s="56"/>
      <c r="FW915" s="56"/>
      <c r="FX915" s="56"/>
      <c r="FY915" s="56"/>
      <c r="FZ915" s="56"/>
      <c r="GA915" s="56"/>
      <c r="GB915" s="56"/>
      <c r="GC915" s="56"/>
      <c r="GD915" s="56"/>
      <c r="GE915" s="56"/>
      <c r="GF915" s="56"/>
      <c r="GG915" s="56"/>
      <c r="GH915" s="56"/>
      <c r="GI915" s="56"/>
      <c r="GJ915" s="56"/>
      <c r="GK915" s="56"/>
      <c r="GL915" s="56"/>
      <c r="GM915" s="56"/>
      <c r="GN915" s="56"/>
      <c r="GO915" s="56"/>
      <c r="GP915" s="56"/>
      <c r="GQ915" s="56"/>
      <c r="GR915" s="56"/>
      <c r="GS915" s="56"/>
      <c r="GT915" s="56"/>
      <c r="GU915" s="56"/>
      <c r="GV915" s="56"/>
      <c r="GW915" s="56"/>
      <c r="GX915" s="56"/>
      <c r="GY915" s="56"/>
      <c r="GZ915" s="56"/>
      <c r="HA915" s="56"/>
      <c r="HB915" s="56"/>
      <c r="HC915" s="56"/>
      <c r="HD915" s="56"/>
      <c r="HE915" s="56"/>
      <c r="HF915" s="56"/>
      <c r="HG915" s="56"/>
      <c r="HH915" s="56"/>
      <c r="HI915" s="56"/>
      <c r="HJ915" s="56"/>
      <c r="HK915" s="56"/>
      <c r="HL915" s="56"/>
      <c r="HM915" s="56"/>
      <c r="HN915" s="56"/>
      <c r="HO915" s="56"/>
      <c r="HP915" s="56"/>
      <c r="HQ915" s="56"/>
      <c r="HR915" s="56"/>
      <c r="HS915" s="56"/>
      <c r="HT915" s="56"/>
      <c r="HU915" s="56"/>
      <c r="HV915" s="56"/>
      <c r="HW915" s="56"/>
      <c r="HX915" s="56"/>
      <c r="HY915" s="56"/>
      <c r="HZ915" s="56"/>
      <c r="IA915" s="56"/>
      <c r="IB915" s="56"/>
      <c r="IC915" s="56"/>
      <c r="ID915" s="56"/>
      <c r="IE915" s="56"/>
      <c r="IF915" s="56"/>
      <c r="IG915" s="56"/>
      <c r="IH915" s="56"/>
      <c r="II915" s="56"/>
      <c r="IJ915" s="56"/>
      <c r="IK915" s="56"/>
      <c r="IL915" s="56"/>
      <c r="IM915" s="56"/>
      <c r="IN915" s="56"/>
      <c r="IO915" s="56"/>
      <c r="IP915" s="56"/>
      <c r="IQ915" s="56"/>
      <c r="IR915" s="56"/>
      <c r="IS915" s="56"/>
      <c r="IT915" s="56"/>
      <c r="IU915" s="56"/>
      <c r="IV915" s="56"/>
      <c r="IW915" s="56"/>
      <c r="IX915" s="56"/>
    </row>
    <row r="916" spans="2:258">
      <c r="B916" s="56"/>
      <c r="C916" s="56"/>
      <c r="D916" s="56"/>
      <c r="E916" s="56"/>
      <c r="F916" s="56"/>
      <c r="G916" s="56"/>
      <c r="H916" s="56"/>
      <c r="I916" s="56"/>
      <c r="J916" s="56"/>
      <c r="K916" s="56"/>
      <c r="L916" s="56"/>
      <c r="M916" s="56"/>
      <c r="CK916" s="56"/>
      <c r="CL916" s="56"/>
      <c r="CM916" s="56"/>
      <c r="CN916" s="56"/>
      <c r="CO916" s="56"/>
      <c r="CP916" s="56"/>
      <c r="CQ916" s="56"/>
      <c r="CR916" s="56"/>
      <c r="CS916" s="56"/>
      <c r="CT916" s="56"/>
      <c r="CU916" s="56"/>
      <c r="CV916" s="56"/>
      <c r="CW916" s="56"/>
      <c r="CX916" s="56"/>
      <c r="CY916" s="56"/>
      <c r="CZ916" s="56"/>
      <c r="DA916" s="56"/>
      <c r="DB916" s="56"/>
      <c r="DC916" s="56"/>
      <c r="DD916" s="56"/>
      <c r="DE916" s="56"/>
      <c r="DF916" s="56"/>
      <c r="DG916" s="56"/>
      <c r="DH916" s="56"/>
      <c r="DI916" s="56"/>
      <c r="DJ916" s="56"/>
      <c r="DK916" s="56"/>
      <c r="DL916" s="56"/>
      <c r="DM916" s="56"/>
      <c r="DN916" s="56"/>
      <c r="DO916" s="56"/>
      <c r="DP916" s="56"/>
      <c r="DQ916" s="56"/>
      <c r="DR916" s="56"/>
      <c r="DS916" s="56"/>
      <c r="DT916" s="56"/>
      <c r="DU916" s="56"/>
      <c r="DV916" s="56"/>
      <c r="DW916" s="56"/>
      <c r="DX916" s="56"/>
      <c r="DY916" s="56"/>
      <c r="DZ916" s="56"/>
      <c r="EA916" s="56"/>
      <c r="EB916" s="56"/>
      <c r="EC916" s="56"/>
      <c r="ED916" s="56"/>
      <c r="EE916" s="56"/>
      <c r="EF916" s="56"/>
      <c r="EG916" s="56"/>
      <c r="EH916" s="56"/>
      <c r="EI916" s="56"/>
      <c r="EJ916" s="56"/>
      <c r="EK916" s="56"/>
      <c r="EL916" s="56"/>
      <c r="EM916" s="56"/>
      <c r="EN916" s="56"/>
      <c r="EO916" s="56"/>
      <c r="EP916" s="56"/>
      <c r="EQ916" s="56"/>
      <c r="ER916" s="56"/>
      <c r="ES916" s="56"/>
      <c r="ET916" s="56"/>
      <c r="EU916" s="56"/>
      <c r="EV916" s="56"/>
      <c r="EW916" s="56"/>
      <c r="EX916" s="56"/>
      <c r="EY916" s="56"/>
      <c r="EZ916" s="56"/>
      <c r="FA916" s="56"/>
      <c r="FB916" s="56"/>
      <c r="FC916" s="56"/>
      <c r="FD916" s="56"/>
      <c r="FE916" s="56"/>
      <c r="FF916" s="56"/>
      <c r="FG916" s="56"/>
      <c r="FH916" s="56"/>
      <c r="FI916" s="56"/>
      <c r="FJ916" s="56"/>
      <c r="FK916" s="56"/>
      <c r="FL916" s="56"/>
      <c r="FM916" s="56"/>
      <c r="FN916" s="56"/>
      <c r="FO916" s="56"/>
      <c r="FP916" s="56"/>
      <c r="FQ916" s="56"/>
      <c r="FR916" s="56"/>
      <c r="FS916" s="56"/>
      <c r="FT916" s="56"/>
      <c r="FU916" s="56"/>
      <c r="FV916" s="56"/>
      <c r="FW916" s="56"/>
      <c r="FX916" s="56"/>
      <c r="FY916" s="56"/>
      <c r="FZ916" s="56"/>
      <c r="GA916" s="56"/>
      <c r="GB916" s="56"/>
      <c r="GC916" s="56"/>
      <c r="GD916" s="56"/>
      <c r="GE916" s="56"/>
      <c r="GF916" s="56"/>
      <c r="GG916" s="56"/>
      <c r="GH916" s="56"/>
      <c r="GI916" s="56"/>
      <c r="GJ916" s="56"/>
      <c r="GK916" s="56"/>
      <c r="GL916" s="56"/>
      <c r="GM916" s="56"/>
      <c r="GN916" s="56"/>
      <c r="GO916" s="56"/>
      <c r="GP916" s="56"/>
      <c r="GQ916" s="56"/>
      <c r="GR916" s="56"/>
      <c r="GS916" s="56"/>
      <c r="GT916" s="56"/>
      <c r="GU916" s="56"/>
      <c r="GV916" s="56"/>
      <c r="GW916" s="56"/>
      <c r="GX916" s="56"/>
      <c r="GY916" s="56"/>
      <c r="GZ916" s="56"/>
      <c r="HA916" s="56"/>
      <c r="HB916" s="56"/>
      <c r="HC916" s="56"/>
      <c r="HD916" s="56"/>
      <c r="HE916" s="56"/>
      <c r="HF916" s="56"/>
      <c r="HG916" s="56"/>
      <c r="HH916" s="56"/>
      <c r="HI916" s="56"/>
      <c r="HJ916" s="56"/>
      <c r="HK916" s="56"/>
      <c r="HL916" s="56"/>
      <c r="HM916" s="56"/>
      <c r="HN916" s="56"/>
      <c r="HO916" s="56"/>
      <c r="HP916" s="56"/>
      <c r="HQ916" s="56"/>
      <c r="HR916" s="56"/>
      <c r="HS916" s="56"/>
      <c r="HT916" s="56"/>
      <c r="HU916" s="56"/>
      <c r="HV916" s="56"/>
      <c r="HW916" s="56"/>
      <c r="HX916" s="56"/>
      <c r="HY916" s="56"/>
      <c r="HZ916" s="56"/>
      <c r="IA916" s="56"/>
      <c r="IB916" s="56"/>
      <c r="IC916" s="56"/>
      <c r="ID916" s="56"/>
      <c r="IE916" s="56"/>
      <c r="IF916" s="56"/>
      <c r="IG916" s="56"/>
      <c r="IH916" s="56"/>
      <c r="II916" s="56"/>
      <c r="IJ916" s="56"/>
      <c r="IK916" s="56"/>
      <c r="IL916" s="56"/>
      <c r="IM916" s="56"/>
      <c r="IN916" s="56"/>
      <c r="IO916" s="56"/>
      <c r="IP916" s="56"/>
      <c r="IQ916" s="56"/>
      <c r="IR916" s="56"/>
      <c r="IS916" s="56"/>
      <c r="IT916" s="56"/>
      <c r="IU916" s="56"/>
      <c r="IV916" s="56"/>
      <c r="IW916" s="56"/>
      <c r="IX916" s="56"/>
    </row>
    <row r="917" spans="2:258">
      <c r="B917" s="56"/>
      <c r="C917" s="56"/>
      <c r="D917" s="56"/>
      <c r="E917" s="56"/>
      <c r="F917" s="56"/>
      <c r="G917" s="56"/>
      <c r="H917" s="56"/>
      <c r="I917" s="56"/>
      <c r="J917" s="56"/>
      <c r="K917" s="56"/>
      <c r="L917" s="56"/>
      <c r="M917" s="56"/>
      <c r="CK917" s="56"/>
      <c r="CL917" s="56"/>
      <c r="CM917" s="56"/>
      <c r="CN917" s="56"/>
      <c r="CO917" s="56"/>
      <c r="CP917" s="56"/>
      <c r="CQ917" s="56"/>
      <c r="CR917" s="56"/>
      <c r="CS917" s="56"/>
      <c r="CT917" s="56"/>
      <c r="CU917" s="56"/>
      <c r="CV917" s="56"/>
      <c r="CW917" s="56"/>
      <c r="CX917" s="56"/>
      <c r="CY917" s="56"/>
      <c r="CZ917" s="56"/>
      <c r="DA917" s="56"/>
      <c r="DB917" s="56"/>
      <c r="DC917" s="56"/>
      <c r="DD917" s="56"/>
      <c r="DE917" s="56"/>
      <c r="DF917" s="56"/>
      <c r="DG917" s="56"/>
      <c r="DH917" s="56"/>
      <c r="DI917" s="56"/>
      <c r="DJ917" s="56"/>
      <c r="DK917" s="56"/>
      <c r="DL917" s="56"/>
      <c r="DM917" s="56"/>
      <c r="DN917" s="56"/>
      <c r="DO917" s="56"/>
      <c r="DP917" s="56"/>
      <c r="DQ917" s="56"/>
      <c r="DR917" s="56"/>
      <c r="DS917" s="56"/>
      <c r="DT917" s="56"/>
      <c r="DU917" s="56"/>
      <c r="DV917" s="56"/>
      <c r="DW917" s="56"/>
      <c r="DX917" s="56"/>
      <c r="DY917" s="56"/>
      <c r="DZ917" s="56"/>
      <c r="EA917" s="56"/>
      <c r="EB917" s="56"/>
      <c r="EC917" s="56"/>
      <c r="ED917" s="56"/>
      <c r="EE917" s="56"/>
      <c r="EF917" s="56"/>
      <c r="EG917" s="56"/>
      <c r="EH917" s="56"/>
      <c r="EI917" s="56"/>
      <c r="EJ917" s="56"/>
      <c r="EK917" s="56"/>
      <c r="EL917" s="56"/>
      <c r="EM917" s="56"/>
      <c r="EN917" s="56"/>
      <c r="EO917" s="56"/>
      <c r="EP917" s="56"/>
      <c r="EQ917" s="56"/>
      <c r="ER917" s="56"/>
      <c r="ES917" s="56"/>
      <c r="ET917" s="56"/>
      <c r="EU917" s="56"/>
      <c r="EV917" s="56"/>
      <c r="EW917" s="56"/>
      <c r="EX917" s="56"/>
      <c r="EY917" s="56"/>
      <c r="EZ917" s="56"/>
      <c r="FA917" s="56"/>
      <c r="FB917" s="56"/>
      <c r="FC917" s="56"/>
      <c r="FD917" s="56"/>
      <c r="FE917" s="56"/>
      <c r="FF917" s="56"/>
      <c r="FG917" s="56"/>
      <c r="FH917" s="56"/>
      <c r="FI917" s="56"/>
      <c r="FJ917" s="56"/>
      <c r="FK917" s="56"/>
      <c r="FL917" s="56"/>
      <c r="FM917" s="56"/>
      <c r="FN917" s="56"/>
      <c r="FO917" s="56"/>
      <c r="FP917" s="56"/>
      <c r="FQ917" s="56"/>
      <c r="FR917" s="56"/>
      <c r="FS917" s="56"/>
      <c r="FT917" s="56"/>
      <c r="FU917" s="56"/>
      <c r="FV917" s="56"/>
      <c r="FW917" s="56"/>
      <c r="FX917" s="56"/>
      <c r="FY917" s="56"/>
      <c r="FZ917" s="56"/>
      <c r="GA917" s="56"/>
      <c r="GB917" s="56"/>
      <c r="GC917" s="56"/>
      <c r="GD917" s="56"/>
      <c r="GE917" s="56"/>
      <c r="GF917" s="56"/>
      <c r="GG917" s="56"/>
      <c r="GH917" s="56"/>
      <c r="GI917" s="56"/>
      <c r="GJ917" s="56"/>
      <c r="GK917" s="56"/>
      <c r="GL917" s="56"/>
      <c r="GM917" s="56"/>
      <c r="GN917" s="56"/>
      <c r="GO917" s="56"/>
      <c r="GP917" s="56"/>
      <c r="GQ917" s="56"/>
      <c r="GR917" s="56"/>
      <c r="GS917" s="56"/>
      <c r="GT917" s="56"/>
      <c r="GU917" s="56"/>
      <c r="GV917" s="56"/>
      <c r="GW917" s="56"/>
      <c r="GX917" s="56"/>
      <c r="GY917" s="56"/>
      <c r="GZ917" s="56"/>
      <c r="HA917" s="56"/>
      <c r="HB917" s="56"/>
      <c r="HC917" s="56"/>
      <c r="HD917" s="56"/>
      <c r="HE917" s="56"/>
      <c r="HF917" s="56"/>
      <c r="HG917" s="56"/>
      <c r="HH917" s="56"/>
      <c r="HI917" s="56"/>
      <c r="HJ917" s="56"/>
      <c r="HK917" s="56"/>
      <c r="HL917" s="56"/>
      <c r="HM917" s="56"/>
      <c r="HN917" s="56"/>
      <c r="HO917" s="56"/>
      <c r="HP917" s="56"/>
      <c r="HQ917" s="56"/>
      <c r="HR917" s="56"/>
      <c r="HS917" s="56"/>
      <c r="HT917" s="56"/>
      <c r="HU917" s="56"/>
      <c r="HV917" s="56"/>
      <c r="HW917" s="56"/>
      <c r="HX917" s="56"/>
      <c r="HY917" s="56"/>
      <c r="HZ917" s="56"/>
      <c r="IA917" s="56"/>
      <c r="IB917" s="56"/>
      <c r="IC917" s="56"/>
      <c r="ID917" s="56"/>
      <c r="IE917" s="56"/>
      <c r="IF917" s="56"/>
      <c r="IG917" s="56"/>
      <c r="IH917" s="56"/>
      <c r="II917" s="56"/>
      <c r="IJ917" s="56"/>
      <c r="IK917" s="56"/>
      <c r="IL917" s="56"/>
      <c r="IM917" s="56"/>
      <c r="IN917" s="56"/>
      <c r="IO917" s="56"/>
      <c r="IP917" s="56"/>
      <c r="IQ917" s="56"/>
      <c r="IR917" s="56"/>
      <c r="IS917" s="56"/>
      <c r="IT917" s="56"/>
      <c r="IU917" s="56"/>
      <c r="IV917" s="56"/>
      <c r="IW917" s="56"/>
      <c r="IX917" s="56"/>
    </row>
    <row r="918" spans="2:258">
      <c r="B918" s="56"/>
      <c r="C918" s="56"/>
      <c r="D918" s="56"/>
      <c r="E918" s="56"/>
      <c r="F918" s="56"/>
      <c r="G918" s="56"/>
      <c r="H918" s="56"/>
      <c r="I918" s="56"/>
      <c r="J918" s="56"/>
      <c r="K918" s="56"/>
      <c r="L918" s="56"/>
      <c r="M918" s="56"/>
      <c r="CK918" s="56"/>
      <c r="CL918" s="56"/>
      <c r="CM918" s="56"/>
      <c r="CN918" s="56"/>
      <c r="CO918" s="56"/>
      <c r="CP918" s="56"/>
      <c r="CQ918" s="56"/>
      <c r="CR918" s="56"/>
      <c r="CS918" s="56"/>
      <c r="CT918" s="56"/>
      <c r="CU918" s="56"/>
      <c r="CV918" s="56"/>
      <c r="CW918" s="56"/>
      <c r="CX918" s="56"/>
      <c r="CY918" s="56"/>
      <c r="CZ918" s="56"/>
      <c r="DA918" s="56"/>
      <c r="DB918" s="56"/>
      <c r="DC918" s="56"/>
      <c r="DD918" s="56"/>
      <c r="DE918" s="56"/>
      <c r="DF918" s="56"/>
      <c r="DG918" s="56"/>
      <c r="DH918" s="56"/>
      <c r="DI918" s="56"/>
      <c r="DJ918" s="56"/>
      <c r="DK918" s="56"/>
      <c r="DL918" s="56"/>
      <c r="DM918" s="56"/>
      <c r="DN918" s="56"/>
      <c r="DO918" s="56"/>
      <c r="DP918" s="56"/>
      <c r="DQ918" s="56"/>
      <c r="DR918" s="56"/>
      <c r="DS918" s="56"/>
      <c r="DT918" s="56"/>
      <c r="DU918" s="56"/>
      <c r="DV918" s="56"/>
      <c r="DW918" s="56"/>
      <c r="DX918" s="56"/>
      <c r="DY918" s="56"/>
      <c r="DZ918" s="56"/>
      <c r="EA918" s="56"/>
      <c r="EB918" s="56"/>
      <c r="EC918" s="56"/>
      <c r="ED918" s="56"/>
      <c r="EE918" s="56"/>
      <c r="EF918" s="56"/>
      <c r="EG918" s="56"/>
      <c r="EH918" s="56"/>
      <c r="EI918" s="56"/>
      <c r="EJ918" s="56"/>
      <c r="EK918" s="56"/>
      <c r="EL918" s="56"/>
      <c r="EM918" s="56"/>
      <c r="EN918" s="56"/>
      <c r="EO918" s="56"/>
      <c r="EP918" s="56"/>
      <c r="EQ918" s="56"/>
      <c r="ER918" s="56"/>
      <c r="ES918" s="56"/>
      <c r="ET918" s="56"/>
      <c r="EU918" s="56"/>
      <c r="EV918" s="56"/>
      <c r="EW918" s="56"/>
      <c r="EX918" s="56"/>
      <c r="EY918" s="56"/>
      <c r="EZ918" s="56"/>
      <c r="FA918" s="56"/>
      <c r="FB918" s="56"/>
      <c r="FC918" s="56"/>
      <c r="FD918" s="56"/>
      <c r="FE918" s="56"/>
      <c r="FF918" s="56"/>
      <c r="FG918" s="56"/>
      <c r="FH918" s="56"/>
      <c r="FI918" s="56"/>
      <c r="FJ918" s="56"/>
      <c r="FK918" s="56"/>
      <c r="FL918" s="56"/>
      <c r="FM918" s="56"/>
      <c r="FN918" s="56"/>
      <c r="FO918" s="56"/>
      <c r="FP918" s="56"/>
      <c r="FQ918" s="56"/>
      <c r="FR918" s="56"/>
      <c r="FS918" s="56"/>
      <c r="FT918" s="56"/>
      <c r="FU918" s="56"/>
      <c r="FV918" s="56"/>
      <c r="FW918" s="56"/>
      <c r="FX918" s="56"/>
      <c r="FY918" s="56"/>
      <c r="FZ918" s="56"/>
      <c r="GA918" s="56"/>
      <c r="GB918" s="56"/>
      <c r="GC918" s="56"/>
      <c r="GD918" s="56"/>
      <c r="GE918" s="56"/>
      <c r="GF918" s="56"/>
      <c r="GG918" s="56"/>
      <c r="GH918" s="56"/>
      <c r="GI918" s="56"/>
      <c r="GJ918" s="56"/>
      <c r="GK918" s="56"/>
      <c r="GL918" s="56"/>
      <c r="GM918" s="56"/>
      <c r="GN918" s="56"/>
      <c r="GO918" s="56"/>
      <c r="GP918" s="56"/>
      <c r="GQ918" s="56"/>
      <c r="GR918" s="56"/>
      <c r="GS918" s="56"/>
      <c r="GT918" s="56"/>
      <c r="GU918" s="56"/>
      <c r="GV918" s="56"/>
      <c r="GW918" s="56"/>
      <c r="GX918" s="56"/>
      <c r="GY918" s="56"/>
      <c r="GZ918" s="56"/>
      <c r="HA918" s="56"/>
      <c r="HB918" s="56"/>
      <c r="HC918" s="56"/>
      <c r="HD918" s="56"/>
      <c r="HE918" s="56"/>
      <c r="HF918" s="56"/>
      <c r="HG918" s="56"/>
      <c r="HH918" s="56"/>
      <c r="HI918" s="56"/>
      <c r="HJ918" s="56"/>
      <c r="HK918" s="56"/>
      <c r="HL918" s="56"/>
      <c r="HM918" s="56"/>
      <c r="HN918" s="56"/>
      <c r="HO918" s="56"/>
      <c r="HP918" s="56"/>
      <c r="HQ918" s="56"/>
      <c r="HR918" s="56"/>
      <c r="HS918" s="56"/>
      <c r="HT918" s="56"/>
      <c r="HU918" s="56"/>
      <c r="HV918" s="56"/>
      <c r="HW918" s="56"/>
      <c r="HX918" s="56"/>
      <c r="HY918" s="56"/>
      <c r="HZ918" s="56"/>
      <c r="IA918" s="56"/>
      <c r="IB918" s="56"/>
      <c r="IC918" s="56"/>
      <c r="ID918" s="56"/>
      <c r="IE918" s="56"/>
      <c r="IF918" s="56"/>
      <c r="IG918" s="56"/>
      <c r="IH918" s="56"/>
      <c r="II918" s="56"/>
      <c r="IJ918" s="56"/>
      <c r="IK918" s="56"/>
      <c r="IL918" s="56"/>
      <c r="IM918" s="56"/>
      <c r="IN918" s="56"/>
      <c r="IO918" s="56"/>
      <c r="IP918" s="56"/>
      <c r="IQ918" s="56"/>
      <c r="IR918" s="56"/>
      <c r="IS918" s="56"/>
      <c r="IT918" s="56"/>
      <c r="IU918" s="56"/>
      <c r="IV918" s="56"/>
      <c r="IW918" s="56"/>
      <c r="IX918" s="56"/>
    </row>
    <row r="919" spans="2:258">
      <c r="B919" s="56"/>
      <c r="C919" s="56"/>
      <c r="D919" s="56"/>
      <c r="E919" s="56"/>
      <c r="F919" s="56"/>
      <c r="G919" s="56"/>
      <c r="H919" s="56"/>
      <c r="I919" s="56"/>
      <c r="J919" s="56"/>
      <c r="K919" s="56"/>
      <c r="L919" s="56"/>
      <c r="M919" s="56"/>
      <c r="CK919" s="56"/>
      <c r="CL919" s="56"/>
      <c r="CM919" s="56"/>
      <c r="CN919" s="56"/>
      <c r="CO919" s="56"/>
      <c r="CP919" s="56"/>
      <c r="CQ919" s="56"/>
      <c r="CR919" s="56"/>
      <c r="CS919" s="56"/>
      <c r="CT919" s="56"/>
      <c r="CU919" s="56"/>
      <c r="CV919" s="56"/>
      <c r="CW919" s="56"/>
      <c r="CX919" s="56"/>
      <c r="CY919" s="56"/>
      <c r="CZ919" s="56"/>
      <c r="DA919" s="56"/>
      <c r="DB919" s="56"/>
      <c r="DC919" s="56"/>
      <c r="DD919" s="56"/>
      <c r="DE919" s="56"/>
      <c r="DF919" s="56"/>
      <c r="DG919" s="56"/>
      <c r="DH919" s="56"/>
      <c r="DI919" s="56"/>
      <c r="DJ919" s="56"/>
      <c r="DK919" s="56"/>
      <c r="DL919" s="56"/>
      <c r="DM919" s="56"/>
      <c r="DN919" s="56"/>
      <c r="DO919" s="56"/>
      <c r="DP919" s="56"/>
      <c r="DQ919" s="56"/>
      <c r="DR919" s="56"/>
      <c r="DS919" s="56"/>
      <c r="DT919" s="56"/>
      <c r="DU919" s="56"/>
      <c r="DV919" s="56"/>
      <c r="DW919" s="56"/>
      <c r="DX919" s="56"/>
      <c r="DY919" s="56"/>
      <c r="DZ919" s="56"/>
      <c r="EA919" s="56"/>
      <c r="EB919" s="56"/>
      <c r="EC919" s="56"/>
      <c r="ED919" s="56"/>
      <c r="EE919" s="56"/>
      <c r="EF919" s="56"/>
      <c r="EG919" s="56"/>
      <c r="EH919" s="56"/>
      <c r="EI919" s="56"/>
      <c r="EJ919" s="56"/>
      <c r="EK919" s="56"/>
      <c r="EL919" s="56"/>
      <c r="EM919" s="56"/>
      <c r="EN919" s="56"/>
      <c r="EO919" s="56"/>
      <c r="EP919" s="56"/>
      <c r="EQ919" s="56"/>
      <c r="ER919" s="56"/>
      <c r="ES919" s="56"/>
      <c r="ET919" s="56"/>
      <c r="EU919" s="56"/>
      <c r="EV919" s="56"/>
      <c r="EW919" s="56"/>
      <c r="EX919" s="56"/>
      <c r="EY919" s="56"/>
      <c r="EZ919" s="56"/>
      <c r="FA919" s="56"/>
      <c r="FB919" s="56"/>
      <c r="FC919" s="56"/>
      <c r="FD919" s="56"/>
      <c r="FE919" s="56"/>
      <c r="FF919" s="56"/>
      <c r="FG919" s="56"/>
      <c r="FH919" s="56"/>
      <c r="FI919" s="56"/>
      <c r="FJ919" s="56"/>
      <c r="FK919" s="56"/>
      <c r="FL919" s="56"/>
      <c r="FM919" s="56"/>
      <c r="FN919" s="56"/>
      <c r="FO919" s="56"/>
      <c r="FP919" s="56"/>
      <c r="FQ919" s="56"/>
      <c r="FR919" s="56"/>
      <c r="FS919" s="56"/>
      <c r="FT919" s="56"/>
      <c r="FU919" s="56"/>
      <c r="FV919" s="56"/>
      <c r="FW919" s="56"/>
      <c r="FX919" s="56"/>
      <c r="FY919" s="56"/>
      <c r="FZ919" s="56"/>
      <c r="GA919" s="56"/>
      <c r="GB919" s="56"/>
      <c r="GC919" s="56"/>
      <c r="GD919" s="56"/>
      <c r="GE919" s="56"/>
      <c r="GF919" s="56"/>
      <c r="GG919" s="56"/>
      <c r="GH919" s="56"/>
      <c r="GI919" s="56"/>
      <c r="GJ919" s="56"/>
      <c r="GK919" s="56"/>
      <c r="GL919" s="56"/>
      <c r="GM919" s="56"/>
      <c r="GN919" s="56"/>
      <c r="GO919" s="56"/>
      <c r="GP919" s="56"/>
      <c r="GQ919" s="56"/>
      <c r="GR919" s="56"/>
      <c r="GS919" s="56"/>
      <c r="GT919" s="56"/>
      <c r="GU919" s="56"/>
      <c r="GV919" s="56"/>
      <c r="GW919" s="56"/>
      <c r="GX919" s="56"/>
      <c r="GY919" s="56"/>
      <c r="GZ919" s="56"/>
      <c r="HA919" s="56"/>
      <c r="HB919" s="56"/>
      <c r="HC919" s="56"/>
      <c r="HD919" s="56"/>
      <c r="HE919" s="56"/>
      <c r="HF919" s="56"/>
      <c r="HG919" s="56"/>
      <c r="HH919" s="56"/>
      <c r="HI919" s="56"/>
      <c r="HJ919" s="56"/>
      <c r="HK919" s="56"/>
      <c r="HL919" s="56"/>
      <c r="HM919" s="56"/>
      <c r="HN919" s="56"/>
      <c r="HO919" s="56"/>
      <c r="HP919" s="56"/>
      <c r="HQ919" s="56"/>
      <c r="HR919" s="56"/>
      <c r="HS919" s="56"/>
      <c r="HT919" s="56"/>
      <c r="HU919" s="56"/>
      <c r="HV919" s="56"/>
      <c r="HW919" s="56"/>
      <c r="HX919" s="56"/>
      <c r="HY919" s="56"/>
      <c r="HZ919" s="56"/>
      <c r="IA919" s="56"/>
      <c r="IB919" s="56"/>
      <c r="IC919" s="56"/>
      <c r="ID919" s="56"/>
      <c r="IE919" s="56"/>
      <c r="IF919" s="56"/>
      <c r="IG919" s="56"/>
      <c r="IH919" s="56"/>
      <c r="II919" s="56"/>
      <c r="IJ919" s="56"/>
      <c r="IK919" s="56"/>
      <c r="IL919" s="56"/>
      <c r="IM919" s="56"/>
      <c r="IN919" s="56"/>
      <c r="IO919" s="56"/>
      <c r="IP919" s="56"/>
      <c r="IQ919" s="56"/>
      <c r="IR919" s="56"/>
      <c r="IS919" s="56"/>
      <c r="IT919" s="56"/>
      <c r="IU919" s="56"/>
      <c r="IV919" s="56"/>
      <c r="IW919" s="56"/>
      <c r="IX919" s="56"/>
    </row>
    <row r="920" spans="2:258">
      <c r="B920" s="56"/>
      <c r="C920" s="56"/>
      <c r="D920" s="56"/>
      <c r="E920" s="56"/>
      <c r="F920" s="56"/>
      <c r="G920" s="56"/>
      <c r="H920" s="56"/>
      <c r="I920" s="56"/>
      <c r="J920" s="56"/>
      <c r="K920" s="56"/>
      <c r="L920" s="56"/>
      <c r="M920" s="56"/>
      <c r="CK920" s="56"/>
      <c r="CL920" s="56"/>
      <c r="CM920" s="56"/>
      <c r="CN920" s="56"/>
      <c r="CO920" s="56"/>
      <c r="CP920" s="56"/>
      <c r="CQ920" s="56"/>
      <c r="CR920" s="56"/>
      <c r="CS920" s="56"/>
      <c r="CT920" s="56"/>
      <c r="CU920" s="56"/>
      <c r="CV920" s="56"/>
      <c r="CW920" s="56"/>
      <c r="CX920" s="56"/>
      <c r="CY920" s="56"/>
      <c r="CZ920" s="56"/>
      <c r="DA920" s="56"/>
      <c r="DB920" s="56"/>
      <c r="DC920" s="56"/>
      <c r="DD920" s="56"/>
      <c r="DE920" s="56"/>
      <c r="DF920" s="56"/>
      <c r="DG920" s="56"/>
      <c r="DH920" s="56"/>
      <c r="DI920" s="56"/>
      <c r="DJ920" s="56"/>
      <c r="DK920" s="56"/>
      <c r="DL920" s="56"/>
      <c r="DM920" s="56"/>
      <c r="DN920" s="56"/>
      <c r="DO920" s="56"/>
      <c r="DP920" s="56"/>
      <c r="DQ920" s="56"/>
      <c r="DR920" s="56"/>
      <c r="DS920" s="56"/>
      <c r="DT920" s="56"/>
      <c r="DU920" s="56"/>
      <c r="DV920" s="56"/>
      <c r="DW920" s="56"/>
      <c r="DX920" s="56"/>
      <c r="DY920" s="56"/>
      <c r="DZ920" s="56"/>
      <c r="EA920" s="56"/>
      <c r="EB920" s="56"/>
      <c r="EC920" s="56"/>
      <c r="ED920" s="56"/>
      <c r="EE920" s="56"/>
      <c r="EF920" s="56"/>
      <c r="EG920" s="56"/>
      <c r="EH920" s="56"/>
      <c r="EI920" s="56"/>
      <c r="EJ920" s="56"/>
      <c r="EK920" s="56"/>
      <c r="EL920" s="56"/>
      <c r="EM920" s="56"/>
      <c r="EN920" s="56"/>
      <c r="EO920" s="56"/>
      <c r="EP920" s="56"/>
      <c r="EQ920" s="56"/>
      <c r="ER920" s="56"/>
      <c r="ES920" s="56"/>
      <c r="ET920" s="56"/>
      <c r="EU920" s="56"/>
      <c r="EV920" s="56"/>
      <c r="EW920" s="56"/>
      <c r="EX920" s="56"/>
      <c r="EY920" s="56"/>
      <c r="EZ920" s="56"/>
      <c r="FA920" s="56"/>
      <c r="FB920" s="56"/>
      <c r="FC920" s="56"/>
      <c r="FD920" s="56"/>
      <c r="FE920" s="56"/>
      <c r="FF920" s="56"/>
      <c r="FG920" s="56"/>
      <c r="FH920" s="56"/>
      <c r="FI920" s="56"/>
      <c r="FJ920" s="56"/>
      <c r="FK920" s="56"/>
      <c r="FL920" s="56"/>
      <c r="FM920" s="56"/>
      <c r="FN920" s="56"/>
      <c r="FO920" s="56"/>
      <c r="FP920" s="56"/>
      <c r="FQ920" s="56"/>
      <c r="FR920" s="56"/>
      <c r="FS920" s="56"/>
      <c r="FT920" s="56"/>
      <c r="FU920" s="56"/>
      <c r="FV920" s="56"/>
      <c r="FW920" s="56"/>
      <c r="FX920" s="56"/>
      <c r="FY920" s="56"/>
      <c r="FZ920" s="56"/>
      <c r="GA920" s="56"/>
      <c r="GB920" s="56"/>
      <c r="GC920" s="56"/>
      <c r="GD920" s="56"/>
      <c r="GE920" s="56"/>
      <c r="GF920" s="56"/>
      <c r="GG920" s="56"/>
      <c r="GH920" s="56"/>
      <c r="GI920" s="56"/>
      <c r="GJ920" s="56"/>
      <c r="GK920" s="56"/>
      <c r="GL920" s="56"/>
      <c r="GM920" s="56"/>
      <c r="GN920" s="56"/>
      <c r="GO920" s="56"/>
      <c r="GP920" s="56"/>
      <c r="GQ920" s="56"/>
      <c r="GR920" s="56"/>
      <c r="GS920" s="56"/>
      <c r="GT920" s="56"/>
      <c r="GU920" s="56"/>
      <c r="GV920" s="56"/>
      <c r="GW920" s="56"/>
      <c r="GX920" s="56"/>
      <c r="GY920" s="56"/>
      <c r="GZ920" s="56"/>
      <c r="HA920" s="56"/>
      <c r="HB920" s="56"/>
      <c r="HC920" s="56"/>
      <c r="HD920" s="56"/>
      <c r="HE920" s="56"/>
      <c r="HF920" s="56"/>
      <c r="HG920" s="56"/>
      <c r="HH920" s="56"/>
      <c r="HI920" s="56"/>
      <c r="HJ920" s="56"/>
      <c r="HK920" s="56"/>
      <c r="HL920" s="56"/>
      <c r="HM920" s="56"/>
      <c r="HN920" s="56"/>
      <c r="HO920" s="56"/>
      <c r="HP920" s="56"/>
      <c r="HQ920" s="56"/>
      <c r="HR920" s="56"/>
      <c r="HS920" s="56"/>
      <c r="HT920" s="56"/>
      <c r="HU920" s="56"/>
      <c r="HV920" s="56"/>
      <c r="HW920" s="56"/>
      <c r="HX920" s="56"/>
      <c r="HY920" s="56"/>
      <c r="HZ920" s="56"/>
      <c r="IA920" s="56"/>
      <c r="IB920" s="56"/>
      <c r="IC920" s="56"/>
      <c r="ID920" s="56"/>
      <c r="IE920" s="56"/>
      <c r="IF920" s="56"/>
      <c r="IG920" s="56"/>
      <c r="IH920" s="56"/>
      <c r="II920" s="56"/>
      <c r="IJ920" s="56"/>
      <c r="IK920" s="56"/>
      <c r="IL920" s="56"/>
      <c r="IM920" s="56"/>
      <c r="IN920" s="56"/>
      <c r="IO920" s="56"/>
      <c r="IP920" s="56"/>
      <c r="IQ920" s="56"/>
      <c r="IR920" s="56"/>
      <c r="IS920" s="56"/>
      <c r="IT920" s="56"/>
      <c r="IU920" s="56"/>
      <c r="IV920" s="56"/>
      <c r="IW920" s="56"/>
      <c r="IX920" s="56"/>
    </row>
    <row r="921" spans="2:258">
      <c r="B921" s="56"/>
      <c r="C921" s="56"/>
      <c r="D921" s="56"/>
      <c r="E921" s="56"/>
      <c r="F921" s="56"/>
      <c r="G921" s="56"/>
      <c r="H921" s="56"/>
      <c r="I921" s="56"/>
      <c r="J921" s="56"/>
      <c r="K921" s="56"/>
      <c r="L921" s="56"/>
      <c r="M921" s="56"/>
      <c r="CK921" s="56"/>
      <c r="CL921" s="56"/>
      <c r="CM921" s="56"/>
      <c r="CN921" s="56"/>
      <c r="CO921" s="56"/>
      <c r="CP921" s="56"/>
      <c r="CQ921" s="56"/>
      <c r="CR921" s="56"/>
      <c r="CS921" s="56"/>
      <c r="CT921" s="56"/>
      <c r="CU921" s="56"/>
      <c r="CV921" s="56"/>
      <c r="CW921" s="56"/>
      <c r="CX921" s="56"/>
      <c r="CY921" s="56"/>
      <c r="CZ921" s="56"/>
      <c r="DA921" s="56"/>
      <c r="DB921" s="56"/>
      <c r="DC921" s="56"/>
      <c r="DD921" s="56"/>
      <c r="DE921" s="56"/>
      <c r="DF921" s="56"/>
      <c r="DG921" s="56"/>
      <c r="DH921" s="56"/>
      <c r="DI921" s="56"/>
      <c r="DJ921" s="56"/>
      <c r="DK921" s="56"/>
      <c r="DL921" s="56"/>
      <c r="DM921" s="56"/>
      <c r="DN921" s="56"/>
      <c r="DO921" s="56"/>
      <c r="DP921" s="56"/>
      <c r="DQ921" s="56"/>
      <c r="DR921" s="56"/>
      <c r="DS921" s="56"/>
      <c r="DT921" s="56"/>
      <c r="DU921" s="56"/>
      <c r="DV921" s="56"/>
      <c r="DW921" s="56"/>
      <c r="DX921" s="56"/>
      <c r="DY921" s="56"/>
      <c r="DZ921" s="56"/>
      <c r="EA921" s="56"/>
      <c r="EB921" s="56"/>
      <c r="EC921" s="56"/>
      <c r="ED921" s="56"/>
      <c r="EE921" s="56"/>
      <c r="EF921" s="56"/>
      <c r="EG921" s="56"/>
      <c r="EH921" s="56"/>
      <c r="EI921" s="56"/>
      <c r="EJ921" s="56"/>
      <c r="EK921" s="56"/>
      <c r="EL921" s="56"/>
      <c r="EM921" s="56"/>
      <c r="EN921" s="56"/>
      <c r="EO921" s="56"/>
      <c r="EP921" s="56"/>
      <c r="EQ921" s="56"/>
      <c r="ER921" s="56"/>
      <c r="ES921" s="56"/>
      <c r="ET921" s="56"/>
      <c r="EU921" s="56"/>
      <c r="EV921" s="56"/>
      <c r="EW921" s="56"/>
      <c r="EX921" s="56"/>
      <c r="EY921" s="56"/>
      <c r="EZ921" s="56"/>
      <c r="FA921" s="56"/>
      <c r="FB921" s="56"/>
      <c r="FC921" s="56"/>
      <c r="FD921" s="56"/>
      <c r="FE921" s="56"/>
      <c r="FF921" s="56"/>
      <c r="FG921" s="56"/>
      <c r="FH921" s="56"/>
      <c r="FI921" s="56"/>
      <c r="FJ921" s="56"/>
      <c r="FK921" s="56"/>
      <c r="FL921" s="56"/>
      <c r="FM921" s="56"/>
      <c r="FN921" s="56"/>
      <c r="FO921" s="56"/>
      <c r="FP921" s="56"/>
      <c r="FQ921" s="56"/>
      <c r="FR921" s="56"/>
      <c r="FS921" s="56"/>
      <c r="FT921" s="56"/>
      <c r="FU921" s="56"/>
      <c r="FV921" s="56"/>
      <c r="FW921" s="56"/>
      <c r="FX921" s="56"/>
      <c r="FY921" s="56"/>
      <c r="FZ921" s="56"/>
      <c r="GA921" s="56"/>
      <c r="GB921" s="56"/>
      <c r="GC921" s="56"/>
      <c r="GD921" s="56"/>
      <c r="GE921" s="56"/>
      <c r="GF921" s="56"/>
      <c r="GG921" s="56"/>
      <c r="GH921" s="56"/>
      <c r="GI921" s="56"/>
      <c r="GJ921" s="56"/>
      <c r="GK921" s="56"/>
      <c r="GL921" s="56"/>
      <c r="GM921" s="56"/>
      <c r="GN921" s="56"/>
      <c r="GO921" s="56"/>
      <c r="GP921" s="56"/>
      <c r="GQ921" s="56"/>
      <c r="GR921" s="56"/>
      <c r="GS921" s="56"/>
      <c r="GT921" s="56"/>
      <c r="GU921" s="56"/>
      <c r="GV921" s="56"/>
      <c r="GW921" s="56"/>
      <c r="GX921" s="56"/>
      <c r="GY921" s="56"/>
      <c r="GZ921" s="56"/>
      <c r="HA921" s="56"/>
      <c r="HB921" s="56"/>
      <c r="HC921" s="56"/>
      <c r="HD921" s="56"/>
      <c r="HE921" s="56"/>
      <c r="HF921" s="56"/>
      <c r="HG921" s="56"/>
      <c r="HH921" s="56"/>
      <c r="HI921" s="56"/>
      <c r="HJ921" s="56"/>
      <c r="HK921" s="56"/>
      <c r="HL921" s="56"/>
      <c r="HM921" s="56"/>
      <c r="HN921" s="56"/>
      <c r="HO921" s="56"/>
      <c r="HP921" s="56"/>
      <c r="HQ921" s="56"/>
      <c r="HR921" s="56"/>
      <c r="HS921" s="56"/>
      <c r="HT921" s="56"/>
      <c r="HU921" s="56"/>
      <c r="HV921" s="56"/>
      <c r="HW921" s="56"/>
      <c r="HX921" s="56"/>
      <c r="HY921" s="56"/>
      <c r="HZ921" s="56"/>
      <c r="IA921" s="56"/>
      <c r="IB921" s="56"/>
      <c r="IC921" s="56"/>
      <c r="ID921" s="56"/>
      <c r="IE921" s="56"/>
      <c r="IF921" s="56"/>
      <c r="IG921" s="56"/>
      <c r="IH921" s="56"/>
      <c r="II921" s="56"/>
      <c r="IJ921" s="56"/>
      <c r="IK921" s="56"/>
      <c r="IL921" s="56"/>
      <c r="IM921" s="56"/>
      <c r="IN921" s="56"/>
      <c r="IO921" s="56"/>
      <c r="IP921" s="56"/>
      <c r="IQ921" s="56"/>
      <c r="IR921" s="56"/>
      <c r="IS921" s="56"/>
      <c r="IT921" s="56"/>
      <c r="IU921" s="56"/>
      <c r="IV921" s="56"/>
      <c r="IW921" s="56"/>
      <c r="IX921" s="56"/>
    </row>
    <row r="922" spans="2:258">
      <c r="B922" s="56"/>
      <c r="C922" s="56"/>
      <c r="D922" s="56"/>
      <c r="E922" s="56"/>
      <c r="F922" s="56"/>
      <c r="G922" s="56"/>
      <c r="H922" s="56"/>
      <c r="I922" s="56"/>
      <c r="J922" s="56"/>
      <c r="K922" s="56"/>
      <c r="L922" s="56"/>
      <c r="M922" s="56"/>
      <c r="CK922" s="56"/>
      <c r="CL922" s="56"/>
      <c r="CM922" s="56"/>
      <c r="CN922" s="56"/>
      <c r="CO922" s="56"/>
      <c r="CP922" s="56"/>
      <c r="CQ922" s="56"/>
      <c r="CR922" s="56"/>
      <c r="CS922" s="56"/>
      <c r="CT922" s="56"/>
      <c r="CU922" s="56"/>
      <c r="CV922" s="56"/>
      <c r="CW922" s="56"/>
      <c r="CX922" s="56"/>
      <c r="CY922" s="56"/>
      <c r="CZ922" s="56"/>
      <c r="DA922" s="56"/>
      <c r="DB922" s="56"/>
      <c r="DC922" s="56"/>
      <c r="DD922" s="56"/>
      <c r="DE922" s="56"/>
      <c r="DF922" s="56"/>
      <c r="DG922" s="56"/>
      <c r="DH922" s="56"/>
      <c r="DI922" s="56"/>
      <c r="DJ922" s="56"/>
      <c r="DK922" s="56"/>
      <c r="DL922" s="56"/>
      <c r="DM922" s="56"/>
      <c r="DN922" s="56"/>
      <c r="DO922" s="56"/>
      <c r="DP922" s="56"/>
      <c r="DQ922" s="56"/>
      <c r="DR922" s="56"/>
      <c r="DS922" s="56"/>
      <c r="DT922" s="56"/>
      <c r="DU922" s="56"/>
      <c r="DV922" s="56"/>
      <c r="DW922" s="56"/>
      <c r="DX922" s="56"/>
      <c r="DY922" s="56"/>
      <c r="DZ922" s="56"/>
      <c r="EA922" s="56"/>
      <c r="EB922" s="56"/>
      <c r="EC922" s="56"/>
      <c r="ED922" s="56"/>
      <c r="EE922" s="56"/>
      <c r="EF922" s="56"/>
      <c r="EG922" s="56"/>
      <c r="EH922" s="56"/>
      <c r="EI922" s="56"/>
      <c r="EJ922" s="56"/>
      <c r="EK922" s="56"/>
      <c r="EL922" s="56"/>
      <c r="EM922" s="56"/>
      <c r="EN922" s="56"/>
      <c r="EO922" s="56"/>
      <c r="EP922" s="56"/>
      <c r="EQ922" s="56"/>
      <c r="ER922" s="56"/>
      <c r="ES922" s="56"/>
      <c r="ET922" s="56"/>
      <c r="EU922" s="56"/>
      <c r="EV922" s="56"/>
      <c r="EW922" s="56"/>
      <c r="EX922" s="56"/>
      <c r="EY922" s="56"/>
      <c r="EZ922" s="56"/>
      <c r="FA922" s="56"/>
      <c r="FB922" s="56"/>
      <c r="FC922" s="56"/>
      <c r="FD922" s="56"/>
      <c r="FE922" s="56"/>
      <c r="FF922" s="56"/>
      <c r="FG922" s="56"/>
      <c r="FH922" s="56"/>
      <c r="FI922" s="56"/>
      <c r="FJ922" s="56"/>
      <c r="FK922" s="56"/>
      <c r="FL922" s="56"/>
      <c r="FM922" s="56"/>
      <c r="FN922" s="56"/>
      <c r="FO922" s="56"/>
      <c r="FP922" s="56"/>
      <c r="FQ922" s="56"/>
      <c r="FR922" s="56"/>
      <c r="FS922" s="56"/>
      <c r="FT922" s="56"/>
      <c r="FU922" s="56"/>
      <c r="FV922" s="56"/>
      <c r="FW922" s="56"/>
      <c r="FX922" s="56"/>
      <c r="FY922" s="56"/>
      <c r="FZ922" s="56"/>
      <c r="GA922" s="56"/>
      <c r="GB922" s="56"/>
      <c r="GC922" s="56"/>
      <c r="GD922" s="56"/>
      <c r="GE922" s="56"/>
      <c r="GF922" s="56"/>
      <c r="GG922" s="56"/>
      <c r="GH922" s="56"/>
      <c r="GI922" s="56"/>
      <c r="GJ922" s="56"/>
      <c r="GK922" s="56"/>
      <c r="GL922" s="56"/>
      <c r="GM922" s="56"/>
      <c r="GN922" s="56"/>
      <c r="GO922" s="56"/>
      <c r="GP922" s="56"/>
      <c r="GQ922" s="56"/>
      <c r="GR922" s="56"/>
      <c r="GS922" s="56"/>
      <c r="GT922" s="56"/>
      <c r="GU922" s="56"/>
      <c r="GV922" s="56"/>
      <c r="GW922" s="56"/>
      <c r="GX922" s="56"/>
      <c r="GY922" s="56"/>
      <c r="GZ922" s="56"/>
      <c r="HA922" s="56"/>
      <c r="HB922" s="56"/>
      <c r="HC922" s="56"/>
      <c r="HD922" s="56"/>
      <c r="HE922" s="56"/>
      <c r="HF922" s="56"/>
      <c r="HG922" s="56"/>
      <c r="HH922" s="56"/>
      <c r="HI922" s="56"/>
      <c r="HJ922" s="56"/>
      <c r="HK922" s="56"/>
      <c r="HL922" s="56"/>
      <c r="HM922" s="56"/>
      <c r="HN922" s="56"/>
      <c r="HO922" s="56"/>
      <c r="HP922" s="56"/>
      <c r="HQ922" s="56"/>
      <c r="HR922" s="56"/>
      <c r="HS922" s="56"/>
      <c r="HT922" s="56"/>
      <c r="HU922" s="56"/>
      <c r="HV922" s="56"/>
      <c r="HW922" s="56"/>
      <c r="HX922" s="56"/>
      <c r="HY922" s="56"/>
      <c r="HZ922" s="56"/>
      <c r="IA922" s="56"/>
      <c r="IB922" s="56"/>
      <c r="IC922" s="56"/>
      <c r="ID922" s="56"/>
      <c r="IE922" s="56"/>
      <c r="IF922" s="56"/>
      <c r="IG922" s="56"/>
      <c r="IH922" s="56"/>
      <c r="II922" s="56"/>
      <c r="IJ922" s="56"/>
      <c r="IK922" s="56"/>
      <c r="IL922" s="56"/>
      <c r="IM922" s="56"/>
      <c r="IN922" s="56"/>
      <c r="IO922" s="56"/>
      <c r="IP922" s="56"/>
      <c r="IQ922" s="56"/>
      <c r="IR922" s="56"/>
      <c r="IS922" s="56"/>
      <c r="IT922" s="56"/>
      <c r="IU922" s="56"/>
      <c r="IV922" s="56"/>
      <c r="IW922" s="56"/>
      <c r="IX922" s="56"/>
    </row>
    <row r="923" spans="2:258">
      <c r="B923" s="56"/>
      <c r="C923" s="56"/>
      <c r="D923" s="56"/>
      <c r="E923" s="56"/>
      <c r="F923" s="56"/>
      <c r="G923" s="56"/>
      <c r="H923" s="56"/>
      <c r="I923" s="56"/>
      <c r="J923" s="56"/>
      <c r="K923" s="56"/>
      <c r="L923" s="56"/>
      <c r="M923" s="56"/>
      <c r="CK923" s="56"/>
      <c r="CL923" s="56"/>
      <c r="CM923" s="56"/>
      <c r="CN923" s="56"/>
      <c r="CO923" s="56"/>
      <c r="CP923" s="56"/>
      <c r="CQ923" s="56"/>
      <c r="CR923" s="56"/>
      <c r="CS923" s="56"/>
      <c r="CT923" s="56"/>
      <c r="CU923" s="56"/>
      <c r="CV923" s="56"/>
      <c r="CW923" s="56"/>
      <c r="CX923" s="56"/>
      <c r="CY923" s="56"/>
      <c r="CZ923" s="56"/>
      <c r="DA923" s="56"/>
      <c r="DB923" s="56"/>
      <c r="DC923" s="56"/>
      <c r="DD923" s="56"/>
      <c r="DE923" s="56"/>
      <c r="DF923" s="56"/>
      <c r="DG923" s="56"/>
      <c r="DH923" s="56"/>
      <c r="DI923" s="56"/>
      <c r="DJ923" s="56"/>
      <c r="DK923" s="56"/>
      <c r="DL923" s="56"/>
      <c r="DM923" s="56"/>
      <c r="DN923" s="56"/>
      <c r="DO923" s="56"/>
      <c r="DP923" s="56"/>
      <c r="DQ923" s="56"/>
      <c r="DR923" s="56"/>
      <c r="DS923" s="56"/>
      <c r="DT923" s="56"/>
      <c r="DU923" s="56"/>
      <c r="DV923" s="56"/>
      <c r="DW923" s="56"/>
      <c r="DX923" s="56"/>
      <c r="DY923" s="56"/>
      <c r="DZ923" s="56"/>
      <c r="EA923" s="56"/>
      <c r="EB923" s="56"/>
      <c r="EC923" s="56"/>
      <c r="ED923" s="56"/>
      <c r="EE923" s="56"/>
      <c r="EF923" s="56"/>
      <c r="EG923" s="56"/>
      <c r="EH923" s="56"/>
      <c r="EI923" s="56"/>
      <c r="EJ923" s="56"/>
      <c r="EK923" s="56"/>
      <c r="EL923" s="56"/>
      <c r="EM923" s="56"/>
      <c r="EN923" s="56"/>
      <c r="EO923" s="56"/>
      <c r="EP923" s="56"/>
      <c r="EQ923" s="56"/>
      <c r="ER923" s="56"/>
      <c r="ES923" s="56"/>
      <c r="ET923" s="56"/>
      <c r="EU923" s="56"/>
      <c r="EV923" s="56"/>
      <c r="EW923" s="56"/>
      <c r="EX923" s="56"/>
      <c r="EY923" s="56"/>
      <c r="EZ923" s="56"/>
      <c r="FA923" s="56"/>
      <c r="FB923" s="56"/>
      <c r="FC923" s="56"/>
      <c r="FD923" s="56"/>
      <c r="FE923" s="56"/>
      <c r="FF923" s="56"/>
      <c r="FG923" s="56"/>
      <c r="FH923" s="56"/>
      <c r="FI923" s="56"/>
      <c r="FJ923" s="56"/>
      <c r="FK923" s="56"/>
      <c r="FL923" s="56"/>
      <c r="FM923" s="56"/>
      <c r="FN923" s="56"/>
      <c r="FO923" s="56"/>
      <c r="FP923" s="56"/>
      <c r="FQ923" s="56"/>
      <c r="FR923" s="56"/>
      <c r="FS923" s="56"/>
      <c r="FT923" s="56"/>
      <c r="FU923" s="56"/>
      <c r="FV923" s="56"/>
      <c r="FW923" s="56"/>
      <c r="FX923" s="56"/>
      <c r="FY923" s="56"/>
      <c r="FZ923" s="56"/>
      <c r="GA923" s="56"/>
      <c r="GB923" s="56"/>
      <c r="GC923" s="56"/>
      <c r="GD923" s="56"/>
      <c r="GE923" s="56"/>
      <c r="GF923" s="56"/>
      <c r="GG923" s="56"/>
      <c r="GH923" s="56"/>
      <c r="GI923" s="56"/>
      <c r="GJ923" s="56"/>
      <c r="GK923" s="56"/>
      <c r="GL923" s="56"/>
      <c r="GM923" s="56"/>
      <c r="GN923" s="56"/>
      <c r="GO923" s="56"/>
      <c r="GP923" s="56"/>
      <c r="GQ923" s="56"/>
      <c r="GR923" s="56"/>
      <c r="GS923" s="56"/>
      <c r="GT923" s="56"/>
      <c r="GU923" s="56"/>
      <c r="GV923" s="56"/>
      <c r="GW923" s="56"/>
      <c r="GX923" s="56"/>
      <c r="GY923" s="56"/>
      <c r="GZ923" s="56"/>
      <c r="HA923" s="56"/>
      <c r="HB923" s="56"/>
      <c r="HC923" s="56"/>
      <c r="HD923" s="56"/>
      <c r="HE923" s="56"/>
      <c r="HF923" s="56"/>
      <c r="HG923" s="56"/>
      <c r="HH923" s="56"/>
      <c r="HI923" s="56"/>
      <c r="HJ923" s="56"/>
      <c r="HK923" s="56"/>
      <c r="HL923" s="56"/>
      <c r="HM923" s="56"/>
      <c r="HN923" s="56"/>
      <c r="HO923" s="56"/>
      <c r="HP923" s="56"/>
      <c r="HQ923" s="56"/>
      <c r="HR923" s="56"/>
      <c r="HS923" s="56"/>
      <c r="HT923" s="56"/>
      <c r="HU923" s="56"/>
      <c r="HV923" s="56"/>
      <c r="HW923" s="56"/>
      <c r="HX923" s="56"/>
      <c r="HY923" s="56"/>
      <c r="HZ923" s="56"/>
      <c r="IA923" s="56"/>
      <c r="IB923" s="56"/>
      <c r="IC923" s="56"/>
      <c r="ID923" s="56"/>
      <c r="IE923" s="56"/>
      <c r="IF923" s="56"/>
      <c r="IG923" s="56"/>
      <c r="IH923" s="56"/>
      <c r="II923" s="56"/>
      <c r="IJ923" s="56"/>
      <c r="IK923" s="56"/>
      <c r="IL923" s="56"/>
      <c r="IM923" s="56"/>
      <c r="IN923" s="56"/>
      <c r="IO923" s="56"/>
      <c r="IP923" s="56"/>
      <c r="IQ923" s="56"/>
      <c r="IR923" s="56"/>
      <c r="IS923" s="56"/>
      <c r="IT923" s="56"/>
      <c r="IU923" s="56"/>
      <c r="IV923" s="56"/>
      <c r="IW923" s="56"/>
      <c r="IX923" s="56"/>
    </row>
    <row r="924" spans="2:258">
      <c r="B924" s="56"/>
      <c r="C924" s="56"/>
      <c r="D924" s="56"/>
      <c r="E924" s="56"/>
      <c r="F924" s="56"/>
      <c r="G924" s="56"/>
      <c r="H924" s="56"/>
      <c r="I924" s="56"/>
      <c r="J924" s="56"/>
      <c r="K924" s="56"/>
      <c r="L924" s="56"/>
      <c r="M924" s="56"/>
      <c r="CK924" s="56"/>
      <c r="CL924" s="56"/>
      <c r="CM924" s="56"/>
      <c r="CN924" s="56"/>
      <c r="CO924" s="56"/>
      <c r="CP924" s="56"/>
      <c r="CQ924" s="56"/>
      <c r="CR924" s="56"/>
      <c r="CS924" s="56"/>
      <c r="CT924" s="56"/>
      <c r="CU924" s="56"/>
      <c r="CV924" s="56"/>
      <c r="CW924" s="56"/>
      <c r="CX924" s="56"/>
      <c r="CY924" s="56"/>
      <c r="CZ924" s="56"/>
      <c r="DA924" s="56"/>
      <c r="DB924" s="56"/>
      <c r="DC924" s="56"/>
      <c r="DD924" s="56"/>
      <c r="DE924" s="56"/>
      <c r="DF924" s="56"/>
      <c r="DG924" s="56"/>
      <c r="DH924" s="56"/>
      <c r="DI924" s="56"/>
      <c r="DJ924" s="56"/>
      <c r="DK924" s="56"/>
      <c r="DL924" s="56"/>
      <c r="DM924" s="56"/>
      <c r="DN924" s="56"/>
      <c r="DO924" s="56"/>
      <c r="DP924" s="56"/>
      <c r="DQ924" s="56"/>
      <c r="DR924" s="56"/>
      <c r="DS924" s="56"/>
      <c r="DT924" s="56"/>
      <c r="DU924" s="56"/>
      <c r="DV924" s="56"/>
      <c r="DW924" s="56"/>
      <c r="DX924" s="56"/>
      <c r="DY924" s="56"/>
      <c r="DZ924" s="56"/>
      <c r="EA924" s="56"/>
      <c r="EB924" s="56"/>
      <c r="EC924" s="56"/>
      <c r="ED924" s="56"/>
      <c r="EE924" s="56"/>
      <c r="EF924" s="56"/>
      <c r="EG924" s="56"/>
      <c r="EH924" s="56"/>
      <c r="EI924" s="56"/>
      <c r="EJ924" s="56"/>
      <c r="EK924" s="56"/>
      <c r="EL924" s="56"/>
      <c r="EM924" s="56"/>
      <c r="EN924" s="56"/>
      <c r="EO924" s="56"/>
      <c r="EP924" s="56"/>
      <c r="EQ924" s="56"/>
      <c r="ER924" s="56"/>
      <c r="ES924" s="56"/>
      <c r="ET924" s="56"/>
      <c r="EU924" s="56"/>
      <c r="EV924" s="56"/>
      <c r="EW924" s="56"/>
      <c r="EX924" s="56"/>
      <c r="EY924" s="56"/>
      <c r="EZ924" s="56"/>
      <c r="FA924" s="56"/>
      <c r="FB924" s="56"/>
      <c r="FC924" s="56"/>
      <c r="FD924" s="56"/>
      <c r="FE924" s="56"/>
      <c r="FF924" s="56"/>
      <c r="FG924" s="56"/>
      <c r="FH924" s="56"/>
      <c r="FI924" s="56"/>
      <c r="FJ924" s="56"/>
      <c r="FK924" s="56"/>
      <c r="FL924" s="56"/>
      <c r="FM924" s="56"/>
      <c r="FN924" s="56"/>
      <c r="FO924" s="56"/>
      <c r="FP924" s="56"/>
      <c r="FQ924" s="56"/>
      <c r="FR924" s="56"/>
      <c r="FS924" s="56"/>
      <c r="FT924" s="56"/>
      <c r="FU924" s="56"/>
      <c r="FV924" s="56"/>
      <c r="FW924" s="56"/>
      <c r="FX924" s="56"/>
      <c r="FY924" s="56"/>
      <c r="FZ924" s="56"/>
      <c r="GA924" s="56"/>
      <c r="GB924" s="56"/>
      <c r="GC924" s="56"/>
      <c r="GD924" s="56"/>
      <c r="GE924" s="56"/>
      <c r="GF924" s="56"/>
      <c r="GG924" s="56"/>
      <c r="GH924" s="56"/>
      <c r="GI924" s="56"/>
      <c r="GJ924" s="56"/>
      <c r="GK924" s="56"/>
      <c r="GL924" s="56"/>
      <c r="GM924" s="56"/>
      <c r="GN924" s="56"/>
      <c r="GO924" s="56"/>
      <c r="GP924" s="56"/>
      <c r="GQ924" s="56"/>
      <c r="GR924" s="56"/>
      <c r="GS924" s="56"/>
      <c r="GT924" s="56"/>
      <c r="GU924" s="56"/>
      <c r="GV924" s="56"/>
      <c r="GW924" s="56"/>
      <c r="GX924" s="56"/>
      <c r="GY924" s="56"/>
      <c r="GZ924" s="56"/>
      <c r="HA924" s="56"/>
      <c r="HB924" s="56"/>
      <c r="HC924" s="56"/>
      <c r="HD924" s="56"/>
      <c r="HE924" s="56"/>
      <c r="HF924" s="56"/>
      <c r="HG924" s="56"/>
      <c r="HH924" s="56"/>
      <c r="HI924" s="56"/>
      <c r="HJ924" s="56"/>
      <c r="HK924" s="56"/>
      <c r="HL924" s="56"/>
      <c r="HM924" s="56"/>
      <c r="HN924" s="56"/>
      <c r="HO924" s="56"/>
      <c r="HP924" s="56"/>
      <c r="HQ924" s="56"/>
      <c r="HR924" s="56"/>
      <c r="HS924" s="56"/>
      <c r="HT924" s="56"/>
      <c r="HU924" s="56"/>
      <c r="HV924" s="56"/>
      <c r="HW924" s="56"/>
      <c r="HX924" s="56"/>
      <c r="HY924" s="56"/>
      <c r="HZ924" s="56"/>
      <c r="IA924" s="56"/>
      <c r="IB924" s="56"/>
      <c r="IC924" s="56"/>
      <c r="ID924" s="56"/>
      <c r="IE924" s="56"/>
      <c r="IF924" s="56"/>
      <c r="IG924" s="56"/>
      <c r="IH924" s="56"/>
      <c r="II924" s="56"/>
      <c r="IJ924" s="56"/>
      <c r="IK924" s="56"/>
      <c r="IL924" s="56"/>
      <c r="IM924" s="56"/>
      <c r="IN924" s="56"/>
      <c r="IO924" s="56"/>
      <c r="IP924" s="56"/>
      <c r="IQ924" s="56"/>
      <c r="IR924" s="56"/>
      <c r="IS924" s="56"/>
      <c r="IT924" s="56"/>
      <c r="IU924" s="56"/>
      <c r="IV924" s="56"/>
      <c r="IW924" s="56"/>
      <c r="IX924" s="56"/>
    </row>
    <row r="925" spans="2:258">
      <c r="B925" s="56"/>
      <c r="C925" s="56"/>
      <c r="D925" s="56"/>
      <c r="E925" s="56"/>
      <c r="F925" s="56"/>
      <c r="G925" s="56"/>
      <c r="H925" s="56"/>
      <c r="I925" s="56"/>
      <c r="J925" s="56"/>
      <c r="K925" s="56"/>
      <c r="L925" s="56"/>
      <c r="M925" s="56"/>
      <c r="CK925" s="56"/>
      <c r="CL925" s="56"/>
      <c r="CM925" s="56"/>
      <c r="CN925" s="56"/>
      <c r="CO925" s="56"/>
      <c r="CP925" s="56"/>
      <c r="CQ925" s="56"/>
      <c r="CR925" s="56"/>
      <c r="CS925" s="56"/>
      <c r="CT925" s="56"/>
      <c r="CU925" s="56"/>
      <c r="CV925" s="56"/>
      <c r="CW925" s="56"/>
      <c r="CX925" s="56"/>
      <c r="CY925" s="56"/>
      <c r="CZ925" s="56"/>
      <c r="DA925" s="56"/>
      <c r="DB925" s="56"/>
      <c r="DC925" s="56"/>
      <c r="DD925" s="56"/>
      <c r="DE925" s="56"/>
      <c r="DF925" s="56"/>
      <c r="DG925" s="56"/>
      <c r="DH925" s="56"/>
      <c r="DI925" s="56"/>
      <c r="DJ925" s="56"/>
      <c r="DK925" s="56"/>
      <c r="DL925" s="56"/>
      <c r="DM925" s="56"/>
      <c r="DN925" s="56"/>
      <c r="DO925" s="56"/>
      <c r="DP925" s="56"/>
      <c r="DQ925" s="56"/>
      <c r="DR925" s="56"/>
      <c r="DS925" s="56"/>
      <c r="DT925" s="56"/>
      <c r="DU925" s="56"/>
      <c r="DV925" s="56"/>
      <c r="DW925" s="56"/>
      <c r="DX925" s="56"/>
      <c r="DY925" s="56"/>
      <c r="DZ925" s="56"/>
      <c r="EA925" s="56"/>
      <c r="EB925" s="56"/>
      <c r="EC925" s="56"/>
      <c r="ED925" s="56"/>
      <c r="EE925" s="56"/>
      <c r="EF925" s="56"/>
      <c r="EG925" s="56"/>
      <c r="EH925" s="56"/>
      <c r="EI925" s="56"/>
      <c r="EJ925" s="56"/>
      <c r="EK925" s="56"/>
      <c r="EL925" s="56"/>
      <c r="EM925" s="56"/>
      <c r="EN925" s="56"/>
      <c r="EO925" s="56"/>
      <c r="EP925" s="56"/>
      <c r="EQ925" s="56"/>
      <c r="ER925" s="56"/>
      <c r="ES925" s="56"/>
      <c r="ET925" s="56"/>
      <c r="EU925" s="56"/>
      <c r="EV925" s="56"/>
      <c r="EW925" s="56"/>
      <c r="EX925" s="56"/>
      <c r="EY925" s="56"/>
      <c r="EZ925" s="56"/>
      <c r="FA925" s="56"/>
      <c r="FB925" s="56"/>
      <c r="FC925" s="56"/>
      <c r="FD925" s="56"/>
      <c r="FE925" s="56"/>
      <c r="FF925" s="56"/>
      <c r="FG925" s="56"/>
      <c r="FH925" s="56"/>
      <c r="FI925" s="56"/>
      <c r="FJ925" s="56"/>
      <c r="FK925" s="56"/>
      <c r="FL925" s="56"/>
      <c r="FM925" s="56"/>
      <c r="FN925" s="56"/>
      <c r="FO925" s="56"/>
      <c r="FP925" s="56"/>
      <c r="FQ925" s="56"/>
      <c r="FR925" s="56"/>
      <c r="FS925" s="56"/>
      <c r="FT925" s="56"/>
      <c r="FU925" s="56"/>
      <c r="FV925" s="56"/>
      <c r="FW925" s="56"/>
      <c r="FX925" s="56"/>
      <c r="FY925" s="56"/>
      <c r="FZ925" s="56"/>
      <c r="GA925" s="56"/>
      <c r="GB925" s="56"/>
      <c r="GC925" s="56"/>
      <c r="GD925" s="56"/>
      <c r="GE925" s="56"/>
      <c r="GF925" s="56"/>
      <c r="GG925" s="56"/>
      <c r="GH925" s="56"/>
      <c r="GI925" s="56"/>
      <c r="GJ925" s="56"/>
      <c r="GK925" s="56"/>
      <c r="GL925" s="56"/>
      <c r="GM925" s="56"/>
      <c r="GN925" s="56"/>
      <c r="GO925" s="56"/>
      <c r="GP925" s="56"/>
      <c r="GQ925" s="56"/>
      <c r="GR925" s="56"/>
      <c r="GS925" s="56"/>
      <c r="GT925" s="56"/>
      <c r="GU925" s="56"/>
      <c r="GV925" s="56"/>
      <c r="GW925" s="56"/>
      <c r="GX925" s="56"/>
      <c r="GY925" s="56"/>
      <c r="GZ925" s="56"/>
      <c r="HA925" s="56"/>
      <c r="HB925" s="56"/>
      <c r="HC925" s="56"/>
      <c r="HD925" s="56"/>
      <c r="HE925" s="56"/>
      <c r="HF925" s="56"/>
      <c r="HG925" s="56"/>
      <c r="HH925" s="56"/>
      <c r="HI925" s="56"/>
      <c r="HJ925" s="56"/>
      <c r="HK925" s="56"/>
      <c r="HL925" s="56"/>
      <c r="HM925" s="56"/>
      <c r="HN925" s="56"/>
      <c r="HO925" s="56"/>
      <c r="HP925" s="56"/>
      <c r="HQ925" s="56"/>
      <c r="HR925" s="56"/>
      <c r="HS925" s="56"/>
      <c r="HT925" s="56"/>
      <c r="HU925" s="56"/>
      <c r="HV925" s="56"/>
      <c r="HW925" s="56"/>
      <c r="HX925" s="56"/>
      <c r="HY925" s="56"/>
      <c r="HZ925" s="56"/>
      <c r="IA925" s="56"/>
      <c r="IB925" s="56"/>
      <c r="IC925" s="56"/>
      <c r="ID925" s="56"/>
      <c r="IE925" s="56"/>
      <c r="IF925" s="56"/>
      <c r="IG925" s="56"/>
      <c r="IH925" s="56"/>
      <c r="II925" s="56"/>
      <c r="IJ925" s="56"/>
      <c r="IK925" s="56"/>
      <c r="IL925" s="56"/>
      <c r="IM925" s="56"/>
      <c r="IN925" s="56"/>
      <c r="IO925" s="56"/>
      <c r="IP925" s="56"/>
      <c r="IQ925" s="56"/>
      <c r="IR925" s="56"/>
      <c r="IS925" s="56"/>
      <c r="IT925" s="56"/>
      <c r="IU925" s="56"/>
      <c r="IV925" s="56"/>
      <c r="IW925" s="56"/>
      <c r="IX925" s="56"/>
    </row>
    <row r="926" spans="2:258">
      <c r="B926" s="56"/>
      <c r="C926" s="56"/>
      <c r="D926" s="56"/>
      <c r="E926" s="56"/>
      <c r="F926" s="56"/>
      <c r="G926" s="56"/>
      <c r="H926" s="56"/>
      <c r="I926" s="56"/>
      <c r="J926" s="56"/>
      <c r="K926" s="56"/>
      <c r="L926" s="56"/>
      <c r="M926" s="56"/>
      <c r="CK926" s="56"/>
      <c r="CL926" s="56"/>
      <c r="CM926" s="56"/>
      <c r="CN926" s="56"/>
      <c r="CO926" s="56"/>
      <c r="CP926" s="56"/>
      <c r="CQ926" s="56"/>
      <c r="CR926" s="56"/>
      <c r="CS926" s="56"/>
      <c r="CT926" s="56"/>
      <c r="CU926" s="56"/>
      <c r="CV926" s="56"/>
      <c r="CW926" s="56"/>
      <c r="CX926" s="56"/>
      <c r="CY926" s="56"/>
      <c r="CZ926" s="56"/>
      <c r="DA926" s="56"/>
      <c r="DB926" s="56"/>
      <c r="DC926" s="56"/>
      <c r="DD926" s="56"/>
      <c r="DE926" s="56"/>
      <c r="DF926" s="56"/>
      <c r="DG926" s="56"/>
      <c r="DH926" s="56"/>
      <c r="DI926" s="56"/>
      <c r="DJ926" s="56"/>
      <c r="DK926" s="56"/>
      <c r="DL926" s="56"/>
      <c r="DM926" s="56"/>
      <c r="DN926" s="56"/>
      <c r="DO926" s="56"/>
      <c r="DP926" s="56"/>
      <c r="DQ926" s="56"/>
      <c r="DR926" s="56"/>
      <c r="DS926" s="56"/>
      <c r="DT926" s="56"/>
      <c r="DU926" s="56"/>
      <c r="DV926" s="56"/>
      <c r="DW926" s="56"/>
      <c r="DX926" s="56"/>
      <c r="DY926" s="56"/>
      <c r="DZ926" s="56"/>
      <c r="EA926" s="56"/>
      <c r="EB926" s="56"/>
      <c r="EC926" s="56"/>
      <c r="ED926" s="56"/>
      <c r="EE926" s="56"/>
      <c r="EF926" s="56"/>
      <c r="EG926" s="56"/>
      <c r="EH926" s="56"/>
      <c r="EI926" s="56"/>
      <c r="EJ926" s="56"/>
      <c r="EK926" s="56"/>
      <c r="EL926" s="56"/>
      <c r="EM926" s="56"/>
      <c r="EN926" s="56"/>
      <c r="EO926" s="56"/>
      <c r="EP926" s="56"/>
      <c r="EQ926" s="56"/>
      <c r="ER926" s="56"/>
      <c r="ES926" s="56"/>
      <c r="ET926" s="56"/>
      <c r="EU926" s="56"/>
      <c r="EV926" s="56"/>
      <c r="EW926" s="56"/>
      <c r="EX926" s="56"/>
      <c r="EY926" s="56"/>
      <c r="EZ926" s="56"/>
      <c r="FA926" s="56"/>
      <c r="FB926" s="56"/>
      <c r="FC926" s="56"/>
      <c r="FD926" s="56"/>
      <c r="FE926" s="56"/>
      <c r="FF926" s="56"/>
      <c r="FG926" s="56"/>
      <c r="FH926" s="56"/>
      <c r="FI926" s="56"/>
      <c r="FJ926" s="56"/>
      <c r="FK926" s="56"/>
      <c r="FL926" s="56"/>
      <c r="FM926" s="56"/>
      <c r="FN926" s="56"/>
      <c r="FO926" s="56"/>
      <c r="FP926" s="56"/>
      <c r="FQ926" s="56"/>
      <c r="FR926" s="56"/>
      <c r="FS926" s="56"/>
      <c r="FT926" s="56"/>
      <c r="FU926" s="56"/>
      <c r="FV926" s="56"/>
      <c r="FW926" s="56"/>
      <c r="FX926" s="56"/>
      <c r="FY926" s="56"/>
      <c r="FZ926" s="56"/>
      <c r="GA926" s="56"/>
      <c r="GB926" s="56"/>
      <c r="GC926" s="56"/>
      <c r="GD926" s="56"/>
      <c r="GE926" s="56"/>
      <c r="GF926" s="56"/>
      <c r="GG926" s="56"/>
      <c r="GH926" s="56"/>
      <c r="GI926" s="56"/>
      <c r="GJ926" s="56"/>
      <c r="GK926" s="56"/>
      <c r="GL926" s="56"/>
      <c r="GM926" s="56"/>
      <c r="GN926" s="56"/>
      <c r="GO926" s="56"/>
      <c r="GP926" s="56"/>
      <c r="GQ926" s="56"/>
      <c r="GR926" s="56"/>
      <c r="GS926" s="56"/>
      <c r="GT926" s="56"/>
      <c r="GU926" s="56"/>
      <c r="GV926" s="56"/>
      <c r="GW926" s="56"/>
      <c r="GX926" s="56"/>
      <c r="GY926" s="56"/>
      <c r="GZ926" s="56"/>
      <c r="HA926" s="56"/>
      <c r="HB926" s="56"/>
      <c r="HC926" s="56"/>
      <c r="HD926" s="56"/>
      <c r="HE926" s="56"/>
      <c r="HF926" s="56"/>
      <c r="HG926" s="56"/>
      <c r="HH926" s="56"/>
      <c r="HI926" s="56"/>
      <c r="HJ926" s="56"/>
      <c r="HK926" s="56"/>
      <c r="HL926" s="56"/>
      <c r="HM926" s="56"/>
      <c r="HN926" s="56"/>
      <c r="HO926" s="56"/>
      <c r="HP926" s="56"/>
      <c r="HQ926" s="56"/>
      <c r="HR926" s="56"/>
      <c r="HS926" s="56"/>
      <c r="HT926" s="56"/>
      <c r="HU926" s="56"/>
      <c r="HV926" s="56"/>
      <c r="HW926" s="56"/>
      <c r="HX926" s="56"/>
      <c r="HY926" s="56"/>
      <c r="HZ926" s="56"/>
      <c r="IA926" s="56"/>
      <c r="IB926" s="56"/>
      <c r="IC926" s="56"/>
      <c r="ID926" s="56"/>
      <c r="IE926" s="56"/>
      <c r="IF926" s="56"/>
      <c r="IG926" s="56"/>
      <c r="IH926" s="56"/>
      <c r="II926" s="56"/>
      <c r="IJ926" s="56"/>
      <c r="IK926" s="56"/>
      <c r="IL926" s="56"/>
      <c r="IM926" s="56"/>
      <c r="IN926" s="56"/>
      <c r="IO926" s="56"/>
      <c r="IP926" s="56"/>
      <c r="IQ926" s="56"/>
      <c r="IR926" s="56"/>
      <c r="IS926" s="56"/>
      <c r="IT926" s="56"/>
      <c r="IU926" s="56"/>
      <c r="IV926" s="56"/>
      <c r="IW926" s="56"/>
      <c r="IX926" s="56"/>
    </row>
    <row r="927" spans="2:258">
      <c r="B927" s="56"/>
      <c r="C927" s="56"/>
      <c r="D927" s="56"/>
      <c r="E927" s="56"/>
      <c r="F927" s="56"/>
      <c r="G927" s="56"/>
      <c r="H927" s="56"/>
      <c r="I927" s="56"/>
      <c r="J927" s="56"/>
      <c r="K927" s="56"/>
      <c r="L927" s="56"/>
      <c r="M927" s="56"/>
      <c r="CK927" s="56"/>
      <c r="CL927" s="56"/>
      <c r="CM927" s="56"/>
      <c r="CN927" s="56"/>
      <c r="CO927" s="56"/>
      <c r="CP927" s="56"/>
      <c r="CQ927" s="56"/>
      <c r="CR927" s="56"/>
      <c r="CS927" s="56"/>
      <c r="CT927" s="56"/>
      <c r="CU927" s="56"/>
      <c r="CV927" s="56"/>
      <c r="CW927" s="56"/>
      <c r="CX927" s="56"/>
      <c r="CY927" s="56"/>
      <c r="CZ927" s="56"/>
      <c r="DA927" s="56"/>
      <c r="DB927" s="56"/>
      <c r="DC927" s="56"/>
      <c r="DD927" s="56"/>
      <c r="DE927" s="56"/>
      <c r="DF927" s="56"/>
      <c r="DG927" s="56"/>
      <c r="DH927" s="56"/>
      <c r="DI927" s="56"/>
      <c r="DJ927" s="56"/>
      <c r="DK927" s="56"/>
      <c r="DL927" s="56"/>
      <c r="DM927" s="56"/>
      <c r="DN927" s="56"/>
      <c r="DO927" s="56"/>
      <c r="DP927" s="56"/>
      <c r="DQ927" s="56"/>
      <c r="DR927" s="56"/>
      <c r="DS927" s="56"/>
      <c r="DT927" s="56"/>
      <c r="DU927" s="56"/>
      <c r="DV927" s="56"/>
      <c r="DW927" s="56"/>
      <c r="DX927" s="56"/>
      <c r="DY927" s="56"/>
      <c r="DZ927" s="56"/>
      <c r="EA927" s="56"/>
      <c r="EB927" s="56"/>
      <c r="EC927" s="56"/>
      <c r="ED927" s="56"/>
      <c r="EE927" s="56"/>
      <c r="EF927" s="56"/>
      <c r="EG927" s="56"/>
      <c r="EH927" s="56"/>
      <c r="EI927" s="56"/>
      <c r="EJ927" s="56"/>
      <c r="EK927" s="56"/>
      <c r="EL927" s="56"/>
      <c r="EM927" s="56"/>
      <c r="EN927" s="56"/>
      <c r="EO927" s="56"/>
      <c r="EP927" s="56"/>
      <c r="EQ927" s="56"/>
      <c r="ER927" s="56"/>
      <c r="ES927" s="56"/>
      <c r="ET927" s="56"/>
      <c r="EU927" s="56"/>
      <c r="EV927" s="56"/>
      <c r="EW927" s="56"/>
      <c r="EX927" s="56"/>
      <c r="EY927" s="56"/>
      <c r="EZ927" s="56"/>
      <c r="FA927" s="56"/>
      <c r="FB927" s="56"/>
      <c r="FC927" s="56"/>
      <c r="FD927" s="56"/>
      <c r="FE927" s="56"/>
      <c r="FF927" s="56"/>
      <c r="FG927" s="56"/>
      <c r="FH927" s="56"/>
      <c r="FI927" s="56"/>
      <c r="FJ927" s="56"/>
      <c r="FK927" s="56"/>
      <c r="FL927" s="56"/>
      <c r="FM927" s="56"/>
      <c r="FN927" s="56"/>
      <c r="FO927" s="56"/>
      <c r="FP927" s="56"/>
      <c r="FQ927" s="56"/>
      <c r="FR927" s="56"/>
      <c r="FS927" s="56"/>
      <c r="FT927" s="56"/>
      <c r="FU927" s="56"/>
      <c r="FV927" s="56"/>
      <c r="FW927" s="56"/>
      <c r="FX927" s="56"/>
      <c r="FY927" s="56"/>
      <c r="FZ927" s="56"/>
      <c r="GA927" s="56"/>
      <c r="GB927" s="56"/>
      <c r="GC927" s="56"/>
      <c r="GD927" s="56"/>
      <c r="GE927" s="56"/>
      <c r="GF927" s="56"/>
      <c r="GG927" s="56"/>
      <c r="GH927" s="56"/>
      <c r="GI927" s="56"/>
      <c r="GJ927" s="56"/>
      <c r="GK927" s="56"/>
      <c r="GL927" s="56"/>
      <c r="GM927" s="56"/>
      <c r="GN927" s="56"/>
      <c r="GO927" s="56"/>
      <c r="GP927" s="56"/>
      <c r="GQ927" s="56"/>
      <c r="GR927" s="56"/>
      <c r="GS927" s="56"/>
      <c r="GT927" s="56"/>
      <c r="GU927" s="56"/>
      <c r="GV927" s="56"/>
      <c r="GW927" s="56"/>
      <c r="GX927" s="56"/>
      <c r="GY927" s="56"/>
      <c r="GZ927" s="56"/>
      <c r="HA927" s="56"/>
      <c r="HB927" s="56"/>
      <c r="HC927" s="56"/>
      <c r="HD927" s="56"/>
      <c r="HE927" s="56"/>
      <c r="HF927" s="56"/>
      <c r="HG927" s="56"/>
      <c r="HH927" s="56"/>
      <c r="HI927" s="56"/>
      <c r="HJ927" s="56"/>
      <c r="HK927" s="56"/>
      <c r="HL927" s="56"/>
      <c r="HM927" s="56"/>
      <c r="HN927" s="56"/>
      <c r="HO927" s="56"/>
      <c r="HP927" s="56"/>
      <c r="HQ927" s="56"/>
      <c r="HR927" s="56"/>
      <c r="HS927" s="56"/>
      <c r="HT927" s="56"/>
      <c r="HU927" s="56"/>
      <c r="HV927" s="56"/>
      <c r="HW927" s="56"/>
      <c r="HX927" s="56"/>
      <c r="HY927" s="56"/>
      <c r="HZ927" s="56"/>
      <c r="IA927" s="56"/>
      <c r="IB927" s="56"/>
      <c r="IC927" s="56"/>
      <c r="ID927" s="56"/>
      <c r="IE927" s="56"/>
      <c r="IF927" s="56"/>
      <c r="IG927" s="56"/>
      <c r="IH927" s="56"/>
      <c r="II927" s="56"/>
      <c r="IJ927" s="56"/>
      <c r="IK927" s="56"/>
      <c r="IL927" s="56"/>
      <c r="IM927" s="56"/>
      <c r="IN927" s="56"/>
      <c r="IO927" s="56"/>
      <c r="IP927" s="56"/>
      <c r="IQ927" s="56"/>
      <c r="IR927" s="56"/>
      <c r="IS927" s="56"/>
      <c r="IT927" s="56"/>
      <c r="IU927" s="56"/>
      <c r="IV927" s="56"/>
      <c r="IW927" s="56"/>
      <c r="IX927" s="56"/>
    </row>
    <row r="928" spans="2:258">
      <c r="B928" s="56"/>
      <c r="C928" s="56"/>
      <c r="D928" s="56"/>
      <c r="E928" s="56"/>
      <c r="F928" s="56"/>
      <c r="G928" s="56"/>
      <c r="H928" s="56"/>
      <c r="I928" s="56"/>
      <c r="J928" s="56"/>
      <c r="K928" s="56"/>
      <c r="L928" s="56"/>
      <c r="M928" s="56"/>
      <c r="CK928" s="56"/>
      <c r="CL928" s="56"/>
      <c r="CM928" s="56"/>
      <c r="CN928" s="56"/>
      <c r="CO928" s="56"/>
      <c r="CP928" s="56"/>
      <c r="CQ928" s="56"/>
      <c r="CR928" s="56"/>
      <c r="CS928" s="56"/>
      <c r="CT928" s="56"/>
      <c r="CU928" s="56"/>
      <c r="CV928" s="56"/>
      <c r="CW928" s="56"/>
      <c r="CX928" s="56"/>
      <c r="CY928" s="56"/>
      <c r="CZ928" s="56"/>
      <c r="DA928" s="56"/>
      <c r="DB928" s="56"/>
      <c r="DC928" s="56"/>
      <c r="DD928" s="56"/>
      <c r="DE928" s="56"/>
      <c r="DF928" s="56"/>
      <c r="DG928" s="56"/>
      <c r="DH928" s="56"/>
      <c r="DI928" s="56"/>
      <c r="DJ928" s="56"/>
      <c r="DK928" s="56"/>
      <c r="DL928" s="56"/>
      <c r="DM928" s="56"/>
      <c r="DN928" s="56"/>
      <c r="DO928" s="56"/>
      <c r="DP928" s="56"/>
      <c r="DQ928" s="56"/>
      <c r="DR928" s="56"/>
      <c r="DS928" s="56"/>
      <c r="DT928" s="56"/>
      <c r="DU928" s="56"/>
      <c r="DV928" s="56"/>
      <c r="DW928" s="56"/>
      <c r="DX928" s="56"/>
      <c r="DY928" s="56"/>
      <c r="DZ928" s="56"/>
      <c r="EA928" s="56"/>
      <c r="EB928" s="56"/>
      <c r="EC928" s="56"/>
      <c r="ED928" s="56"/>
      <c r="EE928" s="56"/>
      <c r="EF928" s="56"/>
      <c r="EG928" s="56"/>
      <c r="EH928" s="56"/>
      <c r="EI928" s="56"/>
      <c r="EJ928" s="56"/>
      <c r="EK928" s="56"/>
      <c r="EL928" s="56"/>
      <c r="EM928" s="56"/>
      <c r="EN928" s="56"/>
      <c r="EO928" s="56"/>
      <c r="EP928" s="56"/>
      <c r="EQ928" s="56"/>
      <c r="ER928" s="56"/>
      <c r="ES928" s="56"/>
      <c r="ET928" s="56"/>
      <c r="EU928" s="56"/>
      <c r="EV928" s="56"/>
      <c r="EW928" s="56"/>
      <c r="EX928" s="56"/>
      <c r="EY928" s="56"/>
      <c r="EZ928" s="56"/>
      <c r="FA928" s="56"/>
      <c r="FB928" s="56"/>
      <c r="FC928" s="56"/>
      <c r="FD928" s="56"/>
      <c r="FE928" s="56"/>
      <c r="FF928" s="56"/>
      <c r="FG928" s="56"/>
      <c r="FH928" s="56"/>
      <c r="FI928" s="56"/>
      <c r="FJ928" s="56"/>
      <c r="FK928" s="56"/>
      <c r="FL928" s="56"/>
      <c r="FM928" s="56"/>
      <c r="FN928" s="56"/>
      <c r="FO928" s="56"/>
      <c r="FP928" s="56"/>
      <c r="FQ928" s="56"/>
      <c r="FR928" s="56"/>
      <c r="FS928" s="56"/>
      <c r="FT928" s="56"/>
      <c r="FU928" s="56"/>
      <c r="FV928" s="56"/>
      <c r="FW928" s="56"/>
      <c r="FX928" s="56"/>
      <c r="FY928" s="56"/>
      <c r="FZ928" s="56"/>
      <c r="GA928" s="56"/>
      <c r="GB928" s="56"/>
      <c r="GC928" s="56"/>
      <c r="GD928" s="56"/>
      <c r="GE928" s="56"/>
      <c r="GF928" s="56"/>
      <c r="GG928" s="56"/>
      <c r="GH928" s="56"/>
      <c r="GI928" s="56"/>
      <c r="GJ928" s="56"/>
      <c r="GK928" s="56"/>
      <c r="GL928" s="56"/>
      <c r="GM928" s="56"/>
      <c r="GN928" s="56"/>
      <c r="GO928" s="56"/>
      <c r="GP928" s="56"/>
      <c r="GQ928" s="56"/>
      <c r="GR928" s="56"/>
      <c r="GS928" s="56"/>
      <c r="GT928" s="56"/>
      <c r="GU928" s="56"/>
      <c r="GV928" s="56"/>
      <c r="GW928" s="56"/>
      <c r="GX928" s="56"/>
      <c r="GY928" s="56"/>
      <c r="GZ928" s="56"/>
      <c r="HA928" s="56"/>
      <c r="HB928" s="56"/>
      <c r="HC928" s="56"/>
      <c r="HD928" s="56"/>
      <c r="HE928" s="56"/>
      <c r="HF928" s="56"/>
      <c r="HG928" s="56"/>
      <c r="HH928" s="56"/>
      <c r="HI928" s="56"/>
      <c r="HJ928" s="56"/>
      <c r="HK928" s="56"/>
      <c r="HL928" s="56"/>
      <c r="HM928" s="56"/>
      <c r="HN928" s="56"/>
      <c r="HO928" s="56"/>
      <c r="HP928" s="56"/>
      <c r="HQ928" s="56"/>
      <c r="HR928" s="56"/>
      <c r="HS928" s="56"/>
      <c r="HT928" s="56"/>
      <c r="HU928" s="56"/>
      <c r="HV928" s="56"/>
      <c r="HW928" s="56"/>
      <c r="HX928" s="56"/>
      <c r="HY928" s="56"/>
      <c r="HZ928" s="56"/>
      <c r="IA928" s="56"/>
      <c r="IB928" s="56"/>
      <c r="IC928" s="56"/>
      <c r="ID928" s="56"/>
      <c r="IE928" s="56"/>
      <c r="IF928" s="56"/>
      <c r="IG928" s="56"/>
      <c r="IH928" s="56"/>
      <c r="II928" s="56"/>
      <c r="IJ928" s="56"/>
      <c r="IK928" s="56"/>
      <c r="IL928" s="56"/>
      <c r="IM928" s="56"/>
      <c r="IN928" s="56"/>
      <c r="IO928" s="56"/>
      <c r="IP928" s="56"/>
      <c r="IQ928" s="56"/>
      <c r="IR928" s="56"/>
      <c r="IS928" s="56"/>
      <c r="IT928" s="56"/>
      <c r="IU928" s="56"/>
      <c r="IV928" s="56"/>
      <c r="IW928" s="56"/>
      <c r="IX928" s="56"/>
    </row>
    <row r="929" spans="2:258">
      <c r="B929" s="56"/>
      <c r="C929" s="56"/>
      <c r="D929" s="56"/>
      <c r="E929" s="56"/>
      <c r="F929" s="56"/>
      <c r="G929" s="56"/>
      <c r="H929" s="56"/>
      <c r="I929" s="56"/>
      <c r="J929" s="56"/>
      <c r="K929" s="56"/>
      <c r="L929" s="56"/>
      <c r="M929" s="56"/>
      <c r="CK929" s="56"/>
      <c r="CL929" s="56"/>
      <c r="CM929" s="56"/>
      <c r="CN929" s="56"/>
      <c r="CO929" s="56"/>
      <c r="CP929" s="56"/>
      <c r="CQ929" s="56"/>
      <c r="CR929" s="56"/>
      <c r="CS929" s="56"/>
      <c r="CT929" s="56"/>
      <c r="CU929" s="56"/>
      <c r="CV929" s="56"/>
      <c r="CW929" s="56"/>
      <c r="CX929" s="56"/>
      <c r="CY929" s="56"/>
      <c r="CZ929" s="56"/>
      <c r="DA929" s="56"/>
      <c r="DB929" s="56"/>
      <c r="DC929" s="56"/>
      <c r="DD929" s="56"/>
      <c r="DE929" s="56"/>
      <c r="DF929" s="56"/>
      <c r="DG929" s="56"/>
      <c r="DH929" s="56"/>
      <c r="DI929" s="56"/>
      <c r="DJ929" s="56"/>
      <c r="DK929" s="56"/>
      <c r="DL929" s="56"/>
      <c r="DM929" s="56"/>
      <c r="DN929" s="56"/>
      <c r="DO929" s="56"/>
      <c r="DP929" s="56"/>
      <c r="DQ929" s="56"/>
      <c r="DR929" s="56"/>
      <c r="DS929" s="56"/>
      <c r="DT929" s="56"/>
      <c r="DU929" s="56"/>
      <c r="DV929" s="56"/>
      <c r="DW929" s="56"/>
      <c r="DX929" s="56"/>
      <c r="DY929" s="56"/>
      <c r="DZ929" s="56"/>
      <c r="EA929" s="56"/>
      <c r="EB929" s="56"/>
      <c r="EC929" s="56"/>
      <c r="ED929" s="56"/>
      <c r="EE929" s="56"/>
      <c r="EF929" s="56"/>
      <c r="EG929" s="56"/>
      <c r="EH929" s="56"/>
      <c r="EI929" s="56"/>
      <c r="EJ929" s="56"/>
      <c r="EK929" s="56"/>
      <c r="EL929" s="56"/>
      <c r="EM929" s="56"/>
      <c r="EN929" s="56"/>
      <c r="EO929" s="56"/>
      <c r="EP929" s="56"/>
      <c r="EQ929" s="56"/>
      <c r="ER929" s="56"/>
      <c r="ES929" s="56"/>
      <c r="ET929" s="56"/>
      <c r="EU929" s="56"/>
      <c r="EV929" s="56"/>
      <c r="EW929" s="56"/>
      <c r="EX929" s="56"/>
      <c r="EY929" s="56"/>
      <c r="EZ929" s="56"/>
      <c r="FA929" s="56"/>
      <c r="FB929" s="56"/>
      <c r="FC929" s="56"/>
      <c r="FD929" s="56"/>
      <c r="FE929" s="56"/>
      <c r="FF929" s="56"/>
      <c r="FG929" s="56"/>
      <c r="FH929" s="56"/>
      <c r="FI929" s="56"/>
      <c r="FJ929" s="56"/>
      <c r="FK929" s="56"/>
      <c r="FL929" s="56"/>
      <c r="FM929" s="56"/>
      <c r="FN929" s="56"/>
      <c r="FO929" s="56"/>
      <c r="FP929" s="56"/>
      <c r="FQ929" s="56"/>
      <c r="FR929" s="56"/>
      <c r="FS929" s="56"/>
      <c r="FT929" s="56"/>
      <c r="FU929" s="56"/>
      <c r="FV929" s="56"/>
      <c r="FW929" s="56"/>
      <c r="FX929" s="56"/>
      <c r="FY929" s="56"/>
      <c r="FZ929" s="56"/>
      <c r="GA929" s="56"/>
      <c r="GB929" s="56"/>
      <c r="GC929" s="56"/>
      <c r="GD929" s="56"/>
      <c r="GE929" s="56"/>
      <c r="GF929" s="56"/>
      <c r="GG929" s="56"/>
      <c r="GH929" s="56"/>
      <c r="GI929" s="56"/>
      <c r="GJ929" s="56"/>
      <c r="GK929" s="56"/>
      <c r="GL929" s="56"/>
      <c r="GM929" s="56"/>
      <c r="GN929" s="56"/>
      <c r="GO929" s="56"/>
      <c r="GP929" s="56"/>
      <c r="GQ929" s="56"/>
      <c r="GR929" s="56"/>
      <c r="GS929" s="56"/>
      <c r="GT929" s="56"/>
      <c r="GU929" s="56"/>
      <c r="GV929" s="56"/>
      <c r="GW929" s="56"/>
      <c r="GX929" s="56"/>
      <c r="GY929" s="56"/>
      <c r="GZ929" s="56"/>
      <c r="HA929" s="56"/>
      <c r="HB929" s="56"/>
      <c r="HC929" s="56"/>
      <c r="HD929" s="56"/>
      <c r="HE929" s="56"/>
      <c r="HF929" s="56"/>
      <c r="HG929" s="56"/>
      <c r="HH929" s="56"/>
      <c r="HI929" s="56"/>
      <c r="HJ929" s="56"/>
      <c r="HK929" s="56"/>
      <c r="HL929" s="56"/>
      <c r="HM929" s="56"/>
      <c r="HN929" s="56"/>
      <c r="HO929" s="56"/>
      <c r="HP929" s="56"/>
      <c r="HQ929" s="56"/>
      <c r="HR929" s="56"/>
      <c r="HS929" s="56"/>
      <c r="HT929" s="56"/>
      <c r="HU929" s="56"/>
      <c r="HV929" s="56"/>
      <c r="HW929" s="56"/>
      <c r="HX929" s="56"/>
      <c r="HY929" s="56"/>
      <c r="HZ929" s="56"/>
      <c r="IA929" s="56"/>
      <c r="IB929" s="56"/>
      <c r="IC929" s="56"/>
      <c r="ID929" s="56"/>
      <c r="IE929" s="56"/>
      <c r="IF929" s="56"/>
      <c r="IG929" s="56"/>
      <c r="IH929" s="56"/>
      <c r="II929" s="56"/>
      <c r="IJ929" s="56"/>
      <c r="IK929" s="56"/>
      <c r="IL929" s="56"/>
      <c r="IM929" s="56"/>
      <c r="IN929" s="56"/>
      <c r="IO929" s="56"/>
      <c r="IP929" s="56"/>
      <c r="IQ929" s="56"/>
      <c r="IR929" s="56"/>
      <c r="IS929" s="56"/>
      <c r="IT929" s="56"/>
      <c r="IU929" s="56"/>
      <c r="IV929" s="56"/>
      <c r="IW929" s="56"/>
      <c r="IX929" s="56"/>
    </row>
    <row r="930" spans="2:258">
      <c r="B930" s="56"/>
      <c r="C930" s="56"/>
      <c r="D930" s="56"/>
      <c r="E930" s="56"/>
      <c r="F930" s="56"/>
      <c r="G930" s="56"/>
      <c r="H930" s="56"/>
      <c r="I930" s="56"/>
      <c r="J930" s="56"/>
      <c r="K930" s="56"/>
      <c r="L930" s="56"/>
      <c r="M930" s="56"/>
      <c r="CK930" s="56"/>
      <c r="CL930" s="56"/>
      <c r="CM930" s="56"/>
      <c r="CN930" s="56"/>
      <c r="CO930" s="56"/>
      <c r="CP930" s="56"/>
      <c r="CQ930" s="56"/>
      <c r="CR930" s="56"/>
      <c r="CS930" s="56"/>
      <c r="CT930" s="56"/>
      <c r="CU930" s="56"/>
      <c r="CV930" s="56"/>
      <c r="CW930" s="56"/>
      <c r="CX930" s="56"/>
      <c r="CY930" s="56"/>
      <c r="CZ930" s="56"/>
      <c r="DA930" s="56"/>
      <c r="DB930" s="56"/>
      <c r="DC930" s="56"/>
      <c r="DD930" s="56"/>
      <c r="DE930" s="56"/>
      <c r="DF930" s="56"/>
      <c r="DG930" s="56"/>
      <c r="DH930" s="56"/>
      <c r="DI930" s="56"/>
      <c r="DJ930" s="56"/>
      <c r="DK930" s="56"/>
      <c r="DL930" s="56"/>
      <c r="DM930" s="56"/>
      <c r="DN930" s="56"/>
      <c r="DO930" s="56"/>
      <c r="DP930" s="56"/>
      <c r="DQ930" s="56"/>
      <c r="DR930" s="56"/>
      <c r="DS930" s="56"/>
      <c r="DT930" s="56"/>
      <c r="DU930" s="56"/>
      <c r="DV930" s="56"/>
      <c r="DW930" s="56"/>
      <c r="DX930" s="56"/>
      <c r="DY930" s="56"/>
      <c r="DZ930" s="56"/>
      <c r="EA930" s="56"/>
      <c r="EB930" s="56"/>
      <c r="EC930" s="56"/>
      <c r="ED930" s="56"/>
      <c r="EE930" s="56"/>
      <c r="EF930" s="56"/>
      <c r="EG930" s="56"/>
      <c r="EH930" s="56"/>
      <c r="EI930" s="56"/>
      <c r="EJ930" s="56"/>
      <c r="EK930" s="56"/>
      <c r="EL930" s="56"/>
      <c r="EM930" s="56"/>
      <c r="EN930" s="56"/>
      <c r="EO930" s="56"/>
      <c r="EP930" s="56"/>
      <c r="EQ930" s="56"/>
      <c r="ER930" s="56"/>
      <c r="ES930" s="56"/>
      <c r="ET930" s="56"/>
      <c r="EU930" s="56"/>
      <c r="EV930" s="56"/>
      <c r="EW930" s="56"/>
      <c r="EX930" s="56"/>
      <c r="EY930" s="56"/>
      <c r="EZ930" s="56"/>
      <c r="FA930" s="56"/>
      <c r="FB930" s="56"/>
      <c r="FC930" s="56"/>
      <c r="FD930" s="56"/>
      <c r="FE930" s="56"/>
      <c r="FF930" s="56"/>
      <c r="FG930" s="56"/>
      <c r="FH930" s="56"/>
      <c r="FI930" s="56"/>
      <c r="FJ930" s="56"/>
      <c r="FK930" s="56"/>
      <c r="FL930" s="56"/>
      <c r="FM930" s="56"/>
      <c r="FN930" s="56"/>
      <c r="FO930" s="56"/>
      <c r="FP930" s="56"/>
      <c r="FQ930" s="56"/>
      <c r="FR930" s="56"/>
      <c r="FS930" s="56"/>
      <c r="FT930" s="56"/>
      <c r="FU930" s="56"/>
      <c r="FV930" s="56"/>
      <c r="FW930" s="56"/>
      <c r="FX930" s="56"/>
      <c r="FY930" s="56"/>
      <c r="FZ930" s="56"/>
      <c r="GA930" s="56"/>
      <c r="GB930" s="56"/>
      <c r="GC930" s="56"/>
      <c r="GD930" s="56"/>
      <c r="GE930" s="56"/>
      <c r="GF930" s="56"/>
      <c r="GG930" s="56"/>
      <c r="GH930" s="56"/>
      <c r="GI930" s="56"/>
      <c r="GJ930" s="56"/>
      <c r="GK930" s="56"/>
      <c r="GL930" s="56"/>
      <c r="GM930" s="56"/>
      <c r="GN930" s="56"/>
      <c r="GO930" s="56"/>
      <c r="GP930" s="56"/>
      <c r="GQ930" s="56"/>
      <c r="GR930" s="56"/>
      <c r="GS930" s="56"/>
      <c r="GT930" s="56"/>
      <c r="GU930" s="56"/>
      <c r="GV930" s="56"/>
      <c r="GW930" s="56"/>
      <c r="GX930" s="56"/>
      <c r="GY930" s="56"/>
      <c r="GZ930" s="56"/>
      <c r="HA930" s="56"/>
      <c r="HB930" s="56"/>
      <c r="HC930" s="56"/>
      <c r="HD930" s="56"/>
      <c r="HE930" s="56"/>
      <c r="HF930" s="56"/>
      <c r="HG930" s="56"/>
      <c r="HH930" s="56"/>
      <c r="HI930" s="56"/>
      <c r="HJ930" s="56"/>
      <c r="HK930" s="56"/>
      <c r="HL930" s="56"/>
      <c r="HM930" s="56"/>
      <c r="HN930" s="56"/>
      <c r="HO930" s="56"/>
      <c r="HP930" s="56"/>
      <c r="HQ930" s="56"/>
      <c r="HR930" s="56"/>
      <c r="HS930" s="56"/>
      <c r="HT930" s="56"/>
      <c r="HU930" s="56"/>
      <c r="HV930" s="56"/>
      <c r="HW930" s="56"/>
      <c r="HX930" s="56"/>
      <c r="HY930" s="56"/>
      <c r="HZ930" s="56"/>
      <c r="IA930" s="56"/>
      <c r="IB930" s="56"/>
      <c r="IC930" s="56"/>
      <c r="ID930" s="56"/>
      <c r="IE930" s="56"/>
      <c r="IF930" s="56"/>
      <c r="IG930" s="56"/>
      <c r="IH930" s="56"/>
      <c r="II930" s="56"/>
      <c r="IJ930" s="56"/>
      <c r="IK930" s="56"/>
      <c r="IL930" s="56"/>
      <c r="IM930" s="56"/>
      <c r="IN930" s="56"/>
      <c r="IO930" s="56"/>
      <c r="IP930" s="56"/>
      <c r="IQ930" s="56"/>
      <c r="IR930" s="56"/>
      <c r="IS930" s="56"/>
      <c r="IT930" s="56"/>
      <c r="IU930" s="56"/>
      <c r="IV930" s="56"/>
      <c r="IW930" s="56"/>
      <c r="IX930" s="56"/>
    </row>
    <row r="931" spans="2:258">
      <c r="B931" s="56"/>
      <c r="C931" s="56"/>
      <c r="D931" s="56"/>
      <c r="E931" s="56"/>
      <c r="F931" s="56"/>
      <c r="G931" s="56"/>
      <c r="H931" s="56"/>
      <c r="I931" s="56"/>
      <c r="J931" s="56"/>
      <c r="K931" s="56"/>
      <c r="L931" s="56"/>
      <c r="M931" s="56"/>
      <c r="CK931" s="56"/>
      <c r="CL931" s="56"/>
      <c r="CM931" s="56"/>
      <c r="CN931" s="56"/>
      <c r="CO931" s="56"/>
      <c r="CP931" s="56"/>
      <c r="CQ931" s="56"/>
      <c r="CR931" s="56"/>
      <c r="CS931" s="56"/>
      <c r="CT931" s="56"/>
      <c r="CU931" s="56"/>
      <c r="CV931" s="56"/>
      <c r="CW931" s="56"/>
      <c r="CX931" s="56"/>
      <c r="CY931" s="56"/>
      <c r="CZ931" s="56"/>
      <c r="DA931" s="56"/>
      <c r="DB931" s="56"/>
      <c r="DC931" s="56"/>
      <c r="DD931" s="56"/>
      <c r="DE931" s="56"/>
      <c r="DF931" s="56"/>
      <c r="DG931" s="56"/>
      <c r="DH931" s="56"/>
      <c r="DI931" s="56"/>
      <c r="DJ931" s="56"/>
      <c r="DK931" s="56"/>
      <c r="DL931" s="56"/>
      <c r="DM931" s="56"/>
      <c r="DN931" s="56"/>
      <c r="DO931" s="56"/>
      <c r="DP931" s="56"/>
      <c r="DQ931" s="56"/>
      <c r="DR931" s="56"/>
      <c r="DS931" s="56"/>
      <c r="DT931" s="56"/>
      <c r="DU931" s="56"/>
      <c r="DV931" s="56"/>
      <c r="DW931" s="56"/>
      <c r="DX931" s="56"/>
      <c r="DY931" s="56"/>
      <c r="DZ931" s="56"/>
      <c r="EA931" s="56"/>
      <c r="EB931" s="56"/>
      <c r="EC931" s="56"/>
      <c r="ED931" s="56"/>
      <c r="EE931" s="56"/>
      <c r="EF931" s="56"/>
      <c r="EG931" s="56"/>
      <c r="EH931" s="56"/>
      <c r="EI931" s="56"/>
      <c r="EJ931" s="56"/>
      <c r="EK931" s="56"/>
      <c r="EL931" s="56"/>
      <c r="EM931" s="56"/>
      <c r="EN931" s="56"/>
      <c r="EO931" s="56"/>
      <c r="EP931" s="56"/>
      <c r="EQ931" s="56"/>
      <c r="ER931" s="56"/>
      <c r="ES931" s="56"/>
      <c r="ET931" s="56"/>
      <c r="EU931" s="56"/>
      <c r="EV931" s="56"/>
      <c r="EW931" s="56"/>
      <c r="EX931" s="56"/>
      <c r="EY931" s="56"/>
      <c r="EZ931" s="56"/>
      <c r="FA931" s="56"/>
      <c r="FB931" s="56"/>
      <c r="FC931" s="56"/>
      <c r="FD931" s="56"/>
      <c r="FE931" s="56"/>
      <c r="FF931" s="56"/>
      <c r="FG931" s="56"/>
      <c r="FH931" s="56"/>
      <c r="FI931" s="56"/>
      <c r="FJ931" s="56"/>
      <c r="FK931" s="56"/>
      <c r="FL931" s="56"/>
      <c r="FM931" s="56"/>
      <c r="FN931" s="56"/>
      <c r="FO931" s="56"/>
      <c r="FP931" s="56"/>
      <c r="FQ931" s="56"/>
      <c r="FR931" s="56"/>
      <c r="FS931" s="56"/>
      <c r="FT931" s="56"/>
      <c r="FU931" s="56"/>
      <c r="FV931" s="56"/>
      <c r="FW931" s="56"/>
      <c r="FX931" s="56"/>
      <c r="FY931" s="56"/>
      <c r="FZ931" s="56"/>
      <c r="GA931" s="56"/>
      <c r="GB931" s="56"/>
      <c r="GC931" s="56"/>
      <c r="GD931" s="56"/>
      <c r="GE931" s="56"/>
      <c r="GF931" s="56"/>
      <c r="GG931" s="56"/>
      <c r="GH931" s="56"/>
      <c r="GI931" s="56"/>
      <c r="GJ931" s="56"/>
      <c r="GK931" s="56"/>
      <c r="GL931" s="56"/>
      <c r="GM931" s="56"/>
      <c r="GN931" s="56"/>
      <c r="GO931" s="56"/>
      <c r="GP931" s="56"/>
      <c r="GQ931" s="56"/>
      <c r="GR931" s="56"/>
      <c r="GS931" s="56"/>
      <c r="GT931" s="56"/>
      <c r="GU931" s="56"/>
      <c r="GV931" s="56"/>
      <c r="GW931" s="56"/>
      <c r="GX931" s="56"/>
      <c r="GY931" s="56"/>
      <c r="GZ931" s="56"/>
      <c r="HA931" s="56"/>
      <c r="HB931" s="56"/>
      <c r="HC931" s="56"/>
      <c r="HD931" s="56"/>
      <c r="HE931" s="56"/>
      <c r="HF931" s="56"/>
      <c r="HG931" s="56"/>
      <c r="HH931" s="56"/>
      <c r="HI931" s="56"/>
      <c r="HJ931" s="56"/>
      <c r="HK931" s="56"/>
      <c r="HL931" s="56"/>
      <c r="HM931" s="56"/>
      <c r="HN931" s="56"/>
      <c r="HO931" s="56"/>
      <c r="HP931" s="56"/>
      <c r="HQ931" s="56"/>
      <c r="HR931" s="56"/>
      <c r="HS931" s="56"/>
      <c r="HT931" s="56"/>
      <c r="HU931" s="56"/>
      <c r="HV931" s="56"/>
      <c r="HW931" s="56"/>
      <c r="HX931" s="56"/>
      <c r="HY931" s="56"/>
      <c r="HZ931" s="56"/>
      <c r="IA931" s="56"/>
      <c r="IB931" s="56"/>
      <c r="IC931" s="56"/>
      <c r="ID931" s="56"/>
      <c r="IE931" s="56"/>
      <c r="IF931" s="56"/>
      <c r="IG931" s="56"/>
      <c r="IH931" s="56"/>
      <c r="II931" s="56"/>
      <c r="IJ931" s="56"/>
      <c r="IK931" s="56"/>
      <c r="IL931" s="56"/>
      <c r="IM931" s="56"/>
      <c r="IN931" s="56"/>
      <c r="IO931" s="56"/>
      <c r="IP931" s="56"/>
      <c r="IQ931" s="56"/>
      <c r="IR931" s="56"/>
      <c r="IS931" s="56"/>
      <c r="IT931" s="56"/>
      <c r="IU931" s="56"/>
      <c r="IV931" s="56"/>
      <c r="IW931" s="56"/>
      <c r="IX931" s="56"/>
    </row>
    <row r="932" spans="2:258">
      <c r="B932" s="56"/>
      <c r="C932" s="56"/>
      <c r="D932" s="56"/>
      <c r="E932" s="56"/>
      <c r="F932" s="56"/>
      <c r="G932" s="56"/>
      <c r="H932" s="56"/>
      <c r="I932" s="56"/>
      <c r="J932" s="56"/>
      <c r="K932" s="56"/>
      <c r="L932" s="56"/>
      <c r="M932" s="56"/>
      <c r="CK932" s="56"/>
      <c r="CL932" s="56"/>
      <c r="CM932" s="56"/>
      <c r="CN932" s="56"/>
      <c r="CO932" s="56"/>
      <c r="CP932" s="56"/>
      <c r="CQ932" s="56"/>
      <c r="CR932" s="56"/>
      <c r="CS932" s="56"/>
      <c r="CT932" s="56"/>
      <c r="CU932" s="56"/>
      <c r="CV932" s="56"/>
      <c r="CW932" s="56"/>
      <c r="CX932" s="56"/>
      <c r="CY932" s="56"/>
      <c r="CZ932" s="56"/>
      <c r="DA932" s="56"/>
      <c r="DB932" s="56"/>
      <c r="DC932" s="56"/>
      <c r="DD932" s="56"/>
      <c r="DE932" s="56"/>
      <c r="DF932" s="56"/>
      <c r="DG932" s="56"/>
      <c r="DH932" s="56"/>
      <c r="DI932" s="56"/>
      <c r="DJ932" s="56"/>
      <c r="DK932" s="56"/>
      <c r="DL932" s="56"/>
      <c r="DM932" s="56"/>
      <c r="DN932" s="56"/>
      <c r="DO932" s="56"/>
      <c r="DP932" s="56"/>
      <c r="DQ932" s="56"/>
      <c r="DR932" s="56"/>
      <c r="DS932" s="56"/>
      <c r="DT932" s="56"/>
      <c r="DU932" s="56"/>
      <c r="DV932" s="56"/>
      <c r="DW932" s="56"/>
      <c r="DX932" s="56"/>
      <c r="DY932" s="56"/>
      <c r="DZ932" s="56"/>
      <c r="EA932" s="56"/>
      <c r="EB932" s="56"/>
      <c r="EC932" s="56"/>
      <c r="ED932" s="56"/>
      <c r="EE932" s="56"/>
      <c r="EF932" s="56"/>
      <c r="EG932" s="56"/>
      <c r="EH932" s="56"/>
      <c r="EI932" s="56"/>
      <c r="EJ932" s="56"/>
      <c r="EK932" s="56"/>
      <c r="EL932" s="56"/>
      <c r="EM932" s="56"/>
      <c r="EN932" s="56"/>
      <c r="EO932" s="56"/>
      <c r="EP932" s="56"/>
      <c r="EQ932" s="56"/>
      <c r="ER932" s="56"/>
      <c r="ES932" s="56"/>
      <c r="ET932" s="56"/>
      <c r="EU932" s="56"/>
      <c r="EV932" s="56"/>
      <c r="EW932" s="56"/>
      <c r="EX932" s="56"/>
      <c r="EY932" s="56"/>
      <c r="EZ932" s="56"/>
      <c r="FA932" s="56"/>
      <c r="FB932" s="56"/>
      <c r="FC932" s="56"/>
      <c r="FD932" s="56"/>
      <c r="FE932" s="56"/>
      <c r="FF932" s="56"/>
      <c r="FG932" s="56"/>
      <c r="FH932" s="56"/>
      <c r="FI932" s="56"/>
      <c r="FJ932" s="56"/>
      <c r="FK932" s="56"/>
      <c r="FL932" s="56"/>
      <c r="FM932" s="56"/>
      <c r="FN932" s="56"/>
      <c r="FO932" s="56"/>
      <c r="FP932" s="56"/>
      <c r="FQ932" s="56"/>
      <c r="FR932" s="56"/>
      <c r="FS932" s="56"/>
      <c r="FT932" s="56"/>
      <c r="FU932" s="56"/>
      <c r="FV932" s="56"/>
      <c r="FW932" s="56"/>
      <c r="FX932" s="56"/>
      <c r="FY932" s="56"/>
      <c r="FZ932" s="56"/>
      <c r="GA932" s="56"/>
      <c r="GB932" s="56"/>
      <c r="GC932" s="56"/>
      <c r="GD932" s="56"/>
      <c r="GE932" s="56"/>
      <c r="GF932" s="56"/>
      <c r="GG932" s="56"/>
      <c r="GH932" s="56"/>
      <c r="GI932" s="56"/>
      <c r="GJ932" s="56"/>
      <c r="GK932" s="56"/>
      <c r="GL932" s="56"/>
      <c r="GM932" s="56"/>
      <c r="GN932" s="56"/>
      <c r="GO932" s="56"/>
      <c r="GP932" s="56"/>
      <c r="GQ932" s="56"/>
      <c r="GR932" s="56"/>
      <c r="GS932" s="56"/>
      <c r="GT932" s="56"/>
      <c r="GU932" s="56"/>
      <c r="GV932" s="56"/>
      <c r="GW932" s="56"/>
      <c r="GX932" s="56"/>
      <c r="GY932" s="56"/>
      <c r="GZ932" s="56"/>
      <c r="HA932" s="56"/>
      <c r="HB932" s="56"/>
      <c r="HC932" s="56"/>
      <c r="HD932" s="56"/>
      <c r="HE932" s="56"/>
      <c r="HF932" s="56"/>
      <c r="HG932" s="56"/>
      <c r="HH932" s="56"/>
      <c r="HI932" s="56"/>
      <c r="HJ932" s="56"/>
      <c r="HK932" s="56"/>
      <c r="HL932" s="56"/>
      <c r="HM932" s="56"/>
      <c r="HN932" s="56"/>
      <c r="HO932" s="56"/>
      <c r="HP932" s="56"/>
      <c r="HQ932" s="56"/>
      <c r="HR932" s="56"/>
      <c r="HS932" s="56"/>
      <c r="HT932" s="56"/>
      <c r="HU932" s="56"/>
      <c r="HV932" s="56"/>
      <c r="HW932" s="56"/>
      <c r="HX932" s="56"/>
      <c r="HY932" s="56"/>
      <c r="HZ932" s="56"/>
      <c r="IA932" s="56"/>
      <c r="IB932" s="56"/>
      <c r="IC932" s="56"/>
      <c r="ID932" s="56"/>
      <c r="IE932" s="56"/>
      <c r="IF932" s="56"/>
      <c r="IG932" s="56"/>
      <c r="IH932" s="56"/>
      <c r="II932" s="56"/>
      <c r="IJ932" s="56"/>
      <c r="IK932" s="56"/>
      <c r="IL932" s="56"/>
      <c r="IM932" s="56"/>
      <c r="IN932" s="56"/>
      <c r="IO932" s="56"/>
      <c r="IP932" s="56"/>
      <c r="IQ932" s="56"/>
      <c r="IR932" s="56"/>
      <c r="IS932" s="56"/>
      <c r="IT932" s="56"/>
      <c r="IU932" s="56"/>
      <c r="IV932" s="56"/>
      <c r="IW932" s="56"/>
      <c r="IX932" s="56"/>
    </row>
    <row r="933" spans="2:258">
      <c r="B933" s="56"/>
      <c r="C933" s="56"/>
      <c r="D933" s="56"/>
      <c r="E933" s="56"/>
      <c r="F933" s="56"/>
      <c r="G933" s="56"/>
      <c r="H933" s="56"/>
      <c r="I933" s="56"/>
      <c r="J933" s="56"/>
      <c r="K933" s="56"/>
      <c r="L933" s="56"/>
      <c r="M933" s="56"/>
      <c r="CK933" s="56"/>
      <c r="CL933" s="56"/>
      <c r="CM933" s="56"/>
      <c r="CN933" s="56"/>
      <c r="CO933" s="56"/>
      <c r="CP933" s="56"/>
      <c r="CQ933" s="56"/>
      <c r="CR933" s="56"/>
      <c r="CS933" s="56"/>
      <c r="CT933" s="56"/>
      <c r="CU933" s="56"/>
      <c r="CV933" s="56"/>
      <c r="CW933" s="56"/>
      <c r="CX933" s="56"/>
      <c r="CY933" s="56"/>
      <c r="CZ933" s="56"/>
      <c r="DA933" s="56"/>
      <c r="DB933" s="56"/>
      <c r="DC933" s="56"/>
      <c r="DD933" s="56"/>
      <c r="DE933" s="56"/>
      <c r="DF933" s="56"/>
      <c r="DG933" s="56"/>
      <c r="DH933" s="56"/>
      <c r="DI933" s="56"/>
      <c r="DJ933" s="56"/>
      <c r="DK933" s="56"/>
      <c r="DL933" s="56"/>
      <c r="DM933" s="56"/>
      <c r="DN933" s="56"/>
      <c r="DO933" s="56"/>
      <c r="DP933" s="56"/>
      <c r="DQ933" s="56"/>
      <c r="DR933" s="56"/>
      <c r="DS933" s="56"/>
      <c r="DT933" s="56"/>
      <c r="DU933" s="56"/>
      <c r="DV933" s="56"/>
      <c r="DW933" s="56"/>
      <c r="DX933" s="56"/>
      <c r="DY933" s="56"/>
      <c r="DZ933" s="56"/>
      <c r="EA933" s="56"/>
      <c r="EB933" s="56"/>
      <c r="EC933" s="56"/>
      <c r="ED933" s="56"/>
      <c r="EE933" s="56"/>
      <c r="EF933" s="56"/>
      <c r="EG933" s="56"/>
      <c r="EH933" s="56"/>
      <c r="EI933" s="56"/>
      <c r="EJ933" s="56"/>
      <c r="EK933" s="56"/>
      <c r="EL933" s="56"/>
      <c r="EM933" s="56"/>
      <c r="EN933" s="56"/>
      <c r="EO933" s="56"/>
      <c r="EP933" s="56"/>
      <c r="EQ933" s="56"/>
      <c r="ER933" s="56"/>
      <c r="ES933" s="56"/>
      <c r="ET933" s="56"/>
      <c r="EU933" s="56"/>
      <c r="EV933" s="56"/>
      <c r="EW933" s="56"/>
      <c r="EX933" s="56"/>
      <c r="EY933" s="56"/>
      <c r="EZ933" s="56"/>
      <c r="FA933" s="56"/>
      <c r="FB933" s="56"/>
      <c r="FC933" s="56"/>
      <c r="FD933" s="56"/>
      <c r="FE933" s="56"/>
      <c r="FF933" s="56"/>
      <c r="FG933" s="56"/>
      <c r="FH933" s="56"/>
      <c r="FI933" s="56"/>
      <c r="FJ933" s="56"/>
      <c r="FK933" s="56"/>
      <c r="FL933" s="56"/>
      <c r="FM933" s="56"/>
      <c r="FN933" s="56"/>
      <c r="FO933" s="56"/>
      <c r="FP933" s="56"/>
      <c r="FQ933" s="56"/>
      <c r="FR933" s="56"/>
      <c r="FS933" s="56"/>
      <c r="FT933" s="56"/>
      <c r="FU933" s="56"/>
      <c r="FV933" s="56"/>
      <c r="FW933" s="56"/>
      <c r="FX933" s="56"/>
      <c r="FY933" s="56"/>
      <c r="FZ933" s="56"/>
      <c r="GA933" s="56"/>
      <c r="GB933" s="56"/>
      <c r="GC933" s="56"/>
      <c r="GD933" s="56"/>
      <c r="GE933" s="56"/>
      <c r="GF933" s="56"/>
      <c r="GG933" s="56"/>
      <c r="GH933" s="56"/>
      <c r="GI933" s="56"/>
      <c r="GJ933" s="56"/>
      <c r="GK933" s="56"/>
      <c r="GL933" s="56"/>
      <c r="GM933" s="56"/>
      <c r="GN933" s="56"/>
      <c r="GO933" s="56"/>
      <c r="GP933" s="56"/>
      <c r="GQ933" s="56"/>
      <c r="GR933" s="56"/>
      <c r="GS933" s="56"/>
      <c r="GT933" s="56"/>
      <c r="GU933" s="56"/>
      <c r="GV933" s="56"/>
      <c r="GW933" s="56"/>
      <c r="GX933" s="56"/>
      <c r="GY933" s="56"/>
      <c r="GZ933" s="56"/>
      <c r="HA933" s="56"/>
      <c r="HB933" s="56"/>
      <c r="HC933" s="56"/>
      <c r="HD933" s="56"/>
      <c r="HE933" s="56"/>
      <c r="HF933" s="56"/>
      <c r="HG933" s="56"/>
      <c r="HH933" s="56"/>
      <c r="HI933" s="56"/>
      <c r="HJ933" s="56"/>
      <c r="HK933" s="56"/>
      <c r="HL933" s="56"/>
      <c r="HM933" s="56"/>
      <c r="HN933" s="56"/>
      <c r="HO933" s="56"/>
      <c r="HP933" s="56"/>
      <c r="HQ933" s="56"/>
      <c r="HR933" s="56"/>
      <c r="HS933" s="56"/>
      <c r="HT933" s="56"/>
      <c r="HU933" s="56"/>
      <c r="HV933" s="56"/>
      <c r="HW933" s="56"/>
      <c r="HX933" s="56"/>
      <c r="HY933" s="56"/>
      <c r="HZ933" s="56"/>
      <c r="IA933" s="56"/>
      <c r="IB933" s="56"/>
      <c r="IC933" s="56"/>
      <c r="ID933" s="56"/>
      <c r="IE933" s="56"/>
      <c r="IF933" s="56"/>
      <c r="IG933" s="56"/>
      <c r="IH933" s="56"/>
      <c r="II933" s="56"/>
      <c r="IJ933" s="56"/>
      <c r="IK933" s="56"/>
      <c r="IL933" s="56"/>
      <c r="IM933" s="56"/>
      <c r="IN933" s="56"/>
      <c r="IO933" s="56"/>
      <c r="IP933" s="56"/>
      <c r="IQ933" s="56"/>
      <c r="IR933" s="56"/>
      <c r="IS933" s="56"/>
      <c r="IT933" s="56"/>
      <c r="IU933" s="56"/>
      <c r="IV933" s="56"/>
      <c r="IW933" s="56"/>
      <c r="IX933" s="56"/>
    </row>
    <row r="934" spans="2:258">
      <c r="B934" s="56"/>
      <c r="C934" s="56"/>
      <c r="D934" s="56"/>
      <c r="E934" s="56"/>
      <c r="F934" s="56"/>
      <c r="G934" s="56"/>
      <c r="H934" s="56"/>
      <c r="I934" s="56"/>
      <c r="J934" s="56"/>
      <c r="K934" s="56"/>
      <c r="L934" s="56"/>
      <c r="M934" s="56"/>
      <c r="CK934" s="56"/>
      <c r="CL934" s="56"/>
      <c r="CM934" s="56"/>
      <c r="CN934" s="56"/>
      <c r="CO934" s="56"/>
      <c r="CP934" s="56"/>
      <c r="CQ934" s="56"/>
      <c r="CR934" s="56"/>
      <c r="CS934" s="56"/>
      <c r="CT934" s="56"/>
      <c r="CU934" s="56"/>
      <c r="CV934" s="56"/>
      <c r="CW934" s="56"/>
      <c r="CX934" s="56"/>
      <c r="CY934" s="56"/>
      <c r="CZ934" s="56"/>
      <c r="DA934" s="56"/>
      <c r="DB934" s="56"/>
      <c r="DC934" s="56"/>
      <c r="DD934" s="56"/>
      <c r="DE934" s="56"/>
      <c r="DF934" s="56"/>
      <c r="DG934" s="56"/>
      <c r="DH934" s="56"/>
      <c r="DI934" s="56"/>
      <c r="DJ934" s="56"/>
      <c r="DK934" s="56"/>
      <c r="DL934" s="56"/>
      <c r="DM934" s="56"/>
      <c r="DN934" s="56"/>
      <c r="DO934" s="56"/>
      <c r="DP934" s="56"/>
      <c r="DQ934" s="56"/>
      <c r="DR934" s="56"/>
      <c r="DS934" s="56"/>
      <c r="DT934" s="56"/>
      <c r="DU934" s="56"/>
      <c r="DV934" s="56"/>
      <c r="DW934" s="56"/>
      <c r="DX934" s="56"/>
      <c r="DY934" s="56"/>
      <c r="DZ934" s="56"/>
      <c r="EA934" s="56"/>
      <c r="EB934" s="56"/>
      <c r="EC934" s="56"/>
      <c r="ED934" s="56"/>
      <c r="EE934" s="56"/>
      <c r="EF934" s="56"/>
      <c r="EG934" s="56"/>
      <c r="EH934" s="56"/>
      <c r="EI934" s="56"/>
      <c r="EJ934" s="56"/>
      <c r="EK934" s="56"/>
      <c r="EL934" s="56"/>
      <c r="EM934" s="56"/>
      <c r="EN934" s="56"/>
      <c r="EO934" s="56"/>
      <c r="EP934" s="56"/>
      <c r="EQ934" s="56"/>
      <c r="ER934" s="56"/>
      <c r="ES934" s="56"/>
      <c r="ET934" s="56"/>
      <c r="EU934" s="56"/>
      <c r="EV934" s="56"/>
      <c r="EW934" s="56"/>
      <c r="EX934" s="56"/>
      <c r="EY934" s="56"/>
      <c r="EZ934" s="56"/>
      <c r="FA934" s="56"/>
      <c r="FB934" s="56"/>
      <c r="FC934" s="56"/>
      <c r="FD934" s="56"/>
      <c r="FE934" s="56"/>
      <c r="FF934" s="56"/>
      <c r="FG934" s="56"/>
      <c r="FH934" s="56"/>
      <c r="FI934" s="56"/>
      <c r="FJ934" s="56"/>
      <c r="FK934" s="56"/>
      <c r="FL934" s="56"/>
      <c r="FM934" s="56"/>
      <c r="FN934" s="56"/>
      <c r="FO934" s="56"/>
      <c r="FP934" s="56"/>
      <c r="FQ934" s="56"/>
      <c r="FR934" s="56"/>
      <c r="FS934" s="56"/>
      <c r="FT934" s="56"/>
      <c r="FU934" s="56"/>
      <c r="FV934" s="56"/>
      <c r="FW934" s="56"/>
      <c r="FX934" s="56"/>
      <c r="FY934" s="56"/>
      <c r="FZ934" s="56"/>
      <c r="GA934" s="56"/>
      <c r="GB934" s="56"/>
      <c r="GC934" s="56"/>
      <c r="GD934" s="56"/>
      <c r="GE934" s="56"/>
      <c r="GF934" s="56"/>
      <c r="GG934" s="56"/>
      <c r="GH934" s="56"/>
      <c r="GI934" s="56"/>
      <c r="GJ934" s="56"/>
      <c r="GK934" s="56"/>
      <c r="GL934" s="56"/>
      <c r="GM934" s="56"/>
      <c r="GN934" s="56"/>
      <c r="GO934" s="56"/>
      <c r="GP934" s="56"/>
      <c r="GQ934" s="56"/>
      <c r="GR934" s="56"/>
      <c r="GS934" s="56"/>
      <c r="GT934" s="56"/>
      <c r="GU934" s="56"/>
      <c r="GV934" s="56"/>
      <c r="GW934" s="56"/>
      <c r="GX934" s="56"/>
      <c r="GY934" s="56"/>
      <c r="GZ934" s="56"/>
      <c r="HA934" s="56"/>
      <c r="HB934" s="56"/>
      <c r="HC934" s="56"/>
      <c r="HD934" s="56"/>
      <c r="HE934" s="56"/>
      <c r="HF934" s="56"/>
      <c r="HG934" s="56"/>
      <c r="HH934" s="56"/>
      <c r="HI934" s="56"/>
      <c r="HJ934" s="56"/>
      <c r="HK934" s="56"/>
      <c r="HL934" s="56"/>
      <c r="HM934" s="56"/>
      <c r="HN934" s="56"/>
      <c r="HO934" s="56"/>
      <c r="HP934" s="56"/>
      <c r="HQ934" s="56"/>
      <c r="HR934" s="56"/>
      <c r="HS934" s="56"/>
      <c r="HT934" s="56"/>
      <c r="HU934" s="56"/>
      <c r="HV934" s="56"/>
      <c r="HW934" s="56"/>
      <c r="HX934" s="56"/>
      <c r="HY934" s="56"/>
      <c r="HZ934" s="56"/>
      <c r="IA934" s="56"/>
      <c r="IB934" s="56"/>
      <c r="IC934" s="56"/>
      <c r="ID934" s="56"/>
      <c r="IE934" s="56"/>
      <c r="IF934" s="56"/>
      <c r="IG934" s="56"/>
      <c r="IH934" s="56"/>
      <c r="II934" s="56"/>
      <c r="IJ934" s="56"/>
      <c r="IK934" s="56"/>
      <c r="IL934" s="56"/>
      <c r="IM934" s="56"/>
      <c r="IN934" s="56"/>
      <c r="IO934" s="56"/>
      <c r="IP934" s="56"/>
      <c r="IQ934" s="56"/>
      <c r="IR934" s="56"/>
      <c r="IS934" s="56"/>
      <c r="IT934" s="56"/>
      <c r="IU934" s="56"/>
      <c r="IV934" s="56"/>
      <c r="IW934" s="56"/>
      <c r="IX934" s="56"/>
    </row>
    <row r="935" spans="2:258">
      <c r="B935" s="56"/>
      <c r="C935" s="56"/>
      <c r="D935" s="56"/>
      <c r="E935" s="56"/>
      <c r="F935" s="56"/>
      <c r="G935" s="56"/>
      <c r="H935" s="56"/>
      <c r="I935" s="56"/>
      <c r="J935" s="56"/>
      <c r="K935" s="56"/>
      <c r="L935" s="56"/>
      <c r="M935" s="56"/>
      <c r="CK935" s="56"/>
      <c r="CL935" s="56"/>
      <c r="CM935" s="56"/>
      <c r="CN935" s="56"/>
      <c r="CO935" s="56"/>
      <c r="CP935" s="56"/>
      <c r="CQ935" s="56"/>
      <c r="CR935" s="56"/>
      <c r="CS935" s="56"/>
      <c r="CT935" s="56"/>
      <c r="CU935" s="56"/>
      <c r="CV935" s="56"/>
      <c r="CW935" s="56"/>
      <c r="CX935" s="56"/>
      <c r="CY935" s="56"/>
      <c r="CZ935" s="56"/>
      <c r="DA935" s="56"/>
      <c r="DB935" s="56"/>
      <c r="DC935" s="56"/>
      <c r="DD935" s="56"/>
      <c r="DE935" s="56"/>
      <c r="DF935" s="56"/>
      <c r="DG935" s="56"/>
      <c r="DH935" s="56"/>
      <c r="DI935" s="56"/>
      <c r="DJ935" s="56"/>
      <c r="DK935" s="56"/>
      <c r="DL935" s="56"/>
      <c r="DM935" s="56"/>
      <c r="DN935" s="56"/>
      <c r="DO935" s="56"/>
      <c r="DP935" s="56"/>
      <c r="DQ935" s="56"/>
      <c r="DR935" s="56"/>
      <c r="DS935" s="56"/>
      <c r="DT935" s="56"/>
      <c r="DU935" s="56"/>
      <c r="DV935" s="56"/>
      <c r="DW935" s="56"/>
      <c r="DX935" s="56"/>
      <c r="DY935" s="56"/>
      <c r="DZ935" s="56"/>
      <c r="EA935" s="56"/>
      <c r="EB935" s="56"/>
      <c r="EC935" s="56"/>
      <c r="ED935" s="56"/>
      <c r="EE935" s="56"/>
      <c r="EF935" s="56"/>
      <c r="EG935" s="56"/>
      <c r="EH935" s="56"/>
      <c r="EI935" s="56"/>
      <c r="EJ935" s="56"/>
      <c r="EK935" s="56"/>
      <c r="EL935" s="56"/>
      <c r="EM935" s="56"/>
      <c r="EN935" s="56"/>
      <c r="EO935" s="56"/>
      <c r="EP935" s="56"/>
      <c r="EQ935" s="56"/>
      <c r="ER935" s="56"/>
      <c r="ES935" s="56"/>
      <c r="ET935" s="56"/>
      <c r="EU935" s="56"/>
      <c r="EV935" s="56"/>
      <c r="EW935" s="56"/>
      <c r="EX935" s="56"/>
      <c r="EY935" s="56"/>
      <c r="EZ935" s="56"/>
      <c r="FA935" s="56"/>
      <c r="FB935" s="56"/>
      <c r="FC935" s="56"/>
      <c r="FD935" s="56"/>
      <c r="FE935" s="56"/>
      <c r="FF935" s="56"/>
      <c r="FG935" s="56"/>
      <c r="FH935" s="56"/>
      <c r="FI935" s="56"/>
      <c r="FJ935" s="56"/>
      <c r="FK935" s="56"/>
      <c r="FL935" s="56"/>
      <c r="FM935" s="56"/>
      <c r="FN935" s="56"/>
      <c r="FO935" s="56"/>
      <c r="FP935" s="56"/>
      <c r="FQ935" s="56"/>
      <c r="FR935" s="56"/>
      <c r="FS935" s="56"/>
      <c r="FT935" s="56"/>
      <c r="FU935" s="56"/>
      <c r="FV935" s="56"/>
      <c r="FW935" s="56"/>
      <c r="FX935" s="56"/>
      <c r="FY935" s="56"/>
      <c r="FZ935" s="56"/>
      <c r="GA935" s="56"/>
      <c r="GB935" s="56"/>
      <c r="GC935" s="56"/>
      <c r="GD935" s="56"/>
      <c r="GE935" s="56"/>
      <c r="GF935" s="56"/>
      <c r="GG935" s="56"/>
      <c r="GH935" s="56"/>
      <c r="GI935" s="56"/>
      <c r="GJ935" s="56"/>
      <c r="GK935" s="56"/>
      <c r="GL935" s="56"/>
      <c r="GM935" s="56"/>
      <c r="GN935" s="56"/>
      <c r="GO935" s="56"/>
      <c r="GP935" s="56"/>
      <c r="GQ935" s="56"/>
      <c r="GR935" s="56"/>
      <c r="GS935" s="56"/>
      <c r="GT935" s="56"/>
      <c r="GU935" s="56"/>
      <c r="GV935" s="56"/>
      <c r="GW935" s="56"/>
      <c r="GX935" s="56"/>
      <c r="GY935" s="56"/>
      <c r="GZ935" s="56"/>
      <c r="HA935" s="56"/>
      <c r="HB935" s="56"/>
      <c r="HC935" s="56"/>
      <c r="HD935" s="56"/>
      <c r="HE935" s="56"/>
      <c r="HF935" s="56"/>
      <c r="HG935" s="56"/>
      <c r="HH935" s="56"/>
      <c r="HI935" s="56"/>
      <c r="HJ935" s="56"/>
      <c r="HK935" s="56"/>
      <c r="HL935" s="56"/>
      <c r="HM935" s="56"/>
      <c r="HN935" s="56"/>
      <c r="HO935" s="56"/>
      <c r="HP935" s="56"/>
      <c r="HQ935" s="56"/>
      <c r="HR935" s="56"/>
      <c r="HS935" s="56"/>
      <c r="HT935" s="56"/>
      <c r="HU935" s="56"/>
      <c r="HV935" s="56"/>
      <c r="HW935" s="56"/>
      <c r="HX935" s="56"/>
      <c r="HY935" s="56"/>
      <c r="HZ935" s="56"/>
      <c r="IA935" s="56"/>
      <c r="IB935" s="56"/>
      <c r="IC935" s="56"/>
      <c r="ID935" s="56"/>
      <c r="IE935" s="56"/>
      <c r="IF935" s="56"/>
      <c r="IG935" s="56"/>
      <c r="IH935" s="56"/>
      <c r="II935" s="56"/>
      <c r="IJ935" s="56"/>
      <c r="IK935" s="56"/>
      <c r="IL935" s="56"/>
      <c r="IM935" s="56"/>
      <c r="IN935" s="56"/>
      <c r="IO935" s="56"/>
      <c r="IP935" s="56"/>
      <c r="IQ935" s="56"/>
      <c r="IR935" s="56"/>
      <c r="IS935" s="56"/>
      <c r="IT935" s="56"/>
      <c r="IU935" s="56"/>
      <c r="IV935" s="56"/>
      <c r="IW935" s="56"/>
      <c r="IX935" s="56"/>
    </row>
    <row r="936" spans="2:258">
      <c r="B936" s="56"/>
      <c r="C936" s="56"/>
      <c r="D936" s="56"/>
      <c r="E936" s="56"/>
      <c r="F936" s="56"/>
      <c r="G936" s="56"/>
      <c r="H936" s="56"/>
      <c r="I936" s="56"/>
      <c r="J936" s="56"/>
      <c r="K936" s="56"/>
      <c r="L936" s="56"/>
      <c r="M936" s="56"/>
      <c r="CK936" s="56"/>
      <c r="CL936" s="56"/>
      <c r="CM936" s="56"/>
      <c r="CN936" s="56"/>
      <c r="CO936" s="56"/>
      <c r="CP936" s="56"/>
      <c r="CQ936" s="56"/>
      <c r="CR936" s="56"/>
      <c r="CS936" s="56"/>
      <c r="CT936" s="56"/>
      <c r="CU936" s="56"/>
      <c r="CV936" s="56"/>
      <c r="CW936" s="56"/>
      <c r="CX936" s="56"/>
      <c r="CY936" s="56"/>
      <c r="CZ936" s="56"/>
      <c r="DA936" s="56"/>
      <c r="DB936" s="56"/>
      <c r="DC936" s="56"/>
      <c r="DD936" s="56"/>
      <c r="DE936" s="56"/>
      <c r="DF936" s="56"/>
      <c r="DG936" s="56"/>
      <c r="DH936" s="56"/>
      <c r="DI936" s="56"/>
      <c r="DJ936" s="56"/>
      <c r="DK936" s="56"/>
      <c r="DL936" s="56"/>
      <c r="DM936" s="56"/>
      <c r="DN936" s="56"/>
      <c r="DO936" s="56"/>
      <c r="DP936" s="56"/>
      <c r="DQ936" s="56"/>
      <c r="DR936" s="56"/>
      <c r="DS936" s="56"/>
      <c r="DT936" s="56"/>
      <c r="DU936" s="56"/>
      <c r="DV936" s="56"/>
      <c r="DW936" s="56"/>
      <c r="DX936" s="56"/>
      <c r="DY936" s="56"/>
      <c r="DZ936" s="56"/>
      <c r="EA936" s="56"/>
      <c r="EB936" s="56"/>
      <c r="EC936" s="56"/>
      <c r="ED936" s="56"/>
      <c r="EE936" s="56"/>
      <c r="EF936" s="56"/>
      <c r="EG936" s="56"/>
      <c r="EH936" s="56"/>
      <c r="EI936" s="56"/>
      <c r="EJ936" s="56"/>
      <c r="EK936" s="56"/>
      <c r="EL936" s="56"/>
      <c r="EM936" s="56"/>
      <c r="EN936" s="56"/>
      <c r="EO936" s="56"/>
      <c r="EP936" s="56"/>
      <c r="EQ936" s="56"/>
      <c r="ER936" s="56"/>
      <c r="ES936" s="56"/>
      <c r="ET936" s="56"/>
      <c r="EU936" s="56"/>
      <c r="EV936" s="56"/>
      <c r="EW936" s="56"/>
      <c r="EX936" s="56"/>
      <c r="EY936" s="56"/>
      <c r="EZ936" s="56"/>
      <c r="FA936" s="56"/>
      <c r="FB936" s="56"/>
      <c r="FC936" s="56"/>
      <c r="FD936" s="56"/>
      <c r="FE936" s="56"/>
      <c r="FF936" s="56"/>
      <c r="FG936" s="56"/>
      <c r="FH936" s="56"/>
      <c r="FI936" s="56"/>
      <c r="FJ936" s="56"/>
      <c r="FK936" s="56"/>
      <c r="FL936" s="56"/>
      <c r="FM936" s="56"/>
      <c r="FN936" s="56"/>
      <c r="FO936" s="56"/>
      <c r="FP936" s="56"/>
      <c r="FQ936" s="56"/>
      <c r="FR936" s="56"/>
      <c r="FS936" s="56"/>
      <c r="FT936" s="56"/>
      <c r="FU936" s="56"/>
      <c r="FV936" s="56"/>
      <c r="FW936" s="56"/>
      <c r="FX936" s="56"/>
      <c r="FY936" s="56"/>
      <c r="FZ936" s="56"/>
      <c r="GA936" s="56"/>
      <c r="GB936" s="56"/>
      <c r="GC936" s="56"/>
      <c r="GD936" s="56"/>
      <c r="GE936" s="56"/>
      <c r="GF936" s="56"/>
      <c r="GG936" s="56"/>
      <c r="GH936" s="56"/>
      <c r="GI936" s="56"/>
      <c r="GJ936" s="56"/>
      <c r="GK936" s="56"/>
      <c r="GL936" s="56"/>
      <c r="GM936" s="56"/>
      <c r="GN936" s="56"/>
      <c r="GO936" s="56"/>
      <c r="GP936" s="56"/>
      <c r="GQ936" s="56"/>
      <c r="GR936" s="56"/>
      <c r="GS936" s="56"/>
      <c r="GT936" s="56"/>
      <c r="GU936" s="56"/>
      <c r="GV936" s="56"/>
      <c r="GW936" s="56"/>
      <c r="GX936" s="56"/>
      <c r="GY936" s="56"/>
      <c r="GZ936" s="56"/>
      <c r="HA936" s="56"/>
      <c r="HB936" s="56"/>
      <c r="HC936" s="56"/>
      <c r="HD936" s="56"/>
      <c r="HE936" s="56"/>
      <c r="HF936" s="56"/>
      <c r="HG936" s="56"/>
      <c r="HH936" s="56"/>
      <c r="HI936" s="56"/>
      <c r="HJ936" s="56"/>
      <c r="HK936" s="56"/>
      <c r="HL936" s="56"/>
      <c r="HM936" s="56"/>
      <c r="HN936" s="56"/>
      <c r="HO936" s="56"/>
      <c r="HP936" s="56"/>
      <c r="HQ936" s="56"/>
      <c r="HR936" s="56"/>
      <c r="HS936" s="56"/>
      <c r="HT936" s="56"/>
      <c r="HU936" s="56"/>
      <c r="HV936" s="56"/>
      <c r="HW936" s="56"/>
      <c r="HX936" s="56"/>
      <c r="HY936" s="56"/>
      <c r="HZ936" s="56"/>
      <c r="IA936" s="56"/>
      <c r="IB936" s="56"/>
      <c r="IC936" s="56"/>
      <c r="ID936" s="56"/>
      <c r="IE936" s="56"/>
      <c r="IF936" s="56"/>
      <c r="IG936" s="56"/>
      <c r="IH936" s="56"/>
      <c r="II936" s="56"/>
      <c r="IJ936" s="56"/>
      <c r="IK936" s="56"/>
      <c r="IL936" s="56"/>
      <c r="IM936" s="56"/>
      <c r="IN936" s="56"/>
      <c r="IO936" s="56"/>
      <c r="IP936" s="56"/>
      <c r="IQ936" s="56"/>
      <c r="IR936" s="56"/>
      <c r="IS936" s="56"/>
      <c r="IT936" s="56"/>
      <c r="IU936" s="56"/>
      <c r="IV936" s="56"/>
      <c r="IW936" s="56"/>
      <c r="IX936" s="56"/>
    </row>
    <row r="937" spans="2:258">
      <c r="B937" s="56"/>
      <c r="C937" s="56"/>
      <c r="D937" s="56"/>
      <c r="E937" s="56"/>
      <c r="F937" s="56"/>
      <c r="G937" s="56"/>
      <c r="H937" s="56"/>
      <c r="I937" s="56"/>
      <c r="J937" s="56"/>
      <c r="K937" s="56"/>
      <c r="L937" s="56"/>
      <c r="M937" s="56"/>
      <c r="CK937" s="56"/>
      <c r="CL937" s="56"/>
      <c r="CM937" s="56"/>
      <c r="CN937" s="56"/>
      <c r="CO937" s="56"/>
      <c r="CP937" s="56"/>
      <c r="CQ937" s="56"/>
      <c r="CR937" s="56"/>
      <c r="CS937" s="56"/>
      <c r="CT937" s="56"/>
      <c r="CU937" s="56"/>
      <c r="CV937" s="56"/>
      <c r="CW937" s="56"/>
      <c r="CX937" s="56"/>
      <c r="CY937" s="56"/>
      <c r="CZ937" s="56"/>
      <c r="DA937" s="56"/>
      <c r="DB937" s="56"/>
      <c r="DC937" s="56"/>
      <c r="DD937" s="56"/>
      <c r="DE937" s="56"/>
      <c r="DF937" s="56"/>
      <c r="DG937" s="56"/>
      <c r="DH937" s="56"/>
      <c r="DI937" s="56"/>
      <c r="DJ937" s="56"/>
      <c r="DK937" s="56"/>
      <c r="DL937" s="56"/>
      <c r="DM937" s="56"/>
      <c r="DN937" s="56"/>
      <c r="DO937" s="56"/>
      <c r="DP937" s="56"/>
      <c r="DQ937" s="56"/>
      <c r="DR937" s="56"/>
      <c r="DS937" s="56"/>
      <c r="DT937" s="56"/>
      <c r="DU937" s="56"/>
      <c r="DV937" s="56"/>
      <c r="DW937" s="56"/>
      <c r="DX937" s="56"/>
      <c r="DY937" s="56"/>
      <c r="DZ937" s="56"/>
      <c r="EA937" s="56"/>
      <c r="EB937" s="56"/>
      <c r="EC937" s="56"/>
      <c r="ED937" s="56"/>
      <c r="EE937" s="56"/>
      <c r="EF937" s="56"/>
      <c r="EG937" s="56"/>
      <c r="EH937" s="56"/>
      <c r="EI937" s="56"/>
      <c r="EJ937" s="56"/>
      <c r="EK937" s="56"/>
      <c r="EL937" s="56"/>
      <c r="EM937" s="56"/>
      <c r="EN937" s="56"/>
      <c r="EO937" s="56"/>
      <c r="EP937" s="56"/>
      <c r="EQ937" s="56"/>
      <c r="ER937" s="56"/>
      <c r="ES937" s="56"/>
      <c r="ET937" s="56"/>
      <c r="EU937" s="56"/>
      <c r="EV937" s="56"/>
      <c r="EW937" s="56"/>
      <c r="EX937" s="56"/>
      <c r="EY937" s="56"/>
      <c r="EZ937" s="56"/>
      <c r="FA937" s="56"/>
      <c r="FB937" s="56"/>
      <c r="FC937" s="56"/>
      <c r="FD937" s="56"/>
      <c r="FE937" s="56"/>
      <c r="FF937" s="56"/>
      <c r="FG937" s="56"/>
      <c r="FH937" s="56"/>
      <c r="FI937" s="56"/>
      <c r="FJ937" s="56"/>
      <c r="FK937" s="56"/>
      <c r="FL937" s="56"/>
      <c r="FM937" s="56"/>
      <c r="FN937" s="56"/>
      <c r="FO937" s="56"/>
      <c r="FP937" s="56"/>
      <c r="FQ937" s="56"/>
      <c r="FR937" s="56"/>
      <c r="FS937" s="56"/>
      <c r="FT937" s="56"/>
      <c r="FU937" s="56"/>
      <c r="FV937" s="56"/>
      <c r="FW937" s="56"/>
      <c r="FX937" s="56"/>
      <c r="FY937" s="56"/>
      <c r="FZ937" s="56"/>
      <c r="GA937" s="56"/>
      <c r="GB937" s="56"/>
      <c r="GC937" s="56"/>
      <c r="GD937" s="56"/>
      <c r="GE937" s="56"/>
      <c r="GF937" s="56"/>
      <c r="GG937" s="56"/>
      <c r="GH937" s="56"/>
      <c r="GI937" s="56"/>
      <c r="GJ937" s="56"/>
      <c r="GK937" s="56"/>
      <c r="GL937" s="56"/>
      <c r="GM937" s="56"/>
      <c r="GN937" s="56"/>
      <c r="GO937" s="56"/>
      <c r="GP937" s="56"/>
      <c r="GQ937" s="56"/>
      <c r="GR937" s="56"/>
      <c r="GS937" s="56"/>
      <c r="GT937" s="56"/>
      <c r="GU937" s="56"/>
      <c r="GV937" s="56"/>
      <c r="GW937" s="56"/>
      <c r="GX937" s="56"/>
      <c r="GY937" s="56"/>
      <c r="GZ937" s="56"/>
      <c r="HA937" s="56"/>
      <c r="HB937" s="56"/>
      <c r="HC937" s="56"/>
      <c r="HD937" s="56"/>
      <c r="HE937" s="56"/>
      <c r="HF937" s="56"/>
      <c r="HG937" s="56"/>
      <c r="HH937" s="56"/>
      <c r="HI937" s="56"/>
      <c r="HJ937" s="56"/>
      <c r="HK937" s="56"/>
      <c r="HL937" s="56"/>
      <c r="HM937" s="56"/>
      <c r="HN937" s="56"/>
      <c r="HO937" s="56"/>
      <c r="HP937" s="56"/>
      <c r="HQ937" s="56"/>
      <c r="HR937" s="56"/>
      <c r="HS937" s="56"/>
      <c r="HT937" s="56"/>
      <c r="HU937" s="56"/>
      <c r="HV937" s="56"/>
      <c r="HW937" s="56"/>
      <c r="HX937" s="56"/>
      <c r="HY937" s="56"/>
      <c r="HZ937" s="56"/>
      <c r="IA937" s="56"/>
      <c r="IB937" s="56"/>
      <c r="IC937" s="56"/>
      <c r="ID937" s="56"/>
      <c r="IE937" s="56"/>
      <c r="IF937" s="56"/>
      <c r="IG937" s="56"/>
      <c r="IH937" s="56"/>
      <c r="II937" s="56"/>
      <c r="IJ937" s="56"/>
      <c r="IK937" s="56"/>
      <c r="IL937" s="56"/>
      <c r="IM937" s="56"/>
      <c r="IN937" s="56"/>
      <c r="IO937" s="56"/>
      <c r="IP937" s="56"/>
      <c r="IQ937" s="56"/>
      <c r="IR937" s="56"/>
      <c r="IS937" s="56"/>
      <c r="IT937" s="56"/>
      <c r="IU937" s="56"/>
      <c r="IV937" s="56"/>
      <c r="IW937" s="56"/>
      <c r="IX937" s="56"/>
    </row>
    <row r="938" spans="2:258">
      <c r="B938" s="56"/>
      <c r="C938" s="56"/>
      <c r="D938" s="56"/>
      <c r="E938" s="56"/>
      <c r="F938" s="56"/>
      <c r="G938" s="56"/>
      <c r="H938" s="56"/>
      <c r="I938" s="56"/>
      <c r="J938" s="56"/>
      <c r="K938" s="56"/>
      <c r="L938" s="56"/>
      <c r="M938" s="56"/>
      <c r="CK938" s="56"/>
      <c r="CL938" s="56"/>
      <c r="CM938" s="56"/>
      <c r="CN938" s="56"/>
      <c r="CO938" s="56"/>
      <c r="CP938" s="56"/>
      <c r="CQ938" s="56"/>
      <c r="CR938" s="56"/>
      <c r="CS938" s="56"/>
      <c r="CT938" s="56"/>
      <c r="CU938" s="56"/>
      <c r="CV938" s="56"/>
      <c r="CW938" s="56"/>
      <c r="CX938" s="56"/>
      <c r="CY938" s="56"/>
      <c r="CZ938" s="56"/>
      <c r="DA938" s="56"/>
      <c r="DB938" s="56"/>
      <c r="DC938" s="56"/>
      <c r="DD938" s="56"/>
      <c r="DE938" s="56"/>
      <c r="DF938" s="56"/>
      <c r="DG938" s="56"/>
      <c r="DH938" s="56"/>
      <c r="DI938" s="56"/>
      <c r="DJ938" s="56"/>
      <c r="DK938" s="56"/>
      <c r="DL938" s="56"/>
      <c r="DM938" s="56"/>
      <c r="DN938" s="56"/>
      <c r="DO938" s="56"/>
      <c r="DP938" s="56"/>
      <c r="DQ938" s="56"/>
      <c r="DR938" s="56"/>
      <c r="DS938" s="56"/>
      <c r="DT938" s="56"/>
      <c r="DU938" s="56"/>
      <c r="DV938" s="56"/>
      <c r="DW938" s="56"/>
      <c r="DX938" s="56"/>
      <c r="DY938" s="56"/>
      <c r="DZ938" s="56"/>
      <c r="EA938" s="56"/>
      <c r="EB938" s="56"/>
      <c r="EC938" s="56"/>
      <c r="ED938" s="56"/>
      <c r="EE938" s="56"/>
      <c r="EF938" s="56"/>
      <c r="EG938" s="56"/>
      <c r="EH938" s="56"/>
      <c r="EI938" s="56"/>
      <c r="EJ938" s="56"/>
      <c r="EK938" s="56"/>
      <c r="EL938" s="56"/>
      <c r="EM938" s="56"/>
      <c r="EN938" s="56"/>
      <c r="EO938" s="56"/>
      <c r="EP938" s="56"/>
      <c r="EQ938" s="56"/>
      <c r="ER938" s="56"/>
      <c r="ES938" s="56"/>
      <c r="ET938" s="56"/>
      <c r="EU938" s="56"/>
      <c r="EV938" s="56"/>
      <c r="EW938" s="56"/>
      <c r="EX938" s="56"/>
      <c r="EY938" s="56"/>
      <c r="EZ938" s="56"/>
      <c r="FA938" s="56"/>
      <c r="FB938" s="56"/>
      <c r="FC938" s="56"/>
      <c r="FD938" s="56"/>
      <c r="FE938" s="56"/>
      <c r="FF938" s="56"/>
      <c r="FG938" s="56"/>
      <c r="FH938" s="56"/>
      <c r="FI938" s="56"/>
      <c r="FJ938" s="56"/>
      <c r="FK938" s="56"/>
      <c r="FL938" s="56"/>
      <c r="FM938" s="56"/>
      <c r="FN938" s="56"/>
      <c r="FO938" s="56"/>
      <c r="FP938" s="56"/>
      <c r="FQ938" s="56"/>
      <c r="FR938" s="56"/>
      <c r="FS938" s="56"/>
      <c r="FT938" s="56"/>
      <c r="FU938" s="56"/>
      <c r="FV938" s="56"/>
      <c r="FW938" s="56"/>
      <c r="FX938" s="56"/>
      <c r="FY938" s="56"/>
      <c r="FZ938" s="56"/>
      <c r="GA938" s="56"/>
      <c r="GB938" s="56"/>
      <c r="GC938" s="56"/>
      <c r="GD938" s="56"/>
      <c r="GE938" s="56"/>
      <c r="GF938" s="56"/>
      <c r="GG938" s="56"/>
      <c r="GH938" s="56"/>
      <c r="GI938" s="56"/>
      <c r="GJ938" s="56"/>
      <c r="GK938" s="56"/>
      <c r="GL938" s="56"/>
      <c r="GM938" s="56"/>
      <c r="GN938" s="56"/>
      <c r="GO938" s="56"/>
      <c r="GP938" s="56"/>
      <c r="GQ938" s="56"/>
      <c r="GR938" s="56"/>
      <c r="GS938" s="56"/>
      <c r="GT938" s="56"/>
      <c r="GU938" s="56"/>
      <c r="GV938" s="56"/>
      <c r="GW938" s="56"/>
      <c r="GX938" s="56"/>
      <c r="GY938" s="56"/>
      <c r="GZ938" s="56"/>
      <c r="HA938" s="56"/>
      <c r="HB938" s="56"/>
      <c r="HC938" s="56"/>
      <c r="HD938" s="56"/>
      <c r="HE938" s="56"/>
      <c r="HF938" s="56"/>
      <c r="HG938" s="56"/>
      <c r="HH938" s="56"/>
      <c r="HI938" s="56"/>
      <c r="HJ938" s="56"/>
      <c r="HK938" s="56"/>
      <c r="HL938" s="56"/>
      <c r="HM938" s="56"/>
      <c r="HN938" s="56"/>
      <c r="HO938" s="56"/>
      <c r="HP938" s="56"/>
      <c r="HQ938" s="56"/>
      <c r="HR938" s="56"/>
      <c r="HS938" s="56"/>
      <c r="HT938" s="56"/>
      <c r="HU938" s="56"/>
      <c r="HV938" s="56"/>
      <c r="HW938" s="56"/>
      <c r="HX938" s="56"/>
      <c r="HY938" s="56"/>
      <c r="HZ938" s="56"/>
      <c r="IA938" s="56"/>
      <c r="IB938" s="56"/>
      <c r="IC938" s="56"/>
      <c r="ID938" s="56"/>
      <c r="IE938" s="56"/>
      <c r="IF938" s="56"/>
      <c r="IG938" s="56"/>
      <c r="IH938" s="56"/>
      <c r="II938" s="56"/>
      <c r="IJ938" s="56"/>
      <c r="IK938" s="56"/>
      <c r="IL938" s="56"/>
      <c r="IM938" s="56"/>
      <c r="IN938" s="56"/>
      <c r="IO938" s="56"/>
      <c r="IP938" s="56"/>
      <c r="IQ938" s="56"/>
      <c r="IR938" s="56"/>
      <c r="IS938" s="56"/>
      <c r="IT938" s="56"/>
      <c r="IU938" s="56"/>
      <c r="IV938" s="56"/>
      <c r="IW938" s="56"/>
      <c r="IX938" s="56"/>
    </row>
    <row r="939" spans="2:258">
      <c r="B939" s="56"/>
      <c r="C939" s="56"/>
      <c r="D939" s="56"/>
      <c r="E939" s="56"/>
      <c r="F939" s="56"/>
      <c r="G939" s="56"/>
      <c r="H939" s="56"/>
      <c r="I939" s="56"/>
      <c r="J939" s="56"/>
      <c r="K939" s="56"/>
      <c r="L939" s="56"/>
      <c r="M939" s="56"/>
      <c r="CK939" s="56"/>
      <c r="CL939" s="56"/>
      <c r="CM939" s="56"/>
      <c r="CN939" s="56"/>
      <c r="CO939" s="56"/>
      <c r="CP939" s="56"/>
      <c r="CQ939" s="56"/>
      <c r="CR939" s="56"/>
      <c r="CS939" s="56"/>
      <c r="CT939" s="56"/>
      <c r="CU939" s="56"/>
      <c r="CV939" s="56"/>
      <c r="CW939" s="56"/>
      <c r="CX939" s="56"/>
      <c r="CY939" s="56"/>
      <c r="CZ939" s="56"/>
      <c r="DA939" s="56"/>
      <c r="DB939" s="56"/>
      <c r="DC939" s="56"/>
      <c r="DD939" s="56"/>
      <c r="DE939" s="56"/>
      <c r="DF939" s="56"/>
      <c r="DG939" s="56"/>
      <c r="DH939" s="56"/>
      <c r="DI939" s="56"/>
      <c r="DJ939" s="56"/>
      <c r="DK939" s="56"/>
      <c r="DL939" s="56"/>
      <c r="DM939" s="56"/>
      <c r="DN939" s="56"/>
      <c r="DO939" s="56"/>
      <c r="DP939" s="56"/>
      <c r="DQ939" s="56"/>
      <c r="DR939" s="56"/>
      <c r="DS939" s="56"/>
      <c r="DT939" s="56"/>
      <c r="DU939" s="56"/>
      <c r="DV939" s="56"/>
      <c r="DW939" s="56"/>
      <c r="DX939" s="56"/>
      <c r="DY939" s="56"/>
      <c r="DZ939" s="56"/>
      <c r="EA939" s="56"/>
      <c r="EB939" s="56"/>
      <c r="EC939" s="56"/>
      <c r="ED939" s="56"/>
      <c r="EE939" s="56"/>
      <c r="EF939" s="56"/>
      <c r="EG939" s="56"/>
      <c r="EH939" s="56"/>
      <c r="EI939" s="56"/>
      <c r="EJ939" s="56"/>
      <c r="EK939" s="56"/>
      <c r="EL939" s="56"/>
      <c r="EM939" s="56"/>
      <c r="EN939" s="56"/>
      <c r="EO939" s="56"/>
      <c r="EP939" s="56"/>
      <c r="EQ939" s="56"/>
      <c r="ER939" s="56"/>
      <c r="ES939" s="56"/>
      <c r="ET939" s="56"/>
      <c r="EU939" s="56"/>
      <c r="EV939" s="56"/>
      <c r="EW939" s="56"/>
      <c r="EX939" s="56"/>
      <c r="EY939" s="56"/>
      <c r="EZ939" s="56"/>
      <c r="FA939" s="56"/>
      <c r="FB939" s="56"/>
      <c r="FC939" s="56"/>
      <c r="FD939" s="56"/>
      <c r="FE939" s="56"/>
      <c r="FF939" s="56"/>
      <c r="FG939" s="56"/>
      <c r="FH939" s="56"/>
      <c r="FI939" s="56"/>
      <c r="FJ939" s="56"/>
      <c r="FK939" s="56"/>
      <c r="FL939" s="56"/>
      <c r="FM939" s="56"/>
      <c r="FN939" s="56"/>
      <c r="FO939" s="56"/>
      <c r="FP939" s="56"/>
      <c r="FQ939" s="56"/>
      <c r="FR939" s="56"/>
      <c r="FS939" s="56"/>
      <c r="FT939" s="56"/>
      <c r="FU939" s="56"/>
      <c r="FV939" s="56"/>
      <c r="FW939" s="56"/>
      <c r="FX939" s="56"/>
      <c r="FY939" s="56"/>
      <c r="FZ939" s="56"/>
      <c r="GA939" s="56"/>
      <c r="GB939" s="56"/>
      <c r="GC939" s="56"/>
      <c r="GD939" s="56"/>
      <c r="GE939" s="56"/>
      <c r="GF939" s="56"/>
      <c r="GG939" s="56"/>
      <c r="GH939" s="56"/>
      <c r="GI939" s="56"/>
      <c r="GJ939" s="56"/>
      <c r="GK939" s="56"/>
      <c r="GL939" s="56"/>
      <c r="GM939" s="56"/>
      <c r="GN939" s="56"/>
      <c r="GO939" s="56"/>
      <c r="GP939" s="56"/>
      <c r="GQ939" s="56"/>
      <c r="GR939" s="56"/>
      <c r="GS939" s="56"/>
      <c r="GT939" s="56"/>
      <c r="GU939" s="56"/>
      <c r="GV939" s="56"/>
      <c r="GW939" s="56"/>
      <c r="GX939" s="56"/>
      <c r="GY939" s="56"/>
      <c r="GZ939" s="56"/>
      <c r="HA939" s="56"/>
      <c r="HB939" s="56"/>
      <c r="HC939" s="56"/>
      <c r="HD939" s="56"/>
      <c r="HE939" s="56"/>
      <c r="HF939" s="56"/>
      <c r="HG939" s="56"/>
      <c r="HH939" s="56"/>
      <c r="HI939" s="56"/>
      <c r="HJ939" s="56"/>
      <c r="HK939" s="56"/>
      <c r="HL939" s="56"/>
      <c r="HM939" s="56"/>
      <c r="HN939" s="56"/>
      <c r="HO939" s="56"/>
      <c r="HP939" s="56"/>
      <c r="HQ939" s="56"/>
      <c r="HR939" s="56"/>
      <c r="HS939" s="56"/>
      <c r="HT939" s="56"/>
      <c r="HU939" s="56"/>
      <c r="HV939" s="56"/>
      <c r="HW939" s="56"/>
      <c r="HX939" s="56"/>
      <c r="HY939" s="56"/>
      <c r="HZ939" s="56"/>
      <c r="IA939" s="56"/>
      <c r="IB939" s="56"/>
      <c r="IC939" s="56"/>
      <c r="ID939" s="56"/>
      <c r="IE939" s="56"/>
      <c r="IF939" s="56"/>
      <c r="IG939" s="56"/>
      <c r="IH939" s="56"/>
      <c r="II939" s="56"/>
      <c r="IJ939" s="56"/>
      <c r="IK939" s="56"/>
      <c r="IL939" s="56"/>
      <c r="IM939" s="56"/>
      <c r="IN939" s="56"/>
      <c r="IO939" s="56"/>
      <c r="IP939" s="56"/>
      <c r="IQ939" s="56"/>
      <c r="IR939" s="56"/>
      <c r="IS939" s="56"/>
      <c r="IT939" s="56"/>
      <c r="IU939" s="56"/>
      <c r="IV939" s="56"/>
      <c r="IW939" s="56"/>
      <c r="IX939" s="56"/>
    </row>
    <row r="940" spans="2:258">
      <c r="B940" s="56"/>
      <c r="C940" s="56"/>
      <c r="D940" s="56"/>
      <c r="E940" s="56"/>
      <c r="F940" s="56"/>
      <c r="G940" s="56"/>
      <c r="H940" s="56"/>
      <c r="I940" s="56"/>
      <c r="J940" s="56"/>
      <c r="K940" s="56"/>
      <c r="L940" s="56"/>
      <c r="M940" s="56"/>
      <c r="CK940" s="56"/>
      <c r="CL940" s="56"/>
      <c r="CM940" s="56"/>
      <c r="CN940" s="56"/>
      <c r="CO940" s="56"/>
      <c r="CP940" s="56"/>
      <c r="CQ940" s="56"/>
      <c r="CR940" s="56"/>
      <c r="CS940" s="56"/>
      <c r="CT940" s="56"/>
      <c r="CU940" s="56"/>
      <c r="CV940" s="56"/>
      <c r="CW940" s="56"/>
      <c r="CX940" s="56"/>
      <c r="CY940" s="56"/>
      <c r="CZ940" s="56"/>
      <c r="DA940" s="56"/>
      <c r="DB940" s="56"/>
      <c r="DC940" s="56"/>
      <c r="DD940" s="56"/>
      <c r="DE940" s="56"/>
      <c r="DF940" s="56"/>
      <c r="DG940" s="56"/>
      <c r="DH940" s="56"/>
      <c r="DI940" s="56"/>
      <c r="DJ940" s="56"/>
      <c r="DK940" s="56"/>
      <c r="DL940" s="56"/>
      <c r="DM940" s="56"/>
      <c r="DN940" s="56"/>
      <c r="DO940" s="56"/>
      <c r="DP940" s="56"/>
      <c r="DQ940" s="56"/>
      <c r="DR940" s="56"/>
      <c r="DS940" s="56"/>
      <c r="DT940" s="56"/>
      <c r="DU940" s="56"/>
      <c r="DV940" s="56"/>
      <c r="DW940" s="56"/>
      <c r="DX940" s="56"/>
      <c r="DY940" s="56"/>
      <c r="DZ940" s="56"/>
      <c r="EA940" s="56"/>
      <c r="EB940" s="56"/>
      <c r="EC940" s="56"/>
      <c r="ED940" s="56"/>
      <c r="EE940" s="56"/>
      <c r="EF940" s="56"/>
      <c r="EG940" s="56"/>
      <c r="EH940" s="56"/>
      <c r="EI940" s="56"/>
      <c r="EJ940" s="56"/>
      <c r="EK940" s="56"/>
      <c r="EL940" s="56"/>
      <c r="EM940" s="56"/>
      <c r="EN940" s="56"/>
      <c r="EO940" s="56"/>
      <c r="EP940" s="56"/>
      <c r="EQ940" s="56"/>
      <c r="ER940" s="56"/>
      <c r="ES940" s="56"/>
      <c r="ET940" s="56"/>
      <c r="EU940" s="56"/>
      <c r="EV940" s="56"/>
      <c r="EW940" s="56"/>
      <c r="EX940" s="56"/>
      <c r="EY940" s="56"/>
      <c r="EZ940" s="56"/>
      <c r="FA940" s="56"/>
      <c r="FB940" s="56"/>
      <c r="FC940" s="56"/>
      <c r="FD940" s="56"/>
      <c r="FE940" s="56"/>
      <c r="FF940" s="56"/>
      <c r="FG940" s="56"/>
      <c r="FH940" s="56"/>
      <c r="FI940" s="56"/>
      <c r="FJ940" s="56"/>
      <c r="FK940" s="56"/>
      <c r="FL940" s="56"/>
      <c r="FM940" s="56"/>
      <c r="FN940" s="56"/>
      <c r="FO940" s="56"/>
      <c r="FP940" s="56"/>
      <c r="FQ940" s="56"/>
      <c r="FR940" s="56"/>
      <c r="FS940" s="56"/>
      <c r="FT940" s="56"/>
      <c r="FU940" s="56"/>
      <c r="FV940" s="56"/>
      <c r="FW940" s="56"/>
      <c r="FX940" s="56"/>
      <c r="FY940" s="56"/>
      <c r="FZ940" s="56"/>
      <c r="GA940" s="56"/>
      <c r="GB940" s="56"/>
      <c r="GC940" s="56"/>
      <c r="GD940" s="56"/>
      <c r="GE940" s="56"/>
      <c r="GF940" s="56"/>
      <c r="GG940" s="56"/>
      <c r="GH940" s="56"/>
      <c r="GI940" s="56"/>
      <c r="GJ940" s="56"/>
      <c r="GK940" s="56"/>
      <c r="GL940" s="56"/>
      <c r="GM940" s="56"/>
      <c r="GN940" s="56"/>
      <c r="GO940" s="56"/>
      <c r="GP940" s="56"/>
      <c r="GQ940" s="56"/>
      <c r="GR940" s="56"/>
      <c r="GS940" s="56"/>
      <c r="GT940" s="56"/>
      <c r="GU940" s="56"/>
      <c r="GV940" s="56"/>
      <c r="GW940" s="56"/>
      <c r="GX940" s="56"/>
      <c r="GY940" s="56"/>
      <c r="GZ940" s="56"/>
      <c r="HA940" s="56"/>
      <c r="HB940" s="56"/>
      <c r="HC940" s="56"/>
      <c r="HD940" s="56"/>
      <c r="HE940" s="56"/>
      <c r="HF940" s="56"/>
      <c r="HG940" s="56"/>
      <c r="HH940" s="56"/>
      <c r="HI940" s="56"/>
      <c r="HJ940" s="56"/>
      <c r="HK940" s="56"/>
      <c r="HL940" s="56"/>
      <c r="HM940" s="56"/>
      <c r="HN940" s="56"/>
      <c r="HO940" s="56"/>
      <c r="HP940" s="56"/>
      <c r="HQ940" s="56"/>
      <c r="HR940" s="56"/>
      <c r="HS940" s="56"/>
      <c r="HT940" s="56"/>
      <c r="HU940" s="56"/>
      <c r="HV940" s="56"/>
      <c r="HW940" s="56"/>
      <c r="HX940" s="56"/>
      <c r="HY940" s="56"/>
      <c r="HZ940" s="56"/>
      <c r="IA940" s="56"/>
      <c r="IB940" s="56"/>
      <c r="IC940" s="56"/>
      <c r="ID940" s="56"/>
      <c r="IE940" s="56"/>
      <c r="IF940" s="56"/>
      <c r="IG940" s="56"/>
      <c r="IH940" s="56"/>
      <c r="II940" s="56"/>
      <c r="IJ940" s="56"/>
      <c r="IK940" s="56"/>
      <c r="IL940" s="56"/>
      <c r="IM940" s="56"/>
      <c r="IN940" s="56"/>
      <c r="IO940" s="56"/>
      <c r="IP940" s="56"/>
      <c r="IQ940" s="56"/>
      <c r="IR940" s="56"/>
      <c r="IS940" s="56"/>
      <c r="IT940" s="56"/>
      <c r="IU940" s="56"/>
      <c r="IV940" s="56"/>
      <c r="IW940" s="56"/>
      <c r="IX940" s="56"/>
    </row>
    <row r="941" spans="2:258">
      <c r="B941" s="56"/>
      <c r="C941" s="56"/>
      <c r="D941" s="56"/>
      <c r="E941" s="56"/>
      <c r="F941" s="56"/>
      <c r="G941" s="56"/>
      <c r="H941" s="56"/>
      <c r="I941" s="56"/>
      <c r="J941" s="56"/>
      <c r="K941" s="56"/>
      <c r="L941" s="56"/>
      <c r="M941" s="56"/>
      <c r="CK941" s="56"/>
      <c r="CL941" s="56"/>
      <c r="CM941" s="56"/>
      <c r="CN941" s="56"/>
      <c r="CO941" s="56"/>
      <c r="CP941" s="56"/>
      <c r="CQ941" s="56"/>
      <c r="CR941" s="56"/>
      <c r="CS941" s="56"/>
      <c r="CT941" s="56"/>
      <c r="CU941" s="56"/>
      <c r="CV941" s="56"/>
      <c r="CW941" s="56"/>
      <c r="CX941" s="56"/>
      <c r="CY941" s="56"/>
      <c r="CZ941" s="56"/>
      <c r="DA941" s="56"/>
      <c r="DB941" s="56"/>
      <c r="DC941" s="56"/>
      <c r="DD941" s="56"/>
      <c r="DE941" s="56"/>
      <c r="DF941" s="56"/>
      <c r="DG941" s="56"/>
      <c r="DH941" s="56"/>
      <c r="DI941" s="56"/>
      <c r="DJ941" s="56"/>
      <c r="DK941" s="56"/>
      <c r="DL941" s="56"/>
      <c r="DM941" s="56"/>
      <c r="DN941" s="56"/>
      <c r="DO941" s="56"/>
      <c r="DP941" s="56"/>
      <c r="DQ941" s="56"/>
      <c r="DR941" s="56"/>
      <c r="DS941" s="56"/>
      <c r="DT941" s="56"/>
      <c r="DU941" s="56"/>
      <c r="DV941" s="56"/>
      <c r="DW941" s="56"/>
      <c r="DX941" s="56"/>
      <c r="DY941" s="56"/>
      <c r="DZ941" s="56"/>
      <c r="EA941" s="56"/>
      <c r="EB941" s="56"/>
      <c r="EC941" s="56"/>
      <c r="ED941" s="56"/>
      <c r="EE941" s="56"/>
      <c r="EF941" s="56"/>
      <c r="EG941" s="56"/>
      <c r="EH941" s="56"/>
      <c r="EI941" s="56"/>
      <c r="EJ941" s="56"/>
      <c r="EK941" s="56"/>
      <c r="EL941" s="56"/>
      <c r="EM941" s="56"/>
      <c r="EN941" s="56"/>
      <c r="EO941" s="56"/>
      <c r="EP941" s="56"/>
      <c r="EQ941" s="56"/>
      <c r="ER941" s="56"/>
      <c r="ES941" s="56"/>
      <c r="ET941" s="56"/>
      <c r="EU941" s="56"/>
      <c r="EV941" s="56"/>
      <c r="EW941" s="56"/>
      <c r="EX941" s="56"/>
      <c r="EY941" s="56"/>
      <c r="EZ941" s="56"/>
      <c r="FA941" s="56"/>
      <c r="FB941" s="56"/>
      <c r="FC941" s="56"/>
      <c r="FD941" s="56"/>
      <c r="FE941" s="56"/>
      <c r="FF941" s="56"/>
      <c r="FG941" s="56"/>
      <c r="FH941" s="56"/>
      <c r="FI941" s="56"/>
      <c r="FJ941" s="56"/>
      <c r="FK941" s="56"/>
      <c r="FL941" s="56"/>
      <c r="FM941" s="56"/>
      <c r="FN941" s="56"/>
      <c r="FO941" s="56"/>
      <c r="FP941" s="56"/>
      <c r="FQ941" s="56"/>
      <c r="FR941" s="56"/>
      <c r="FS941" s="56"/>
      <c r="FT941" s="56"/>
      <c r="FU941" s="56"/>
      <c r="FV941" s="56"/>
      <c r="FW941" s="56"/>
      <c r="FX941" s="56"/>
      <c r="FY941" s="56"/>
      <c r="FZ941" s="56"/>
      <c r="GA941" s="56"/>
      <c r="GB941" s="56"/>
      <c r="GC941" s="56"/>
      <c r="GD941" s="56"/>
      <c r="GE941" s="56"/>
      <c r="GF941" s="56"/>
      <c r="GG941" s="56"/>
      <c r="GH941" s="56"/>
      <c r="GI941" s="56"/>
      <c r="GJ941" s="56"/>
      <c r="GK941" s="56"/>
      <c r="GL941" s="56"/>
      <c r="GM941" s="56"/>
      <c r="GN941" s="56"/>
      <c r="GO941" s="56"/>
      <c r="GP941" s="56"/>
      <c r="GQ941" s="56"/>
      <c r="GR941" s="56"/>
      <c r="GS941" s="56"/>
      <c r="GT941" s="56"/>
      <c r="GU941" s="56"/>
      <c r="GV941" s="56"/>
      <c r="GW941" s="56"/>
      <c r="GX941" s="56"/>
      <c r="GY941" s="56"/>
      <c r="GZ941" s="56"/>
      <c r="HA941" s="56"/>
      <c r="HB941" s="56"/>
      <c r="HC941" s="56"/>
      <c r="HD941" s="56"/>
      <c r="HE941" s="56"/>
      <c r="HF941" s="56"/>
      <c r="HG941" s="56"/>
      <c r="HH941" s="56"/>
      <c r="HI941" s="56"/>
      <c r="HJ941" s="56"/>
      <c r="HK941" s="56"/>
      <c r="HL941" s="56"/>
      <c r="HM941" s="56"/>
      <c r="HN941" s="56"/>
      <c r="HO941" s="56"/>
      <c r="HP941" s="56"/>
      <c r="HQ941" s="56"/>
      <c r="HR941" s="56"/>
      <c r="HS941" s="56"/>
      <c r="HT941" s="56"/>
      <c r="HU941" s="56"/>
      <c r="HV941" s="56"/>
      <c r="HW941" s="56"/>
      <c r="HX941" s="56"/>
      <c r="HY941" s="56"/>
      <c r="HZ941" s="56"/>
      <c r="IA941" s="56"/>
      <c r="IB941" s="56"/>
      <c r="IC941" s="56"/>
      <c r="ID941" s="56"/>
      <c r="IE941" s="56"/>
      <c r="IF941" s="56"/>
      <c r="IG941" s="56"/>
      <c r="IH941" s="56"/>
      <c r="II941" s="56"/>
      <c r="IJ941" s="56"/>
      <c r="IK941" s="56"/>
      <c r="IL941" s="56"/>
      <c r="IM941" s="56"/>
      <c r="IN941" s="56"/>
      <c r="IO941" s="56"/>
      <c r="IP941" s="56"/>
      <c r="IQ941" s="56"/>
      <c r="IR941" s="56"/>
      <c r="IS941" s="56"/>
      <c r="IT941" s="56"/>
      <c r="IU941" s="56"/>
      <c r="IV941" s="56"/>
      <c r="IW941" s="56"/>
      <c r="IX941" s="56"/>
    </row>
    <row r="942" spans="2:258">
      <c r="B942" s="56"/>
      <c r="C942" s="56"/>
      <c r="D942" s="56"/>
      <c r="E942" s="56"/>
      <c r="F942" s="56"/>
      <c r="G942" s="56"/>
      <c r="H942" s="56"/>
      <c r="I942" s="56"/>
      <c r="J942" s="56"/>
      <c r="K942" s="56"/>
      <c r="L942" s="56"/>
      <c r="M942" s="56"/>
      <c r="CK942" s="56"/>
      <c r="CL942" s="56"/>
      <c r="CM942" s="56"/>
      <c r="CN942" s="56"/>
      <c r="CO942" s="56"/>
      <c r="CP942" s="56"/>
      <c r="CQ942" s="56"/>
      <c r="CR942" s="56"/>
      <c r="CS942" s="56"/>
      <c r="CT942" s="56"/>
      <c r="CU942" s="56"/>
      <c r="CV942" s="56"/>
      <c r="CW942" s="56"/>
      <c r="CX942" s="56"/>
      <c r="CY942" s="56"/>
      <c r="CZ942" s="56"/>
      <c r="DA942" s="56"/>
      <c r="DB942" s="56"/>
      <c r="DC942" s="56"/>
      <c r="DD942" s="56"/>
      <c r="DE942" s="56"/>
      <c r="DF942" s="56"/>
      <c r="DG942" s="56"/>
      <c r="DH942" s="56"/>
      <c r="DI942" s="56"/>
      <c r="DJ942" s="56"/>
      <c r="DK942" s="56"/>
      <c r="DL942" s="56"/>
      <c r="DM942" s="56"/>
      <c r="DN942" s="56"/>
      <c r="DO942" s="56"/>
      <c r="DP942" s="56"/>
      <c r="DQ942" s="56"/>
      <c r="DR942" s="56"/>
      <c r="DS942" s="56"/>
      <c r="DT942" s="56"/>
      <c r="DU942" s="56"/>
      <c r="DV942" s="56"/>
      <c r="DW942" s="56"/>
      <c r="DX942" s="56"/>
      <c r="DY942" s="56"/>
      <c r="DZ942" s="56"/>
      <c r="EA942" s="56"/>
      <c r="EB942" s="56"/>
      <c r="EC942" s="56"/>
      <c r="ED942" s="56"/>
      <c r="EE942" s="56"/>
      <c r="EF942" s="56"/>
      <c r="EG942" s="56"/>
      <c r="EH942" s="56"/>
      <c r="EI942" s="56"/>
      <c r="EJ942" s="56"/>
      <c r="EK942" s="56"/>
      <c r="EL942" s="56"/>
      <c r="EM942" s="56"/>
      <c r="EN942" s="56"/>
      <c r="EO942" s="56"/>
      <c r="EP942" s="56"/>
      <c r="EQ942" s="56"/>
      <c r="ER942" s="56"/>
      <c r="ES942" s="56"/>
      <c r="ET942" s="56"/>
      <c r="EU942" s="56"/>
      <c r="EV942" s="56"/>
      <c r="EW942" s="56"/>
      <c r="EX942" s="56"/>
      <c r="EY942" s="56"/>
      <c r="EZ942" s="56"/>
      <c r="FA942" s="56"/>
      <c r="FB942" s="56"/>
      <c r="FC942" s="56"/>
      <c r="FD942" s="56"/>
      <c r="FE942" s="56"/>
      <c r="FF942" s="56"/>
      <c r="FG942" s="56"/>
      <c r="FH942" s="56"/>
      <c r="FI942" s="56"/>
      <c r="FJ942" s="56"/>
      <c r="FK942" s="56"/>
      <c r="FL942" s="56"/>
      <c r="FM942" s="56"/>
      <c r="FN942" s="56"/>
      <c r="FO942" s="56"/>
      <c r="FP942" s="56"/>
      <c r="FQ942" s="56"/>
      <c r="FR942" s="56"/>
      <c r="FS942" s="56"/>
      <c r="FT942" s="56"/>
      <c r="FU942" s="56"/>
      <c r="FV942" s="56"/>
      <c r="FW942" s="56"/>
      <c r="FX942" s="56"/>
      <c r="FY942" s="56"/>
      <c r="FZ942" s="56"/>
      <c r="GA942" s="56"/>
      <c r="GB942" s="56"/>
      <c r="GC942" s="56"/>
      <c r="GD942" s="56"/>
      <c r="GE942" s="56"/>
      <c r="GF942" s="56"/>
      <c r="GG942" s="56"/>
      <c r="GH942" s="56"/>
      <c r="GI942" s="56"/>
      <c r="GJ942" s="56"/>
      <c r="GK942" s="56"/>
      <c r="GL942" s="56"/>
      <c r="GM942" s="56"/>
      <c r="GN942" s="56"/>
      <c r="GO942" s="56"/>
      <c r="GP942" s="56"/>
      <c r="GQ942" s="56"/>
      <c r="GR942" s="56"/>
      <c r="GS942" s="56"/>
      <c r="GT942" s="56"/>
      <c r="GU942" s="56"/>
      <c r="GV942" s="56"/>
      <c r="GW942" s="56"/>
      <c r="GX942" s="56"/>
      <c r="GY942" s="56"/>
      <c r="GZ942" s="56"/>
      <c r="HA942" s="56"/>
      <c r="HB942" s="56"/>
      <c r="HC942" s="56"/>
      <c r="HD942" s="56"/>
      <c r="HE942" s="56"/>
      <c r="HF942" s="56"/>
      <c r="HG942" s="56"/>
      <c r="HH942" s="56"/>
      <c r="HI942" s="56"/>
      <c r="HJ942" s="56"/>
      <c r="HK942" s="56"/>
      <c r="HL942" s="56"/>
      <c r="HM942" s="56"/>
      <c r="HN942" s="56"/>
      <c r="HO942" s="56"/>
      <c r="HP942" s="56"/>
      <c r="HQ942" s="56"/>
      <c r="HR942" s="56"/>
      <c r="HS942" s="56"/>
      <c r="HT942" s="56"/>
      <c r="HU942" s="56"/>
      <c r="HV942" s="56"/>
      <c r="HW942" s="56"/>
      <c r="HX942" s="56"/>
      <c r="HY942" s="56"/>
      <c r="HZ942" s="56"/>
      <c r="IA942" s="56"/>
      <c r="IB942" s="56"/>
      <c r="IC942" s="56"/>
      <c r="ID942" s="56"/>
      <c r="IE942" s="56"/>
      <c r="IF942" s="56"/>
      <c r="IG942" s="56"/>
      <c r="IH942" s="56"/>
      <c r="II942" s="56"/>
      <c r="IJ942" s="56"/>
      <c r="IK942" s="56"/>
      <c r="IL942" s="56"/>
      <c r="IM942" s="56"/>
      <c r="IN942" s="56"/>
      <c r="IO942" s="56"/>
      <c r="IP942" s="56"/>
      <c r="IQ942" s="56"/>
      <c r="IR942" s="56"/>
      <c r="IS942" s="56"/>
      <c r="IT942" s="56"/>
      <c r="IU942" s="56"/>
      <c r="IV942" s="56"/>
      <c r="IW942" s="56"/>
      <c r="IX942" s="56"/>
    </row>
    <row r="943" spans="2:258">
      <c r="B943" s="56"/>
      <c r="C943" s="56"/>
      <c r="D943" s="56"/>
      <c r="E943" s="56"/>
      <c r="F943" s="56"/>
      <c r="G943" s="56"/>
      <c r="H943" s="56"/>
      <c r="I943" s="56"/>
      <c r="J943" s="56"/>
      <c r="K943" s="56"/>
      <c r="L943" s="56"/>
      <c r="M943" s="56"/>
      <c r="CK943" s="56"/>
      <c r="CL943" s="56"/>
      <c r="CM943" s="56"/>
      <c r="CN943" s="56"/>
      <c r="CO943" s="56"/>
      <c r="CP943" s="56"/>
      <c r="CQ943" s="56"/>
      <c r="CR943" s="56"/>
      <c r="CS943" s="56"/>
      <c r="CT943" s="56"/>
      <c r="CU943" s="56"/>
      <c r="CV943" s="56"/>
      <c r="CW943" s="56"/>
      <c r="CX943" s="56"/>
      <c r="CY943" s="56"/>
      <c r="CZ943" s="56"/>
      <c r="DA943" s="56"/>
      <c r="DB943" s="56"/>
      <c r="DC943" s="56"/>
      <c r="DD943" s="56"/>
      <c r="DE943" s="56"/>
      <c r="DF943" s="56"/>
      <c r="DG943" s="56"/>
      <c r="DH943" s="56"/>
      <c r="DI943" s="56"/>
      <c r="DJ943" s="56"/>
      <c r="DK943" s="56"/>
      <c r="DL943" s="56"/>
      <c r="DM943" s="56"/>
      <c r="DN943" s="56"/>
      <c r="DO943" s="56"/>
      <c r="DP943" s="56"/>
      <c r="DQ943" s="56"/>
      <c r="DR943" s="56"/>
      <c r="DS943" s="56"/>
      <c r="DT943" s="56"/>
      <c r="DU943" s="56"/>
      <c r="DV943" s="56"/>
      <c r="DW943" s="56"/>
      <c r="DX943" s="56"/>
      <c r="DY943" s="56"/>
      <c r="DZ943" s="56"/>
      <c r="EA943" s="56"/>
      <c r="EB943" s="56"/>
      <c r="EC943" s="56"/>
      <c r="ED943" s="56"/>
      <c r="EE943" s="56"/>
      <c r="EF943" s="56"/>
      <c r="EG943" s="56"/>
      <c r="EH943" s="56"/>
      <c r="EI943" s="56"/>
      <c r="EJ943" s="56"/>
      <c r="EK943" s="56"/>
      <c r="EL943" s="56"/>
      <c r="EM943" s="56"/>
      <c r="EN943" s="56"/>
      <c r="EO943" s="56"/>
      <c r="EP943" s="56"/>
      <c r="EQ943" s="56"/>
      <c r="ER943" s="56"/>
      <c r="ES943" s="56"/>
      <c r="ET943" s="56"/>
      <c r="EU943" s="56"/>
      <c r="EV943" s="56"/>
      <c r="EW943" s="56"/>
      <c r="EX943" s="56"/>
      <c r="EY943" s="56"/>
      <c r="EZ943" s="56"/>
      <c r="FA943" s="56"/>
      <c r="FB943" s="56"/>
      <c r="FC943" s="56"/>
      <c r="FD943" s="56"/>
      <c r="FE943" s="56"/>
      <c r="FF943" s="56"/>
      <c r="FG943" s="56"/>
      <c r="FH943" s="56"/>
      <c r="FI943" s="56"/>
      <c r="FJ943" s="56"/>
      <c r="FK943" s="56"/>
      <c r="FL943" s="56"/>
      <c r="FM943" s="56"/>
      <c r="FN943" s="56"/>
      <c r="FO943" s="56"/>
      <c r="FP943" s="56"/>
      <c r="FQ943" s="56"/>
      <c r="FR943" s="56"/>
      <c r="FS943" s="56"/>
      <c r="FT943" s="56"/>
      <c r="FU943" s="56"/>
      <c r="FV943" s="56"/>
      <c r="FW943" s="56"/>
      <c r="FX943" s="56"/>
      <c r="FY943" s="56"/>
      <c r="FZ943" s="56"/>
      <c r="GA943" s="56"/>
      <c r="GB943" s="56"/>
      <c r="GC943" s="56"/>
      <c r="GD943" s="56"/>
      <c r="GE943" s="56"/>
      <c r="GF943" s="56"/>
      <c r="GG943" s="56"/>
      <c r="GH943" s="56"/>
      <c r="GI943" s="56"/>
      <c r="GJ943" s="56"/>
      <c r="GK943" s="56"/>
      <c r="GL943" s="56"/>
      <c r="GM943" s="56"/>
      <c r="GN943" s="56"/>
      <c r="GO943" s="56"/>
      <c r="GP943" s="56"/>
      <c r="GQ943" s="56"/>
      <c r="GR943" s="56"/>
      <c r="GS943" s="56"/>
      <c r="GT943" s="56"/>
      <c r="GU943" s="56"/>
      <c r="GV943" s="56"/>
      <c r="GW943" s="56"/>
      <c r="GX943" s="56"/>
      <c r="GY943" s="56"/>
      <c r="GZ943" s="56"/>
      <c r="HA943" s="56"/>
      <c r="HB943" s="56"/>
      <c r="HC943" s="56"/>
      <c r="HD943" s="56"/>
      <c r="HE943" s="56"/>
      <c r="HF943" s="56"/>
      <c r="HG943" s="56"/>
      <c r="HH943" s="56"/>
      <c r="HI943" s="56"/>
      <c r="HJ943" s="56"/>
      <c r="HK943" s="56"/>
      <c r="HL943" s="56"/>
      <c r="HM943" s="56"/>
      <c r="HN943" s="56"/>
      <c r="HO943" s="56"/>
      <c r="HP943" s="56"/>
      <c r="HQ943" s="56"/>
      <c r="HR943" s="56"/>
      <c r="HS943" s="56"/>
      <c r="HT943" s="56"/>
      <c r="HU943" s="56"/>
      <c r="HV943" s="56"/>
      <c r="HW943" s="56"/>
      <c r="HX943" s="56"/>
      <c r="HY943" s="56"/>
      <c r="HZ943" s="56"/>
      <c r="IA943" s="56"/>
      <c r="IB943" s="56"/>
      <c r="IC943" s="56"/>
      <c r="ID943" s="56"/>
      <c r="IE943" s="56"/>
      <c r="IF943" s="56"/>
      <c r="IG943" s="56"/>
      <c r="IH943" s="56"/>
      <c r="II943" s="56"/>
      <c r="IJ943" s="56"/>
      <c r="IK943" s="56"/>
      <c r="IL943" s="56"/>
      <c r="IM943" s="56"/>
      <c r="IN943" s="56"/>
      <c r="IO943" s="56"/>
      <c r="IP943" s="56"/>
      <c r="IQ943" s="56"/>
      <c r="IR943" s="56"/>
      <c r="IS943" s="56"/>
      <c r="IT943" s="56"/>
      <c r="IU943" s="56"/>
      <c r="IV943" s="56"/>
      <c r="IW943" s="56"/>
      <c r="IX943" s="56"/>
    </row>
    <row r="944" spans="2:258">
      <c r="B944" s="56"/>
      <c r="C944" s="56"/>
      <c r="D944" s="56"/>
      <c r="E944" s="56"/>
      <c r="F944" s="56"/>
      <c r="G944" s="56"/>
      <c r="H944" s="56"/>
      <c r="I944" s="56"/>
      <c r="J944" s="56"/>
      <c r="K944" s="56"/>
      <c r="L944" s="56"/>
      <c r="M944" s="56"/>
      <c r="CK944" s="56"/>
      <c r="CL944" s="56"/>
      <c r="CM944" s="56"/>
      <c r="CN944" s="56"/>
      <c r="CO944" s="56"/>
      <c r="CP944" s="56"/>
      <c r="CQ944" s="56"/>
      <c r="CR944" s="56"/>
      <c r="CS944" s="56"/>
      <c r="CT944" s="56"/>
      <c r="CU944" s="56"/>
      <c r="CV944" s="56"/>
      <c r="CW944" s="56"/>
      <c r="CX944" s="56"/>
      <c r="CY944" s="56"/>
      <c r="CZ944" s="56"/>
      <c r="DA944" s="56"/>
      <c r="DB944" s="56"/>
      <c r="DC944" s="56"/>
      <c r="DD944" s="56"/>
      <c r="DE944" s="56"/>
      <c r="DF944" s="56"/>
      <c r="DG944" s="56"/>
      <c r="DH944" s="56"/>
      <c r="DI944" s="56"/>
      <c r="DJ944" s="56"/>
      <c r="DK944" s="56"/>
      <c r="DL944" s="56"/>
      <c r="DM944" s="56"/>
      <c r="DN944" s="56"/>
      <c r="DO944" s="56"/>
      <c r="DP944" s="56"/>
      <c r="DQ944" s="56"/>
      <c r="DR944" s="56"/>
      <c r="DS944" s="56"/>
      <c r="DT944" s="56"/>
      <c r="DU944" s="56"/>
      <c r="DV944" s="56"/>
      <c r="DW944" s="56"/>
      <c r="DX944" s="56"/>
      <c r="DY944" s="56"/>
      <c r="DZ944" s="56"/>
      <c r="EA944" s="56"/>
      <c r="EB944" s="56"/>
      <c r="EC944" s="56"/>
      <c r="ED944" s="56"/>
      <c r="EE944" s="56"/>
      <c r="EF944" s="56"/>
      <c r="EG944" s="56"/>
      <c r="EH944" s="56"/>
      <c r="EI944" s="56"/>
      <c r="EJ944" s="56"/>
      <c r="EK944" s="56"/>
      <c r="EL944" s="56"/>
      <c r="EM944" s="56"/>
      <c r="EN944" s="56"/>
      <c r="EO944" s="56"/>
      <c r="EP944" s="56"/>
      <c r="EQ944" s="56"/>
      <c r="ER944" s="56"/>
      <c r="ES944" s="56"/>
      <c r="ET944" s="56"/>
      <c r="EU944" s="56"/>
      <c r="EV944" s="56"/>
      <c r="EW944" s="56"/>
      <c r="EX944" s="56"/>
      <c r="EY944" s="56"/>
      <c r="EZ944" s="56"/>
      <c r="FA944" s="56"/>
      <c r="FB944" s="56"/>
      <c r="FC944" s="56"/>
      <c r="FD944" s="56"/>
      <c r="FE944" s="56"/>
      <c r="FF944" s="56"/>
      <c r="FG944" s="56"/>
      <c r="FH944" s="56"/>
      <c r="FI944" s="56"/>
      <c r="FJ944" s="56"/>
      <c r="FK944" s="56"/>
      <c r="FL944" s="56"/>
      <c r="FM944" s="56"/>
      <c r="FN944" s="56"/>
      <c r="FO944" s="56"/>
      <c r="FP944" s="56"/>
      <c r="FQ944" s="56"/>
      <c r="FR944" s="56"/>
      <c r="FS944" s="56"/>
      <c r="FT944" s="56"/>
      <c r="FU944" s="56"/>
      <c r="FV944" s="56"/>
      <c r="FW944" s="56"/>
      <c r="FX944" s="56"/>
      <c r="FY944" s="56"/>
      <c r="FZ944" s="56"/>
      <c r="GA944" s="56"/>
      <c r="GB944" s="56"/>
      <c r="GC944" s="56"/>
      <c r="GD944" s="56"/>
      <c r="GE944" s="56"/>
      <c r="GF944" s="56"/>
      <c r="GG944" s="56"/>
      <c r="GH944" s="56"/>
      <c r="GI944" s="56"/>
      <c r="GJ944" s="56"/>
      <c r="GK944" s="56"/>
      <c r="GL944" s="56"/>
      <c r="GM944" s="56"/>
      <c r="GN944" s="56"/>
      <c r="GO944" s="56"/>
      <c r="GP944" s="56"/>
      <c r="GQ944" s="56"/>
      <c r="GR944" s="56"/>
      <c r="GS944" s="56"/>
      <c r="GT944" s="56"/>
      <c r="GU944" s="56"/>
      <c r="GV944" s="56"/>
      <c r="GW944" s="56"/>
      <c r="GX944" s="56"/>
      <c r="GY944" s="56"/>
      <c r="GZ944" s="56"/>
      <c r="HA944" s="56"/>
      <c r="HB944" s="56"/>
      <c r="HC944" s="56"/>
      <c r="HD944" s="56"/>
      <c r="HE944" s="56"/>
      <c r="HF944" s="56"/>
      <c r="HG944" s="56"/>
      <c r="HH944" s="56"/>
      <c r="HI944" s="56"/>
      <c r="HJ944" s="56"/>
      <c r="HK944" s="56"/>
      <c r="HL944" s="56"/>
      <c r="HM944" s="56"/>
      <c r="HN944" s="56"/>
      <c r="HO944" s="56"/>
      <c r="HP944" s="56"/>
      <c r="HQ944" s="56"/>
      <c r="HR944" s="56"/>
      <c r="HS944" s="56"/>
      <c r="HT944" s="56"/>
      <c r="HU944" s="56"/>
      <c r="HV944" s="56"/>
      <c r="HW944" s="56"/>
      <c r="HX944" s="56"/>
      <c r="HY944" s="56"/>
      <c r="HZ944" s="56"/>
      <c r="IA944" s="56"/>
      <c r="IB944" s="56"/>
      <c r="IC944" s="56"/>
      <c r="ID944" s="56"/>
      <c r="IE944" s="56"/>
      <c r="IF944" s="56"/>
      <c r="IG944" s="56"/>
      <c r="IH944" s="56"/>
      <c r="II944" s="56"/>
      <c r="IJ944" s="56"/>
      <c r="IK944" s="56"/>
      <c r="IL944" s="56"/>
      <c r="IM944" s="56"/>
      <c r="IN944" s="56"/>
      <c r="IO944" s="56"/>
      <c r="IP944" s="56"/>
      <c r="IQ944" s="56"/>
      <c r="IR944" s="56"/>
      <c r="IS944" s="56"/>
      <c r="IT944" s="56"/>
      <c r="IU944" s="56"/>
      <c r="IV944" s="56"/>
      <c r="IW944" s="56"/>
      <c r="IX944" s="56"/>
    </row>
    <row r="945" spans="2:258">
      <c r="B945" s="56"/>
      <c r="C945" s="56"/>
      <c r="D945" s="56"/>
      <c r="E945" s="56"/>
      <c r="F945" s="56"/>
      <c r="G945" s="56"/>
      <c r="H945" s="56"/>
      <c r="I945" s="56"/>
      <c r="J945" s="56"/>
      <c r="K945" s="56"/>
      <c r="L945" s="56"/>
      <c r="M945" s="56"/>
      <c r="CK945" s="56"/>
      <c r="CL945" s="56"/>
      <c r="CM945" s="56"/>
      <c r="CN945" s="56"/>
      <c r="CO945" s="56"/>
      <c r="CP945" s="56"/>
      <c r="CQ945" s="56"/>
      <c r="CR945" s="56"/>
      <c r="CS945" s="56"/>
      <c r="CT945" s="56"/>
      <c r="CU945" s="56"/>
      <c r="CV945" s="56"/>
      <c r="CW945" s="56"/>
      <c r="CX945" s="56"/>
      <c r="CY945" s="56"/>
      <c r="CZ945" s="56"/>
      <c r="DA945" s="56"/>
      <c r="DB945" s="56"/>
      <c r="DC945" s="56"/>
      <c r="DD945" s="56"/>
      <c r="DE945" s="56"/>
      <c r="DF945" s="56"/>
      <c r="DG945" s="56"/>
      <c r="DH945" s="56"/>
      <c r="DI945" s="56"/>
      <c r="DJ945" s="56"/>
      <c r="DK945" s="56"/>
      <c r="DL945" s="56"/>
      <c r="DM945" s="56"/>
      <c r="DN945" s="56"/>
      <c r="DO945" s="56"/>
      <c r="DP945" s="56"/>
      <c r="DQ945" s="56"/>
      <c r="DR945" s="56"/>
      <c r="DS945" s="56"/>
      <c r="DT945" s="56"/>
      <c r="DU945" s="56"/>
      <c r="DV945" s="56"/>
      <c r="DW945" s="56"/>
      <c r="DX945" s="56"/>
      <c r="DY945" s="56"/>
      <c r="DZ945" s="56"/>
      <c r="EA945" s="56"/>
      <c r="EB945" s="56"/>
      <c r="EC945" s="56"/>
      <c r="ED945" s="56"/>
      <c r="EE945" s="56"/>
      <c r="EF945" s="56"/>
      <c r="EG945" s="56"/>
      <c r="EH945" s="56"/>
      <c r="EI945" s="56"/>
      <c r="EJ945" s="56"/>
      <c r="EK945" s="56"/>
      <c r="EL945" s="56"/>
      <c r="EM945" s="56"/>
      <c r="EN945" s="56"/>
      <c r="EO945" s="56"/>
      <c r="EP945" s="56"/>
      <c r="EQ945" s="56"/>
      <c r="ER945" s="56"/>
      <c r="ES945" s="56"/>
      <c r="ET945" s="56"/>
      <c r="EU945" s="56"/>
      <c r="EV945" s="56"/>
      <c r="EW945" s="56"/>
      <c r="EX945" s="56"/>
      <c r="EY945" s="56"/>
      <c r="EZ945" s="56"/>
      <c r="FA945" s="56"/>
      <c r="FB945" s="56"/>
      <c r="FC945" s="56"/>
      <c r="FD945" s="56"/>
      <c r="FE945" s="56"/>
      <c r="FF945" s="56"/>
      <c r="FG945" s="56"/>
      <c r="FH945" s="56"/>
      <c r="FI945" s="56"/>
      <c r="FJ945" s="56"/>
      <c r="FK945" s="56"/>
      <c r="FL945" s="56"/>
      <c r="FM945" s="56"/>
      <c r="FN945" s="56"/>
      <c r="FO945" s="56"/>
      <c r="FP945" s="56"/>
      <c r="FQ945" s="56"/>
      <c r="FR945" s="56"/>
      <c r="FS945" s="56"/>
      <c r="FT945" s="56"/>
      <c r="FU945" s="56"/>
      <c r="FV945" s="56"/>
      <c r="FW945" s="56"/>
      <c r="FX945" s="56"/>
      <c r="FY945" s="56"/>
      <c r="FZ945" s="56"/>
      <c r="GA945" s="56"/>
      <c r="GB945" s="56"/>
      <c r="GC945" s="56"/>
      <c r="GD945" s="56"/>
      <c r="GE945" s="56"/>
      <c r="GF945" s="56"/>
      <c r="GG945" s="56"/>
      <c r="GH945" s="56"/>
      <c r="GI945" s="56"/>
      <c r="GJ945" s="56"/>
      <c r="GK945" s="56"/>
      <c r="GL945" s="56"/>
      <c r="GM945" s="56"/>
      <c r="GN945" s="56"/>
      <c r="GO945" s="56"/>
      <c r="GP945" s="56"/>
      <c r="GQ945" s="56"/>
      <c r="GR945" s="56"/>
      <c r="GS945" s="56"/>
      <c r="GT945" s="56"/>
      <c r="GU945" s="56"/>
      <c r="GV945" s="56"/>
      <c r="GW945" s="56"/>
      <c r="GX945" s="56"/>
      <c r="GY945" s="56"/>
      <c r="GZ945" s="56"/>
      <c r="HA945" s="56"/>
      <c r="HB945" s="56"/>
      <c r="HC945" s="56"/>
      <c r="HD945" s="56"/>
      <c r="HE945" s="56"/>
      <c r="HF945" s="56"/>
      <c r="HG945" s="56"/>
      <c r="HH945" s="56"/>
      <c r="HI945" s="56"/>
      <c r="HJ945" s="56"/>
      <c r="HK945" s="56"/>
      <c r="HL945" s="56"/>
      <c r="HM945" s="56"/>
      <c r="HN945" s="56"/>
      <c r="HO945" s="56"/>
      <c r="HP945" s="56"/>
      <c r="HQ945" s="56"/>
      <c r="HR945" s="56"/>
      <c r="HS945" s="56"/>
      <c r="HT945" s="56"/>
      <c r="HU945" s="56"/>
      <c r="HV945" s="56"/>
      <c r="HW945" s="56"/>
      <c r="HX945" s="56"/>
      <c r="HY945" s="56"/>
      <c r="HZ945" s="56"/>
      <c r="IA945" s="56"/>
      <c r="IB945" s="56"/>
      <c r="IC945" s="56"/>
      <c r="ID945" s="56"/>
      <c r="IE945" s="56"/>
      <c r="IF945" s="56"/>
      <c r="IG945" s="56"/>
      <c r="IH945" s="56"/>
      <c r="II945" s="56"/>
      <c r="IJ945" s="56"/>
      <c r="IK945" s="56"/>
      <c r="IL945" s="56"/>
      <c r="IM945" s="56"/>
      <c r="IN945" s="56"/>
      <c r="IO945" s="56"/>
      <c r="IP945" s="56"/>
      <c r="IQ945" s="56"/>
      <c r="IR945" s="56"/>
      <c r="IS945" s="56"/>
      <c r="IT945" s="56"/>
      <c r="IU945" s="56"/>
      <c r="IV945" s="56"/>
      <c r="IW945" s="56"/>
      <c r="IX945" s="56"/>
    </row>
    <row r="946" spans="2:258">
      <c r="B946" s="56"/>
      <c r="C946" s="56"/>
      <c r="D946" s="56"/>
      <c r="E946" s="56"/>
      <c r="F946" s="56"/>
      <c r="G946" s="56"/>
      <c r="H946" s="56"/>
      <c r="I946" s="56"/>
      <c r="J946" s="56"/>
      <c r="K946" s="56"/>
      <c r="L946" s="56"/>
      <c r="M946" s="56"/>
      <c r="CK946" s="56"/>
      <c r="CL946" s="56"/>
      <c r="CM946" s="56"/>
      <c r="CN946" s="56"/>
      <c r="CO946" s="56"/>
      <c r="CP946" s="56"/>
      <c r="CQ946" s="56"/>
      <c r="CR946" s="56"/>
      <c r="CS946" s="56"/>
      <c r="CT946" s="56"/>
      <c r="CU946" s="56"/>
      <c r="CV946" s="56"/>
      <c r="CW946" s="56"/>
      <c r="CX946" s="56"/>
      <c r="CY946" s="56"/>
      <c r="CZ946" s="56"/>
      <c r="DA946" s="56"/>
      <c r="DB946" s="56"/>
      <c r="DC946" s="56"/>
      <c r="DD946" s="56"/>
      <c r="DE946" s="56"/>
      <c r="DF946" s="56"/>
      <c r="DG946" s="56"/>
      <c r="DH946" s="56"/>
      <c r="DI946" s="56"/>
      <c r="DJ946" s="56"/>
      <c r="DK946" s="56"/>
      <c r="DL946" s="56"/>
      <c r="DM946" s="56"/>
      <c r="DN946" s="56"/>
      <c r="DO946" s="56"/>
      <c r="DP946" s="56"/>
      <c r="DQ946" s="56"/>
      <c r="DR946" s="56"/>
      <c r="DS946" s="56"/>
      <c r="DT946" s="56"/>
      <c r="DU946" s="56"/>
      <c r="DV946" s="56"/>
      <c r="DW946" s="56"/>
      <c r="DX946" s="56"/>
      <c r="DY946" s="56"/>
      <c r="DZ946" s="56"/>
      <c r="EA946" s="56"/>
      <c r="EB946" s="56"/>
      <c r="EC946" s="56"/>
      <c r="ED946" s="56"/>
      <c r="EE946" s="56"/>
      <c r="EF946" s="56"/>
      <c r="EG946" s="56"/>
      <c r="EH946" s="56"/>
      <c r="EI946" s="56"/>
      <c r="EJ946" s="56"/>
      <c r="EK946" s="56"/>
      <c r="EL946" s="56"/>
      <c r="EM946" s="56"/>
      <c r="EN946" s="56"/>
      <c r="EO946" s="56"/>
      <c r="EP946" s="56"/>
      <c r="EQ946" s="56"/>
      <c r="ER946" s="56"/>
      <c r="ES946" s="56"/>
      <c r="ET946" s="56"/>
      <c r="EU946" s="56"/>
      <c r="EV946" s="56"/>
      <c r="EW946" s="56"/>
      <c r="EX946" s="56"/>
      <c r="EY946" s="56"/>
      <c r="EZ946" s="56"/>
      <c r="FA946" s="56"/>
      <c r="FB946" s="56"/>
      <c r="FC946" s="56"/>
      <c r="FD946" s="56"/>
      <c r="FE946" s="56"/>
      <c r="FF946" s="56"/>
      <c r="FG946" s="56"/>
      <c r="FH946" s="56"/>
      <c r="FI946" s="56"/>
      <c r="FJ946" s="56"/>
      <c r="FK946" s="56"/>
      <c r="FL946" s="56"/>
      <c r="FM946" s="56"/>
      <c r="FN946" s="56"/>
      <c r="FO946" s="56"/>
      <c r="FP946" s="56"/>
      <c r="FQ946" s="56"/>
      <c r="FR946" s="56"/>
      <c r="FS946" s="56"/>
      <c r="FT946" s="56"/>
      <c r="FU946" s="56"/>
      <c r="FV946" s="56"/>
      <c r="FW946" s="56"/>
      <c r="FX946" s="56"/>
      <c r="FY946" s="56"/>
      <c r="FZ946" s="56"/>
      <c r="GA946" s="56"/>
      <c r="GB946" s="56"/>
      <c r="GC946" s="56"/>
      <c r="GD946" s="56"/>
      <c r="GE946" s="56"/>
      <c r="GF946" s="56"/>
      <c r="GG946" s="56"/>
      <c r="GH946" s="56"/>
      <c r="GI946" s="56"/>
      <c r="GJ946" s="56"/>
      <c r="GK946" s="56"/>
      <c r="GL946" s="56"/>
      <c r="GM946" s="56"/>
      <c r="GN946" s="56"/>
      <c r="GO946" s="56"/>
      <c r="GP946" s="56"/>
      <c r="GQ946" s="56"/>
      <c r="GR946" s="56"/>
      <c r="GS946" s="56"/>
      <c r="GT946" s="56"/>
      <c r="GU946" s="56"/>
      <c r="GV946" s="56"/>
      <c r="GW946" s="56"/>
      <c r="GX946" s="56"/>
      <c r="GY946" s="56"/>
      <c r="GZ946" s="56"/>
      <c r="HA946" s="56"/>
      <c r="HB946" s="56"/>
      <c r="HC946" s="56"/>
      <c r="HD946" s="56"/>
      <c r="HE946" s="56"/>
      <c r="HF946" s="56"/>
      <c r="HG946" s="56"/>
      <c r="HH946" s="56"/>
      <c r="HI946" s="56"/>
      <c r="HJ946" s="56"/>
      <c r="HK946" s="56"/>
      <c r="HL946" s="56"/>
      <c r="HM946" s="56"/>
      <c r="HN946" s="56"/>
      <c r="HO946" s="56"/>
      <c r="HP946" s="56"/>
      <c r="HQ946" s="56"/>
      <c r="HR946" s="56"/>
      <c r="HS946" s="56"/>
      <c r="HT946" s="56"/>
      <c r="HU946" s="56"/>
      <c r="HV946" s="56"/>
      <c r="HW946" s="56"/>
      <c r="HX946" s="56"/>
      <c r="HY946" s="56"/>
      <c r="HZ946" s="56"/>
      <c r="IA946" s="56"/>
      <c r="IB946" s="56"/>
      <c r="IC946" s="56"/>
      <c r="ID946" s="56"/>
      <c r="IE946" s="56"/>
      <c r="IF946" s="56"/>
      <c r="IG946" s="56"/>
      <c r="IH946" s="56"/>
      <c r="II946" s="56"/>
      <c r="IJ946" s="56"/>
      <c r="IK946" s="56"/>
      <c r="IL946" s="56"/>
      <c r="IM946" s="56"/>
      <c r="IN946" s="56"/>
      <c r="IO946" s="56"/>
      <c r="IP946" s="56"/>
      <c r="IQ946" s="56"/>
      <c r="IR946" s="56"/>
      <c r="IS946" s="56"/>
      <c r="IT946" s="56"/>
      <c r="IU946" s="56"/>
      <c r="IV946" s="56"/>
      <c r="IW946" s="56"/>
      <c r="IX946" s="56"/>
    </row>
    <row r="947" spans="2:258">
      <c r="B947" s="56"/>
      <c r="C947" s="56"/>
      <c r="D947" s="56"/>
      <c r="E947" s="56"/>
      <c r="F947" s="56"/>
      <c r="G947" s="56"/>
      <c r="H947" s="56"/>
      <c r="I947" s="56"/>
      <c r="J947" s="56"/>
      <c r="K947" s="56"/>
      <c r="L947" s="56"/>
      <c r="M947" s="56"/>
      <c r="CK947" s="56"/>
      <c r="CL947" s="56"/>
      <c r="CM947" s="56"/>
      <c r="CN947" s="56"/>
      <c r="CO947" s="56"/>
      <c r="CP947" s="56"/>
      <c r="CQ947" s="56"/>
      <c r="CR947" s="56"/>
      <c r="CS947" s="56"/>
      <c r="CT947" s="56"/>
      <c r="CU947" s="56"/>
      <c r="CV947" s="56"/>
      <c r="CW947" s="56"/>
      <c r="CX947" s="56"/>
      <c r="CY947" s="56"/>
      <c r="CZ947" s="56"/>
      <c r="DA947" s="56"/>
      <c r="DB947" s="56"/>
      <c r="DC947" s="56"/>
      <c r="DD947" s="56"/>
      <c r="DE947" s="56"/>
      <c r="DF947" s="56"/>
      <c r="DG947" s="56"/>
      <c r="DH947" s="56"/>
      <c r="DI947" s="56"/>
      <c r="DJ947" s="56"/>
      <c r="DK947" s="56"/>
      <c r="DL947" s="56"/>
      <c r="DM947" s="56"/>
      <c r="DN947" s="56"/>
      <c r="DO947" s="56"/>
      <c r="DP947" s="56"/>
      <c r="DQ947" s="56"/>
      <c r="DR947" s="56"/>
      <c r="DS947" s="56"/>
      <c r="DT947" s="56"/>
      <c r="DU947" s="56"/>
      <c r="DV947" s="56"/>
      <c r="DW947" s="56"/>
      <c r="DX947" s="56"/>
      <c r="DY947" s="56"/>
      <c r="DZ947" s="56"/>
      <c r="EA947" s="56"/>
      <c r="EB947" s="56"/>
      <c r="EC947" s="56"/>
      <c r="ED947" s="56"/>
      <c r="EE947" s="56"/>
      <c r="EF947" s="56"/>
      <c r="EG947" s="56"/>
      <c r="EH947" s="56"/>
      <c r="EI947" s="56"/>
      <c r="EJ947" s="56"/>
      <c r="EK947" s="56"/>
      <c r="EL947" s="56"/>
      <c r="EM947" s="56"/>
      <c r="EN947" s="56"/>
      <c r="EO947" s="56"/>
      <c r="EP947" s="56"/>
      <c r="EQ947" s="56"/>
      <c r="ER947" s="56"/>
      <c r="ES947" s="56"/>
      <c r="ET947" s="56"/>
      <c r="EU947" s="56"/>
      <c r="EV947" s="56"/>
      <c r="EW947" s="56"/>
      <c r="EX947" s="56"/>
      <c r="EY947" s="56"/>
      <c r="EZ947" s="56"/>
      <c r="FA947" s="56"/>
      <c r="FB947" s="56"/>
      <c r="FC947" s="56"/>
      <c r="FD947" s="56"/>
      <c r="FE947" s="56"/>
      <c r="FF947" s="56"/>
      <c r="FG947" s="56"/>
      <c r="FH947" s="56"/>
      <c r="FI947" s="56"/>
      <c r="FJ947" s="56"/>
      <c r="FK947" s="56"/>
      <c r="FL947" s="56"/>
      <c r="FM947" s="56"/>
      <c r="FN947" s="56"/>
      <c r="FO947" s="56"/>
      <c r="FP947" s="56"/>
      <c r="FQ947" s="56"/>
      <c r="FR947" s="56"/>
      <c r="FS947" s="56"/>
      <c r="FT947" s="56"/>
      <c r="FU947" s="56"/>
      <c r="FV947" s="56"/>
      <c r="FW947" s="56"/>
      <c r="FX947" s="56"/>
      <c r="FY947" s="56"/>
      <c r="FZ947" s="56"/>
      <c r="GA947" s="56"/>
      <c r="GB947" s="56"/>
      <c r="GC947" s="56"/>
      <c r="GD947" s="56"/>
      <c r="GE947" s="56"/>
      <c r="GF947" s="56"/>
      <c r="GG947" s="56"/>
      <c r="GH947" s="56"/>
      <c r="GI947" s="56"/>
      <c r="GJ947" s="56"/>
      <c r="GK947" s="56"/>
      <c r="GL947" s="56"/>
      <c r="GM947" s="56"/>
      <c r="GN947" s="56"/>
      <c r="GO947" s="56"/>
      <c r="GP947" s="56"/>
      <c r="GQ947" s="56"/>
      <c r="GR947" s="56"/>
      <c r="GS947" s="56"/>
      <c r="GT947" s="56"/>
      <c r="GU947" s="56"/>
      <c r="GV947" s="56"/>
      <c r="GW947" s="56"/>
      <c r="GX947" s="56"/>
      <c r="GY947" s="56"/>
      <c r="GZ947" s="56"/>
      <c r="HA947" s="56"/>
      <c r="HB947" s="56"/>
      <c r="HC947" s="56"/>
      <c r="HD947" s="56"/>
      <c r="HE947" s="56"/>
      <c r="HF947" s="56"/>
      <c r="HG947" s="56"/>
      <c r="HH947" s="56"/>
      <c r="HI947" s="56"/>
      <c r="HJ947" s="56"/>
      <c r="HK947" s="56"/>
      <c r="HL947" s="56"/>
      <c r="HM947" s="56"/>
      <c r="HN947" s="56"/>
      <c r="HO947" s="56"/>
      <c r="HP947" s="56"/>
      <c r="HQ947" s="56"/>
      <c r="HR947" s="56"/>
      <c r="HS947" s="56"/>
      <c r="HT947" s="56"/>
      <c r="HU947" s="56"/>
      <c r="HV947" s="56"/>
      <c r="HW947" s="56"/>
      <c r="HX947" s="56"/>
      <c r="HY947" s="56"/>
      <c r="HZ947" s="56"/>
      <c r="IA947" s="56"/>
      <c r="IB947" s="56"/>
      <c r="IC947" s="56"/>
      <c r="ID947" s="56"/>
      <c r="IE947" s="56"/>
      <c r="IF947" s="56"/>
      <c r="IG947" s="56"/>
      <c r="IH947" s="56"/>
      <c r="II947" s="56"/>
      <c r="IJ947" s="56"/>
      <c r="IK947" s="56"/>
      <c r="IL947" s="56"/>
      <c r="IM947" s="56"/>
      <c r="IN947" s="56"/>
      <c r="IO947" s="56"/>
      <c r="IP947" s="56"/>
      <c r="IQ947" s="56"/>
      <c r="IR947" s="56"/>
      <c r="IS947" s="56"/>
      <c r="IT947" s="56"/>
      <c r="IU947" s="56"/>
      <c r="IV947" s="56"/>
      <c r="IW947" s="56"/>
      <c r="IX947" s="56"/>
    </row>
    <row r="948" spans="2:258">
      <c r="B948" s="56"/>
      <c r="C948" s="56"/>
      <c r="D948" s="56"/>
      <c r="E948" s="56"/>
      <c r="F948" s="56"/>
      <c r="G948" s="56"/>
      <c r="H948" s="56"/>
      <c r="I948" s="56"/>
      <c r="J948" s="56"/>
      <c r="K948" s="56"/>
      <c r="L948" s="56"/>
      <c r="M948" s="56"/>
      <c r="CK948" s="56"/>
      <c r="CL948" s="56"/>
      <c r="CM948" s="56"/>
      <c r="CN948" s="56"/>
      <c r="CO948" s="56"/>
      <c r="CP948" s="56"/>
      <c r="CQ948" s="56"/>
      <c r="CR948" s="56"/>
      <c r="CS948" s="56"/>
      <c r="CT948" s="56"/>
      <c r="CU948" s="56"/>
      <c r="CV948" s="56"/>
      <c r="CW948" s="56"/>
      <c r="CX948" s="56"/>
      <c r="CY948" s="56"/>
      <c r="CZ948" s="56"/>
      <c r="DA948" s="56"/>
      <c r="DB948" s="56"/>
      <c r="DC948" s="56"/>
      <c r="DD948" s="56"/>
      <c r="DE948" s="56"/>
      <c r="DF948" s="56"/>
      <c r="DG948" s="56"/>
      <c r="DH948" s="56"/>
      <c r="DI948" s="56"/>
      <c r="DJ948" s="56"/>
      <c r="DK948" s="56"/>
      <c r="DL948" s="56"/>
      <c r="DM948" s="56"/>
      <c r="DN948" s="56"/>
      <c r="DO948" s="56"/>
      <c r="DP948" s="56"/>
      <c r="DQ948" s="56"/>
      <c r="DR948" s="56"/>
      <c r="DS948" s="56"/>
      <c r="DT948" s="56"/>
      <c r="DU948" s="56"/>
      <c r="DV948" s="56"/>
      <c r="DW948" s="56"/>
      <c r="DX948" s="56"/>
      <c r="DY948" s="56"/>
      <c r="DZ948" s="56"/>
      <c r="EA948" s="56"/>
      <c r="EB948" s="56"/>
      <c r="EC948" s="56"/>
      <c r="ED948" s="56"/>
      <c r="EE948" s="56"/>
      <c r="EF948" s="56"/>
      <c r="EG948" s="56"/>
      <c r="EH948" s="56"/>
      <c r="EI948" s="56"/>
      <c r="EJ948" s="56"/>
      <c r="EK948" s="56"/>
      <c r="EL948" s="56"/>
      <c r="EM948" s="56"/>
      <c r="EN948" s="56"/>
      <c r="EO948" s="56"/>
      <c r="EP948" s="56"/>
      <c r="EQ948" s="56"/>
      <c r="ER948" s="56"/>
      <c r="ES948" s="56"/>
      <c r="ET948" s="56"/>
      <c r="EU948" s="56"/>
      <c r="EV948" s="56"/>
      <c r="EW948" s="56"/>
      <c r="EX948" s="56"/>
      <c r="EY948" s="56"/>
      <c r="EZ948" s="56"/>
      <c r="FA948" s="56"/>
      <c r="FB948" s="56"/>
      <c r="FC948" s="56"/>
      <c r="FD948" s="56"/>
      <c r="FE948" s="56"/>
      <c r="FF948" s="56"/>
      <c r="FG948" s="56"/>
      <c r="FH948" s="56"/>
      <c r="FI948" s="56"/>
      <c r="FJ948" s="56"/>
      <c r="FK948" s="56"/>
      <c r="FL948" s="56"/>
      <c r="FM948" s="56"/>
      <c r="FN948" s="56"/>
      <c r="FO948" s="56"/>
      <c r="FP948" s="56"/>
      <c r="FQ948" s="56"/>
      <c r="FR948" s="56"/>
      <c r="FS948" s="56"/>
      <c r="FT948" s="56"/>
      <c r="FU948" s="56"/>
      <c r="FV948" s="56"/>
      <c r="FW948" s="56"/>
      <c r="FX948" s="56"/>
      <c r="FY948" s="56"/>
      <c r="FZ948" s="56"/>
      <c r="GA948" s="56"/>
      <c r="GB948" s="56"/>
      <c r="GC948" s="56"/>
      <c r="GD948" s="56"/>
      <c r="GE948" s="56"/>
      <c r="GF948" s="56"/>
      <c r="GG948" s="56"/>
      <c r="GH948" s="56"/>
      <c r="GI948" s="56"/>
      <c r="GJ948" s="56"/>
      <c r="GK948" s="56"/>
      <c r="GL948" s="56"/>
      <c r="GM948" s="56"/>
      <c r="GN948" s="56"/>
      <c r="GO948" s="56"/>
      <c r="GP948" s="56"/>
      <c r="GQ948" s="56"/>
      <c r="GR948" s="56"/>
      <c r="GS948" s="56"/>
      <c r="GT948" s="56"/>
      <c r="GU948" s="56"/>
      <c r="GV948" s="56"/>
      <c r="GW948" s="56"/>
      <c r="GX948" s="56"/>
      <c r="GY948" s="56"/>
      <c r="GZ948" s="56"/>
      <c r="HA948" s="56"/>
      <c r="HB948" s="56"/>
      <c r="HC948" s="56"/>
      <c r="HD948" s="56"/>
      <c r="HE948" s="56"/>
      <c r="HF948" s="56"/>
      <c r="HG948" s="56"/>
      <c r="HH948" s="56"/>
      <c r="HI948" s="56"/>
      <c r="HJ948" s="56"/>
      <c r="HK948" s="56"/>
      <c r="HL948" s="56"/>
      <c r="HM948" s="56"/>
      <c r="HN948" s="56"/>
      <c r="HO948" s="56"/>
      <c r="HP948" s="56"/>
      <c r="HQ948" s="56"/>
      <c r="HR948" s="56"/>
      <c r="HS948" s="56"/>
      <c r="HT948" s="56"/>
      <c r="HU948" s="56"/>
      <c r="HV948" s="56"/>
      <c r="HW948" s="56"/>
      <c r="HX948" s="56"/>
      <c r="HY948" s="56"/>
      <c r="HZ948" s="56"/>
      <c r="IA948" s="56"/>
      <c r="IB948" s="56"/>
      <c r="IC948" s="56"/>
      <c r="ID948" s="56"/>
      <c r="IE948" s="56"/>
      <c r="IF948" s="56"/>
      <c r="IG948" s="56"/>
      <c r="IH948" s="56"/>
      <c r="II948" s="56"/>
      <c r="IJ948" s="56"/>
      <c r="IK948" s="56"/>
      <c r="IL948" s="56"/>
      <c r="IM948" s="56"/>
      <c r="IN948" s="56"/>
      <c r="IO948" s="56"/>
      <c r="IP948" s="56"/>
      <c r="IQ948" s="56"/>
      <c r="IR948" s="56"/>
      <c r="IS948" s="56"/>
      <c r="IT948" s="56"/>
      <c r="IU948" s="56"/>
      <c r="IV948" s="56"/>
      <c r="IW948" s="56"/>
      <c r="IX948" s="56"/>
    </row>
    <row r="949" spans="2:258">
      <c r="B949" s="56"/>
      <c r="C949" s="56"/>
      <c r="D949" s="56"/>
      <c r="E949" s="56"/>
      <c r="F949" s="56"/>
      <c r="G949" s="56"/>
      <c r="H949" s="56"/>
      <c r="I949" s="56"/>
      <c r="J949" s="56"/>
      <c r="K949" s="56"/>
      <c r="L949" s="56"/>
      <c r="M949" s="56"/>
      <c r="CK949" s="56"/>
      <c r="CL949" s="56"/>
      <c r="CM949" s="56"/>
      <c r="CN949" s="56"/>
      <c r="CO949" s="56"/>
      <c r="CP949" s="56"/>
      <c r="CQ949" s="56"/>
      <c r="CR949" s="56"/>
      <c r="CS949" s="56"/>
      <c r="CT949" s="56"/>
      <c r="CU949" s="56"/>
      <c r="CV949" s="56"/>
      <c r="CW949" s="56"/>
      <c r="CX949" s="56"/>
      <c r="CY949" s="56"/>
      <c r="CZ949" s="56"/>
      <c r="DA949" s="56"/>
      <c r="DB949" s="56"/>
      <c r="DC949" s="56"/>
      <c r="DD949" s="56"/>
      <c r="DE949" s="56"/>
      <c r="DF949" s="56"/>
      <c r="DG949" s="56"/>
      <c r="DH949" s="56"/>
      <c r="DI949" s="56"/>
      <c r="DJ949" s="56"/>
      <c r="DK949" s="56"/>
      <c r="DL949" s="56"/>
      <c r="DM949" s="56"/>
      <c r="DN949" s="56"/>
      <c r="DO949" s="56"/>
      <c r="DP949" s="56"/>
      <c r="DQ949" s="56"/>
      <c r="DR949" s="56"/>
      <c r="DS949" s="56"/>
      <c r="DT949" s="56"/>
      <c r="DU949" s="56"/>
      <c r="DV949" s="56"/>
      <c r="DW949" s="56"/>
      <c r="DX949" s="56"/>
      <c r="DY949" s="56"/>
      <c r="DZ949" s="56"/>
      <c r="EA949" s="56"/>
      <c r="EB949" s="56"/>
      <c r="EC949" s="56"/>
      <c r="ED949" s="56"/>
      <c r="EE949" s="56"/>
      <c r="EF949" s="56"/>
      <c r="EG949" s="56"/>
      <c r="EH949" s="56"/>
      <c r="EI949" s="56"/>
      <c r="EJ949" s="56"/>
      <c r="EK949" s="56"/>
      <c r="EL949" s="56"/>
      <c r="EM949" s="56"/>
      <c r="EN949" s="56"/>
      <c r="EO949" s="56"/>
      <c r="EP949" s="56"/>
      <c r="EQ949" s="56"/>
      <c r="ER949" s="56"/>
      <c r="ES949" s="56"/>
      <c r="ET949" s="56"/>
      <c r="EU949" s="56"/>
      <c r="EV949" s="56"/>
      <c r="EW949" s="56"/>
      <c r="EX949" s="56"/>
      <c r="EY949" s="56"/>
      <c r="EZ949" s="56"/>
      <c r="FA949" s="56"/>
      <c r="FB949" s="56"/>
      <c r="FC949" s="56"/>
      <c r="FD949" s="56"/>
      <c r="FE949" s="56"/>
      <c r="FF949" s="56"/>
      <c r="FG949" s="56"/>
      <c r="FH949" s="56"/>
      <c r="FI949" s="56"/>
      <c r="FJ949" s="56"/>
      <c r="FK949" s="56"/>
      <c r="FL949" s="56"/>
      <c r="FM949" s="56"/>
      <c r="FN949" s="56"/>
      <c r="FO949" s="56"/>
      <c r="FP949" s="56"/>
      <c r="FQ949" s="56"/>
      <c r="FR949" s="56"/>
      <c r="FS949" s="56"/>
      <c r="FT949" s="56"/>
      <c r="FU949" s="56"/>
      <c r="FV949" s="56"/>
      <c r="FW949" s="56"/>
      <c r="FX949" s="56"/>
      <c r="FY949" s="56"/>
      <c r="FZ949" s="56"/>
      <c r="GA949" s="56"/>
      <c r="GB949" s="56"/>
      <c r="GC949" s="56"/>
      <c r="GD949" s="56"/>
      <c r="GE949" s="56"/>
      <c r="GF949" s="56"/>
      <c r="GG949" s="56"/>
      <c r="GH949" s="56"/>
      <c r="GI949" s="56"/>
      <c r="GJ949" s="56"/>
      <c r="GK949" s="56"/>
      <c r="GL949" s="56"/>
      <c r="GM949" s="56"/>
      <c r="GN949" s="56"/>
      <c r="GO949" s="56"/>
      <c r="GP949" s="56"/>
      <c r="GQ949" s="56"/>
      <c r="GR949" s="56"/>
      <c r="GS949" s="56"/>
      <c r="GT949" s="56"/>
      <c r="GU949" s="56"/>
      <c r="GV949" s="56"/>
      <c r="GW949" s="56"/>
      <c r="GX949" s="56"/>
      <c r="GY949" s="56"/>
      <c r="GZ949" s="56"/>
      <c r="HA949" s="56"/>
      <c r="HB949" s="56"/>
      <c r="HC949" s="56"/>
      <c r="HD949" s="56"/>
      <c r="HE949" s="56"/>
      <c r="HF949" s="56"/>
      <c r="HG949" s="56"/>
      <c r="HH949" s="56"/>
      <c r="HI949" s="56"/>
      <c r="HJ949" s="56"/>
      <c r="HK949" s="56"/>
      <c r="HL949" s="56"/>
      <c r="HM949" s="56"/>
      <c r="HN949" s="56"/>
      <c r="HO949" s="56"/>
      <c r="HP949" s="56"/>
      <c r="HQ949" s="56"/>
      <c r="HR949" s="56"/>
      <c r="HS949" s="56"/>
      <c r="HT949" s="56"/>
      <c r="HU949" s="56"/>
      <c r="HV949" s="56"/>
      <c r="HW949" s="56"/>
      <c r="HX949" s="56"/>
      <c r="HY949" s="56"/>
      <c r="HZ949" s="56"/>
      <c r="IA949" s="56"/>
      <c r="IB949" s="56"/>
      <c r="IC949" s="56"/>
      <c r="ID949" s="56"/>
      <c r="IE949" s="56"/>
      <c r="IF949" s="56"/>
      <c r="IG949" s="56"/>
      <c r="IH949" s="56"/>
      <c r="II949" s="56"/>
      <c r="IJ949" s="56"/>
      <c r="IK949" s="56"/>
      <c r="IL949" s="56"/>
      <c r="IM949" s="56"/>
      <c r="IN949" s="56"/>
      <c r="IO949" s="56"/>
      <c r="IP949" s="56"/>
      <c r="IQ949" s="56"/>
      <c r="IR949" s="56"/>
      <c r="IS949" s="56"/>
      <c r="IT949" s="56"/>
      <c r="IU949" s="56"/>
      <c r="IV949" s="56"/>
      <c r="IW949" s="56"/>
      <c r="IX949" s="56"/>
    </row>
    <row r="950" spans="2:258">
      <c r="B950" s="56"/>
      <c r="C950" s="56"/>
      <c r="D950" s="56"/>
      <c r="E950" s="56"/>
      <c r="F950" s="56"/>
      <c r="G950" s="56"/>
      <c r="H950" s="56"/>
      <c r="I950" s="56"/>
      <c r="J950" s="56"/>
      <c r="K950" s="56"/>
      <c r="L950" s="56"/>
      <c r="M950" s="56"/>
      <c r="CK950" s="56"/>
      <c r="CL950" s="56"/>
      <c r="CM950" s="56"/>
      <c r="CN950" s="56"/>
      <c r="CO950" s="56"/>
      <c r="CP950" s="56"/>
      <c r="CQ950" s="56"/>
      <c r="CR950" s="56"/>
      <c r="CS950" s="56"/>
      <c r="CT950" s="56"/>
      <c r="CU950" s="56"/>
      <c r="CV950" s="56"/>
      <c r="CW950" s="56"/>
      <c r="CX950" s="56"/>
      <c r="CY950" s="56"/>
      <c r="CZ950" s="56"/>
      <c r="DA950" s="56"/>
      <c r="DB950" s="56"/>
      <c r="DC950" s="56"/>
      <c r="DD950" s="56"/>
      <c r="DE950" s="56"/>
      <c r="DF950" s="56"/>
      <c r="DG950" s="56"/>
      <c r="DH950" s="56"/>
      <c r="DI950" s="56"/>
      <c r="DJ950" s="56"/>
      <c r="DK950" s="56"/>
      <c r="DL950" s="56"/>
      <c r="DM950" s="56"/>
      <c r="DN950" s="56"/>
      <c r="DO950" s="56"/>
      <c r="DP950" s="56"/>
      <c r="DQ950" s="56"/>
      <c r="DR950" s="56"/>
      <c r="DS950" s="56"/>
      <c r="DT950" s="56"/>
      <c r="DU950" s="56"/>
      <c r="DV950" s="56"/>
      <c r="DW950" s="56"/>
      <c r="DX950" s="56"/>
      <c r="DY950" s="56"/>
      <c r="DZ950" s="56"/>
      <c r="EA950" s="56"/>
      <c r="EB950" s="56"/>
      <c r="EC950" s="56"/>
      <c r="ED950" s="56"/>
      <c r="EE950" s="56"/>
      <c r="EF950" s="56"/>
      <c r="EG950" s="56"/>
      <c r="EH950" s="56"/>
      <c r="EI950" s="56"/>
      <c r="EJ950" s="56"/>
      <c r="EK950" s="56"/>
      <c r="EL950" s="56"/>
      <c r="EM950" s="56"/>
      <c r="EN950" s="56"/>
      <c r="EO950" s="56"/>
      <c r="EP950" s="56"/>
      <c r="EQ950" s="56"/>
      <c r="ER950" s="56"/>
      <c r="ES950" s="56"/>
      <c r="ET950" s="56"/>
      <c r="EU950" s="56"/>
      <c r="EV950" s="56"/>
      <c r="EW950" s="56"/>
      <c r="EX950" s="56"/>
      <c r="EY950" s="56"/>
      <c r="EZ950" s="56"/>
      <c r="FA950" s="56"/>
      <c r="FB950" s="56"/>
      <c r="FC950" s="56"/>
      <c r="FD950" s="56"/>
      <c r="FE950" s="56"/>
      <c r="FF950" s="56"/>
      <c r="FG950" s="56"/>
      <c r="FH950" s="56"/>
      <c r="FI950" s="56"/>
      <c r="FJ950" s="56"/>
      <c r="FK950" s="56"/>
      <c r="FL950" s="56"/>
      <c r="FM950" s="56"/>
      <c r="FN950" s="56"/>
      <c r="FO950" s="56"/>
      <c r="FP950" s="56"/>
      <c r="FQ950" s="56"/>
      <c r="FR950" s="56"/>
      <c r="FS950" s="56"/>
      <c r="FT950" s="56"/>
      <c r="FU950" s="56"/>
      <c r="FV950" s="56"/>
      <c r="FW950" s="56"/>
      <c r="FX950" s="56"/>
      <c r="FY950" s="56"/>
      <c r="FZ950" s="56"/>
      <c r="GA950" s="56"/>
      <c r="GB950" s="56"/>
      <c r="GC950" s="56"/>
      <c r="GD950" s="56"/>
      <c r="GE950" s="56"/>
      <c r="GF950" s="56"/>
      <c r="GG950" s="56"/>
      <c r="GH950" s="56"/>
      <c r="GI950" s="56"/>
      <c r="GJ950" s="56"/>
      <c r="GK950" s="56"/>
      <c r="GL950" s="56"/>
      <c r="GM950" s="56"/>
      <c r="GN950" s="56"/>
      <c r="GO950" s="56"/>
      <c r="GP950" s="56"/>
      <c r="GQ950" s="56"/>
      <c r="GR950" s="56"/>
      <c r="GS950" s="56"/>
      <c r="GT950" s="56"/>
      <c r="GU950" s="56"/>
      <c r="GV950" s="56"/>
      <c r="GW950" s="56"/>
      <c r="GX950" s="56"/>
      <c r="GY950" s="56"/>
      <c r="GZ950" s="56"/>
      <c r="HA950" s="56"/>
      <c r="HB950" s="56"/>
      <c r="HC950" s="56"/>
      <c r="HD950" s="56"/>
      <c r="HE950" s="56"/>
      <c r="HF950" s="56"/>
      <c r="HG950" s="56"/>
      <c r="HH950" s="56"/>
      <c r="HI950" s="56"/>
      <c r="HJ950" s="56"/>
      <c r="HK950" s="56"/>
      <c r="HL950" s="56"/>
      <c r="HM950" s="56"/>
      <c r="HN950" s="56"/>
      <c r="HO950" s="56"/>
      <c r="HP950" s="56"/>
      <c r="HQ950" s="56"/>
      <c r="HR950" s="56"/>
      <c r="HS950" s="56"/>
      <c r="HT950" s="56"/>
      <c r="HU950" s="56"/>
      <c r="HV950" s="56"/>
      <c r="HW950" s="56"/>
      <c r="HX950" s="56"/>
      <c r="HY950" s="56"/>
      <c r="HZ950" s="56"/>
      <c r="IA950" s="56"/>
      <c r="IB950" s="56"/>
      <c r="IC950" s="56"/>
      <c r="ID950" s="56"/>
      <c r="IE950" s="56"/>
      <c r="IF950" s="56"/>
      <c r="IG950" s="56"/>
      <c r="IH950" s="56"/>
      <c r="II950" s="56"/>
      <c r="IJ950" s="56"/>
      <c r="IK950" s="56"/>
      <c r="IL950" s="56"/>
      <c r="IM950" s="56"/>
      <c r="IN950" s="56"/>
      <c r="IO950" s="56"/>
      <c r="IP950" s="56"/>
      <c r="IQ950" s="56"/>
      <c r="IR950" s="56"/>
      <c r="IS950" s="56"/>
      <c r="IT950" s="56"/>
      <c r="IU950" s="56"/>
      <c r="IV950" s="56"/>
      <c r="IW950" s="56"/>
      <c r="IX950" s="56"/>
    </row>
    <row r="951" spans="2:258">
      <c r="B951" s="56"/>
      <c r="C951" s="56"/>
      <c r="D951" s="56"/>
      <c r="E951" s="56"/>
      <c r="F951" s="56"/>
      <c r="G951" s="56"/>
      <c r="H951" s="56"/>
      <c r="I951" s="56"/>
      <c r="J951" s="56"/>
      <c r="K951" s="56"/>
      <c r="L951" s="56"/>
      <c r="M951" s="56"/>
      <c r="CK951" s="56"/>
      <c r="CL951" s="56"/>
      <c r="CM951" s="56"/>
      <c r="CN951" s="56"/>
      <c r="CO951" s="56"/>
      <c r="CP951" s="56"/>
      <c r="CQ951" s="56"/>
      <c r="CR951" s="56"/>
      <c r="CS951" s="56"/>
      <c r="CT951" s="56"/>
      <c r="CU951" s="56"/>
      <c r="CV951" s="56"/>
      <c r="CW951" s="56"/>
      <c r="CX951" s="56"/>
      <c r="CY951" s="56"/>
      <c r="CZ951" s="56"/>
      <c r="DA951" s="56"/>
      <c r="DB951" s="56"/>
      <c r="DC951" s="56"/>
      <c r="DD951" s="56"/>
      <c r="DE951" s="56"/>
      <c r="DF951" s="56"/>
      <c r="DG951" s="56"/>
      <c r="DH951" s="56"/>
      <c r="DI951" s="56"/>
      <c r="DJ951" s="56"/>
      <c r="DK951" s="56"/>
      <c r="DL951" s="56"/>
      <c r="DM951" s="56"/>
      <c r="DN951" s="56"/>
      <c r="DO951" s="56"/>
      <c r="DP951" s="56"/>
      <c r="DQ951" s="56"/>
      <c r="DR951" s="56"/>
      <c r="DS951" s="56"/>
      <c r="DT951" s="56"/>
      <c r="DU951" s="56"/>
      <c r="DV951" s="56"/>
      <c r="DW951" s="56"/>
      <c r="DX951" s="56"/>
      <c r="DY951" s="56"/>
      <c r="DZ951" s="56"/>
      <c r="EA951" s="56"/>
      <c r="EB951" s="56"/>
      <c r="EC951" s="56"/>
      <c r="ED951" s="56"/>
      <c r="EE951" s="56"/>
      <c r="EF951" s="56"/>
      <c r="EG951" s="56"/>
      <c r="EH951" s="56"/>
      <c r="EI951" s="56"/>
      <c r="EJ951" s="56"/>
      <c r="EK951" s="56"/>
      <c r="EL951" s="56"/>
      <c r="EM951" s="56"/>
      <c r="EN951" s="56"/>
      <c r="EO951" s="56"/>
      <c r="EP951" s="56"/>
      <c r="EQ951" s="56"/>
      <c r="ER951" s="56"/>
      <c r="ES951" s="56"/>
      <c r="ET951" s="56"/>
      <c r="EU951" s="56"/>
      <c r="EV951" s="56"/>
      <c r="EW951" s="56"/>
      <c r="EX951" s="56"/>
      <c r="EY951" s="56"/>
      <c r="EZ951" s="56"/>
      <c r="FA951" s="56"/>
      <c r="FB951" s="56"/>
      <c r="FC951" s="56"/>
      <c r="FD951" s="56"/>
      <c r="FE951" s="56"/>
      <c r="FF951" s="56"/>
      <c r="FG951" s="56"/>
      <c r="FH951" s="56"/>
      <c r="FI951" s="56"/>
      <c r="FJ951" s="56"/>
      <c r="FK951" s="56"/>
      <c r="FL951" s="56"/>
      <c r="FM951" s="56"/>
      <c r="FN951" s="56"/>
      <c r="FO951" s="56"/>
      <c r="FP951" s="56"/>
      <c r="FQ951" s="56"/>
      <c r="FR951" s="56"/>
      <c r="FS951" s="56"/>
      <c r="FT951" s="56"/>
      <c r="FU951" s="56"/>
      <c r="FV951" s="56"/>
      <c r="FW951" s="56"/>
      <c r="FX951" s="56"/>
      <c r="FY951" s="56"/>
      <c r="FZ951" s="56"/>
      <c r="GA951" s="56"/>
      <c r="GB951" s="56"/>
      <c r="GC951" s="56"/>
      <c r="GD951" s="56"/>
      <c r="GE951" s="56"/>
      <c r="GF951" s="56"/>
      <c r="GG951" s="56"/>
      <c r="GH951" s="56"/>
      <c r="GI951" s="56"/>
      <c r="GJ951" s="56"/>
      <c r="GK951" s="56"/>
      <c r="GL951" s="56"/>
      <c r="GM951" s="56"/>
      <c r="GN951" s="56"/>
      <c r="GO951" s="56"/>
      <c r="GP951" s="56"/>
      <c r="GQ951" s="56"/>
      <c r="GR951" s="56"/>
      <c r="GS951" s="56"/>
      <c r="GT951" s="56"/>
      <c r="GU951" s="56"/>
      <c r="GV951" s="56"/>
      <c r="GW951" s="56"/>
      <c r="GX951" s="56"/>
      <c r="GY951" s="56"/>
      <c r="GZ951" s="56"/>
      <c r="HA951" s="56"/>
      <c r="HB951" s="56"/>
      <c r="HC951" s="56"/>
      <c r="HD951" s="56"/>
      <c r="HE951" s="56"/>
      <c r="HF951" s="56"/>
      <c r="HG951" s="56"/>
      <c r="HH951" s="56"/>
      <c r="HI951" s="56"/>
      <c r="HJ951" s="56"/>
      <c r="HK951" s="56"/>
      <c r="HL951" s="56"/>
      <c r="HM951" s="56"/>
      <c r="HN951" s="56"/>
      <c r="HO951" s="56"/>
      <c r="HP951" s="56"/>
      <c r="HQ951" s="56"/>
      <c r="HR951" s="56"/>
      <c r="HS951" s="56"/>
      <c r="HT951" s="56"/>
      <c r="HU951" s="56"/>
      <c r="HV951" s="56"/>
      <c r="HW951" s="56"/>
      <c r="HX951" s="56"/>
      <c r="HY951" s="56"/>
      <c r="HZ951" s="56"/>
      <c r="IA951" s="56"/>
      <c r="IB951" s="56"/>
      <c r="IC951" s="56"/>
      <c r="ID951" s="56"/>
      <c r="IE951" s="56"/>
      <c r="IF951" s="56"/>
      <c r="IG951" s="56"/>
      <c r="IH951" s="56"/>
      <c r="II951" s="56"/>
      <c r="IJ951" s="56"/>
      <c r="IK951" s="56"/>
      <c r="IL951" s="56"/>
      <c r="IM951" s="56"/>
      <c r="IN951" s="56"/>
      <c r="IO951" s="56"/>
      <c r="IP951" s="56"/>
      <c r="IQ951" s="56"/>
      <c r="IR951" s="56"/>
      <c r="IS951" s="56"/>
      <c r="IT951" s="56"/>
      <c r="IU951" s="56"/>
      <c r="IV951" s="56"/>
      <c r="IW951" s="56"/>
      <c r="IX951" s="56"/>
    </row>
    <row r="952" spans="2:258">
      <c r="B952" s="56"/>
      <c r="C952" s="56"/>
      <c r="D952" s="56"/>
      <c r="E952" s="56"/>
      <c r="F952" s="56"/>
      <c r="G952" s="56"/>
      <c r="H952" s="56"/>
      <c r="I952" s="56"/>
      <c r="J952" s="56"/>
      <c r="K952" s="56"/>
      <c r="L952" s="56"/>
      <c r="M952" s="56"/>
      <c r="CK952" s="56"/>
      <c r="CL952" s="56"/>
      <c r="CM952" s="56"/>
      <c r="CN952" s="56"/>
      <c r="CO952" s="56"/>
      <c r="CP952" s="56"/>
      <c r="CQ952" s="56"/>
      <c r="CR952" s="56"/>
      <c r="CS952" s="56"/>
      <c r="CT952" s="56"/>
      <c r="CU952" s="56"/>
      <c r="CV952" s="56"/>
      <c r="CW952" s="56"/>
      <c r="CX952" s="56"/>
      <c r="CY952" s="56"/>
      <c r="CZ952" s="56"/>
      <c r="DA952" s="56"/>
      <c r="DB952" s="56"/>
      <c r="DC952" s="56"/>
      <c r="DD952" s="56"/>
      <c r="DE952" s="56"/>
      <c r="DF952" s="56"/>
      <c r="DG952" s="56"/>
      <c r="DH952" s="56"/>
      <c r="DI952" s="56"/>
      <c r="DJ952" s="56"/>
      <c r="DK952" s="56"/>
      <c r="DL952" s="56"/>
      <c r="DM952" s="56"/>
      <c r="DN952" s="56"/>
      <c r="DO952" s="56"/>
      <c r="DP952" s="56"/>
      <c r="DQ952" s="56"/>
      <c r="DR952" s="56"/>
      <c r="DS952" s="56"/>
      <c r="DT952" s="56"/>
      <c r="DU952" s="56"/>
      <c r="DV952" s="56"/>
      <c r="DW952" s="56"/>
      <c r="DX952" s="56"/>
      <c r="DY952" s="56"/>
      <c r="DZ952" s="56"/>
      <c r="EA952" s="56"/>
      <c r="EB952" s="56"/>
      <c r="EC952" s="56"/>
      <c r="ED952" s="56"/>
      <c r="EE952" s="56"/>
      <c r="EF952" s="56"/>
      <c r="EG952" s="56"/>
      <c r="EH952" s="56"/>
      <c r="EI952" s="56"/>
      <c r="EJ952" s="56"/>
      <c r="EK952" s="56"/>
      <c r="EL952" s="56"/>
      <c r="EM952" s="56"/>
      <c r="EN952" s="56"/>
      <c r="EO952" s="56"/>
      <c r="EP952" s="56"/>
      <c r="EQ952" s="56"/>
      <c r="ER952" s="56"/>
      <c r="ES952" s="56"/>
      <c r="ET952" s="56"/>
      <c r="EU952" s="56"/>
      <c r="EV952" s="56"/>
      <c r="EW952" s="56"/>
      <c r="EX952" s="56"/>
      <c r="EY952" s="56"/>
      <c r="EZ952" s="56"/>
      <c r="FA952" s="56"/>
      <c r="FB952" s="56"/>
      <c r="FC952" s="56"/>
      <c r="FD952" s="56"/>
      <c r="FE952" s="56"/>
      <c r="FF952" s="56"/>
      <c r="FG952" s="56"/>
      <c r="FH952" s="56"/>
      <c r="FI952" s="56"/>
      <c r="FJ952" s="56"/>
      <c r="FK952" s="56"/>
      <c r="FL952" s="56"/>
      <c r="FM952" s="56"/>
      <c r="FN952" s="56"/>
      <c r="FO952" s="56"/>
      <c r="FP952" s="56"/>
      <c r="FQ952" s="56"/>
      <c r="FR952" s="56"/>
      <c r="FS952" s="56"/>
      <c r="FT952" s="56"/>
      <c r="FU952" s="56"/>
      <c r="FV952" s="56"/>
      <c r="FW952" s="56"/>
      <c r="FX952" s="56"/>
      <c r="FY952" s="56"/>
      <c r="FZ952" s="56"/>
      <c r="GA952" s="56"/>
      <c r="GB952" s="56"/>
      <c r="GC952" s="56"/>
      <c r="GD952" s="56"/>
      <c r="GE952" s="56"/>
      <c r="GF952" s="56"/>
      <c r="GG952" s="56"/>
      <c r="GH952" s="56"/>
      <c r="GI952" s="56"/>
      <c r="GJ952" s="56"/>
      <c r="GK952" s="56"/>
      <c r="GL952" s="56"/>
      <c r="GM952" s="56"/>
      <c r="GN952" s="56"/>
      <c r="GO952" s="56"/>
      <c r="GP952" s="56"/>
      <c r="GQ952" s="56"/>
      <c r="GR952" s="56"/>
      <c r="GS952" s="56"/>
      <c r="GT952" s="56"/>
      <c r="GU952" s="56"/>
      <c r="GV952" s="56"/>
      <c r="GW952" s="56"/>
      <c r="GX952" s="56"/>
      <c r="GY952" s="56"/>
      <c r="GZ952" s="56"/>
      <c r="HA952" s="56"/>
      <c r="HB952" s="56"/>
      <c r="HC952" s="56"/>
      <c r="HD952" s="56"/>
      <c r="HE952" s="56"/>
      <c r="HF952" s="56"/>
      <c r="HG952" s="56"/>
      <c r="HH952" s="56"/>
      <c r="HI952" s="56"/>
      <c r="HJ952" s="56"/>
      <c r="HK952" s="56"/>
      <c r="HL952" s="56"/>
      <c r="HM952" s="56"/>
      <c r="HN952" s="56"/>
      <c r="HO952" s="56"/>
      <c r="HP952" s="56"/>
      <c r="HQ952" s="56"/>
      <c r="HR952" s="56"/>
      <c r="HS952" s="56"/>
      <c r="HT952" s="56"/>
      <c r="HU952" s="56"/>
      <c r="HV952" s="56"/>
      <c r="HW952" s="56"/>
      <c r="HX952" s="56"/>
      <c r="HY952" s="56"/>
      <c r="HZ952" s="56"/>
      <c r="IA952" s="56"/>
      <c r="IB952" s="56"/>
      <c r="IC952" s="56"/>
      <c r="ID952" s="56"/>
      <c r="IE952" s="56"/>
      <c r="IF952" s="56"/>
      <c r="IG952" s="56"/>
      <c r="IH952" s="56"/>
      <c r="II952" s="56"/>
      <c r="IJ952" s="56"/>
      <c r="IK952" s="56"/>
      <c r="IL952" s="56"/>
      <c r="IM952" s="56"/>
      <c r="IN952" s="56"/>
      <c r="IO952" s="56"/>
      <c r="IP952" s="56"/>
      <c r="IQ952" s="56"/>
      <c r="IR952" s="56"/>
      <c r="IS952" s="56"/>
      <c r="IT952" s="56"/>
      <c r="IU952" s="56"/>
      <c r="IV952" s="56"/>
      <c r="IW952" s="56"/>
      <c r="IX952" s="56"/>
    </row>
    <row r="953" spans="2:258">
      <c r="B953" s="56"/>
      <c r="C953" s="56"/>
      <c r="D953" s="56"/>
      <c r="E953" s="56"/>
      <c r="F953" s="56"/>
      <c r="G953" s="56"/>
      <c r="H953" s="56"/>
      <c r="I953" s="56"/>
      <c r="J953" s="56"/>
      <c r="K953" s="56"/>
      <c r="L953" s="56"/>
      <c r="M953" s="56"/>
      <c r="CK953" s="56"/>
      <c r="CL953" s="56"/>
      <c r="CM953" s="56"/>
      <c r="CN953" s="56"/>
      <c r="CO953" s="56"/>
      <c r="CP953" s="56"/>
      <c r="CQ953" s="56"/>
      <c r="CR953" s="56"/>
      <c r="CS953" s="56"/>
      <c r="CT953" s="56"/>
      <c r="CU953" s="56"/>
      <c r="CV953" s="56"/>
      <c r="CW953" s="56"/>
      <c r="CX953" s="56"/>
      <c r="CY953" s="56"/>
      <c r="CZ953" s="56"/>
      <c r="DA953" s="56"/>
      <c r="DB953" s="56"/>
      <c r="DC953" s="56"/>
      <c r="DD953" s="56"/>
      <c r="DE953" s="56"/>
      <c r="DF953" s="56"/>
      <c r="DG953" s="56"/>
      <c r="DH953" s="56"/>
      <c r="DI953" s="56"/>
      <c r="DJ953" s="56"/>
      <c r="DK953" s="56"/>
      <c r="DL953" s="56"/>
      <c r="DM953" s="56"/>
      <c r="DN953" s="56"/>
      <c r="DO953" s="56"/>
      <c r="DP953" s="56"/>
      <c r="DQ953" s="56"/>
      <c r="DR953" s="56"/>
      <c r="DS953" s="56"/>
      <c r="DT953" s="56"/>
      <c r="DU953" s="56"/>
      <c r="DV953" s="56"/>
      <c r="DW953" s="56"/>
      <c r="DX953" s="56"/>
      <c r="DY953" s="56"/>
      <c r="DZ953" s="56"/>
      <c r="EA953" s="56"/>
      <c r="EB953" s="56"/>
      <c r="EC953" s="56"/>
      <c r="ED953" s="56"/>
      <c r="EE953" s="56"/>
      <c r="EF953" s="56"/>
      <c r="EG953" s="56"/>
      <c r="EH953" s="56"/>
      <c r="EI953" s="56"/>
      <c r="EJ953" s="56"/>
      <c r="EK953" s="56"/>
      <c r="EL953" s="56"/>
      <c r="EM953" s="56"/>
      <c r="EN953" s="56"/>
      <c r="EO953" s="56"/>
      <c r="EP953" s="56"/>
      <c r="EQ953" s="56"/>
      <c r="ER953" s="56"/>
      <c r="ES953" s="56"/>
      <c r="ET953" s="56"/>
      <c r="EU953" s="56"/>
      <c r="EV953" s="56"/>
      <c r="EW953" s="56"/>
      <c r="EX953" s="56"/>
      <c r="EY953" s="56"/>
      <c r="EZ953" s="56"/>
      <c r="FA953" s="56"/>
      <c r="FB953" s="56"/>
      <c r="FC953" s="56"/>
      <c r="FD953" s="56"/>
      <c r="FE953" s="56"/>
      <c r="FF953" s="56"/>
      <c r="FG953" s="56"/>
      <c r="FH953" s="56"/>
      <c r="FI953" s="56"/>
      <c r="FJ953" s="56"/>
      <c r="FK953" s="56"/>
      <c r="FL953" s="56"/>
      <c r="FM953" s="56"/>
      <c r="FN953" s="56"/>
      <c r="FO953" s="56"/>
      <c r="FP953" s="56"/>
      <c r="FQ953" s="56"/>
      <c r="FR953" s="56"/>
      <c r="FS953" s="56"/>
      <c r="FT953" s="56"/>
      <c r="FU953" s="56"/>
      <c r="FV953" s="56"/>
      <c r="FW953" s="56"/>
      <c r="FX953" s="56"/>
      <c r="FY953" s="56"/>
      <c r="FZ953" s="56"/>
      <c r="GA953" s="56"/>
      <c r="GB953" s="56"/>
      <c r="GC953" s="56"/>
      <c r="GD953" s="56"/>
      <c r="GE953" s="56"/>
      <c r="GF953" s="56"/>
      <c r="GG953" s="56"/>
      <c r="GH953" s="56"/>
      <c r="GI953" s="56"/>
      <c r="GJ953" s="56"/>
      <c r="GK953" s="56"/>
      <c r="GL953" s="56"/>
      <c r="GM953" s="56"/>
      <c r="GN953" s="56"/>
      <c r="GO953" s="56"/>
      <c r="GP953" s="56"/>
      <c r="GQ953" s="56"/>
      <c r="GR953" s="56"/>
      <c r="GS953" s="56"/>
      <c r="GT953" s="56"/>
      <c r="GU953" s="56"/>
      <c r="GV953" s="56"/>
      <c r="GW953" s="56"/>
      <c r="GX953" s="56"/>
      <c r="GY953" s="56"/>
      <c r="GZ953" s="56"/>
      <c r="HA953" s="56"/>
      <c r="HB953" s="56"/>
      <c r="HC953" s="56"/>
      <c r="HD953" s="56"/>
      <c r="HE953" s="56"/>
      <c r="HF953" s="56"/>
      <c r="HG953" s="56"/>
      <c r="HH953" s="56"/>
      <c r="HI953" s="56"/>
      <c r="HJ953" s="56"/>
      <c r="HK953" s="56"/>
      <c r="HL953" s="56"/>
      <c r="HM953" s="56"/>
      <c r="HN953" s="56"/>
      <c r="HO953" s="56"/>
      <c r="HP953" s="56"/>
      <c r="HQ953" s="56"/>
      <c r="HR953" s="56"/>
      <c r="HS953" s="56"/>
      <c r="HT953" s="56"/>
      <c r="HU953" s="56"/>
      <c r="HV953" s="56"/>
      <c r="HW953" s="56"/>
      <c r="HX953" s="56"/>
      <c r="HY953" s="56"/>
      <c r="HZ953" s="56"/>
      <c r="IA953" s="56"/>
      <c r="IB953" s="56"/>
      <c r="IC953" s="56"/>
      <c r="ID953" s="56"/>
      <c r="IE953" s="56"/>
      <c r="IF953" s="56"/>
      <c r="IG953" s="56"/>
      <c r="IH953" s="56"/>
      <c r="II953" s="56"/>
      <c r="IJ953" s="56"/>
      <c r="IK953" s="56"/>
      <c r="IL953" s="56"/>
      <c r="IM953" s="56"/>
      <c r="IN953" s="56"/>
      <c r="IO953" s="56"/>
      <c r="IP953" s="56"/>
      <c r="IQ953" s="56"/>
      <c r="IR953" s="56"/>
      <c r="IS953" s="56"/>
      <c r="IT953" s="56"/>
      <c r="IU953" s="56"/>
      <c r="IV953" s="56"/>
      <c r="IW953" s="56"/>
      <c r="IX953" s="56"/>
    </row>
    <row r="954" spans="2:258">
      <c r="B954" s="56"/>
      <c r="C954" s="56"/>
      <c r="D954" s="56"/>
      <c r="E954" s="56"/>
      <c r="F954" s="56"/>
      <c r="G954" s="56"/>
      <c r="H954" s="56"/>
      <c r="I954" s="56"/>
      <c r="J954" s="56"/>
      <c r="K954" s="56"/>
      <c r="L954" s="56"/>
      <c r="M954" s="56"/>
      <c r="CK954" s="56"/>
      <c r="CL954" s="56"/>
      <c r="CM954" s="56"/>
      <c r="CN954" s="56"/>
      <c r="CO954" s="56"/>
      <c r="CP954" s="56"/>
      <c r="CQ954" s="56"/>
      <c r="CR954" s="56"/>
      <c r="CS954" s="56"/>
      <c r="CT954" s="56"/>
      <c r="CU954" s="56"/>
      <c r="CV954" s="56"/>
      <c r="CW954" s="56"/>
      <c r="CX954" s="56"/>
      <c r="CY954" s="56"/>
      <c r="CZ954" s="56"/>
      <c r="DA954" s="56"/>
      <c r="DB954" s="56"/>
      <c r="DC954" s="56"/>
      <c r="DD954" s="56"/>
      <c r="DE954" s="56"/>
      <c r="DF954" s="56"/>
      <c r="DG954" s="56"/>
      <c r="DH954" s="56"/>
      <c r="DI954" s="56"/>
      <c r="DJ954" s="56"/>
      <c r="DK954" s="56"/>
      <c r="DL954" s="56"/>
      <c r="DM954" s="56"/>
      <c r="DN954" s="56"/>
      <c r="DO954" s="56"/>
      <c r="DP954" s="56"/>
      <c r="DQ954" s="56"/>
      <c r="DR954" s="56"/>
      <c r="DS954" s="56"/>
      <c r="DT954" s="56"/>
      <c r="DU954" s="56"/>
      <c r="DV954" s="56"/>
      <c r="DW954" s="56"/>
      <c r="DX954" s="56"/>
      <c r="DY954" s="56"/>
      <c r="DZ954" s="56"/>
      <c r="EA954" s="56"/>
      <c r="EB954" s="56"/>
      <c r="EC954" s="56"/>
      <c r="ED954" s="56"/>
      <c r="EE954" s="56"/>
      <c r="EF954" s="56"/>
      <c r="EG954" s="56"/>
      <c r="EH954" s="56"/>
      <c r="EI954" s="56"/>
      <c r="EJ954" s="56"/>
      <c r="EK954" s="56"/>
      <c r="EL954" s="56"/>
      <c r="EM954" s="56"/>
      <c r="EN954" s="56"/>
      <c r="EO954" s="56"/>
      <c r="EP954" s="56"/>
      <c r="EQ954" s="56"/>
      <c r="ER954" s="56"/>
      <c r="ES954" s="56"/>
      <c r="ET954" s="56"/>
      <c r="EU954" s="56"/>
      <c r="EV954" s="56"/>
      <c r="EW954" s="56"/>
      <c r="EX954" s="56"/>
      <c r="EY954" s="56"/>
      <c r="EZ954" s="56"/>
      <c r="FA954" s="56"/>
      <c r="FB954" s="56"/>
      <c r="FC954" s="56"/>
      <c r="FD954" s="56"/>
      <c r="FE954" s="56"/>
      <c r="FF954" s="56"/>
      <c r="FG954" s="56"/>
      <c r="FH954" s="56"/>
      <c r="FI954" s="56"/>
      <c r="FJ954" s="56"/>
      <c r="FK954" s="56"/>
      <c r="FL954" s="56"/>
      <c r="FM954" s="56"/>
      <c r="FN954" s="56"/>
      <c r="FO954" s="56"/>
      <c r="FP954" s="56"/>
      <c r="FQ954" s="56"/>
      <c r="FR954" s="56"/>
      <c r="FS954" s="56"/>
      <c r="FT954" s="56"/>
      <c r="FU954" s="56"/>
      <c r="FV954" s="56"/>
      <c r="FW954" s="56"/>
      <c r="FX954" s="56"/>
      <c r="FY954" s="56"/>
      <c r="FZ954" s="56"/>
      <c r="GA954" s="56"/>
      <c r="GB954" s="56"/>
      <c r="GC954" s="56"/>
      <c r="GD954" s="56"/>
      <c r="GE954" s="56"/>
      <c r="GF954" s="56"/>
      <c r="GG954" s="56"/>
      <c r="GH954" s="56"/>
      <c r="GI954" s="56"/>
      <c r="GJ954" s="56"/>
      <c r="GK954" s="56"/>
      <c r="GL954" s="56"/>
      <c r="GM954" s="56"/>
      <c r="GN954" s="56"/>
      <c r="GO954" s="56"/>
      <c r="GP954" s="56"/>
      <c r="GQ954" s="56"/>
      <c r="GR954" s="56"/>
      <c r="GS954" s="56"/>
      <c r="GT954" s="56"/>
      <c r="GU954" s="56"/>
      <c r="GV954" s="56"/>
      <c r="GW954" s="56"/>
      <c r="GX954" s="56"/>
      <c r="GY954" s="56"/>
      <c r="GZ954" s="56"/>
      <c r="HA954" s="56"/>
      <c r="HB954" s="56"/>
      <c r="HC954" s="56"/>
      <c r="HD954" s="56"/>
      <c r="HE954" s="56"/>
      <c r="HF954" s="56"/>
      <c r="HG954" s="56"/>
      <c r="HH954" s="56"/>
      <c r="HI954" s="56"/>
      <c r="HJ954" s="56"/>
      <c r="HK954" s="56"/>
      <c r="HL954" s="56"/>
      <c r="HM954" s="56"/>
      <c r="HN954" s="56"/>
      <c r="HO954" s="56"/>
      <c r="HP954" s="56"/>
      <c r="HQ954" s="56"/>
      <c r="HR954" s="56"/>
      <c r="HS954" s="56"/>
      <c r="HT954" s="56"/>
      <c r="HU954" s="56"/>
      <c r="HV954" s="56"/>
      <c r="HW954" s="56"/>
      <c r="HX954" s="56"/>
      <c r="HY954" s="56"/>
      <c r="HZ954" s="56"/>
      <c r="IA954" s="56"/>
      <c r="IB954" s="56"/>
      <c r="IC954" s="56"/>
      <c r="ID954" s="56"/>
      <c r="IE954" s="56"/>
      <c r="IF954" s="56"/>
      <c r="IG954" s="56"/>
      <c r="IH954" s="56"/>
      <c r="II954" s="56"/>
      <c r="IJ954" s="56"/>
      <c r="IK954" s="56"/>
      <c r="IL954" s="56"/>
      <c r="IM954" s="56"/>
      <c r="IN954" s="56"/>
      <c r="IO954" s="56"/>
      <c r="IP954" s="56"/>
      <c r="IQ954" s="56"/>
      <c r="IR954" s="56"/>
      <c r="IS954" s="56"/>
      <c r="IT954" s="56"/>
      <c r="IU954" s="56"/>
      <c r="IV954" s="56"/>
      <c r="IW954" s="56"/>
      <c r="IX954" s="56"/>
    </row>
    <row r="955" spans="2:258">
      <c r="B955" s="56"/>
      <c r="C955" s="56"/>
      <c r="D955" s="56"/>
      <c r="E955" s="56"/>
      <c r="F955" s="56"/>
      <c r="G955" s="56"/>
      <c r="H955" s="56"/>
      <c r="I955" s="56"/>
      <c r="J955" s="56"/>
      <c r="K955" s="56"/>
      <c r="L955" s="56"/>
      <c r="M955" s="56"/>
      <c r="CK955" s="56"/>
      <c r="CL955" s="56"/>
      <c r="CM955" s="56"/>
      <c r="CN955" s="56"/>
      <c r="CO955" s="56"/>
      <c r="CP955" s="56"/>
      <c r="CQ955" s="56"/>
      <c r="CR955" s="56"/>
      <c r="CS955" s="56"/>
      <c r="CT955" s="56"/>
      <c r="CU955" s="56"/>
      <c r="CV955" s="56"/>
      <c r="CW955" s="56"/>
      <c r="CX955" s="56"/>
      <c r="CY955" s="56"/>
      <c r="CZ955" s="56"/>
      <c r="DA955" s="56"/>
      <c r="DB955" s="56"/>
      <c r="DC955" s="56"/>
      <c r="DD955" s="56"/>
      <c r="DE955" s="56"/>
      <c r="DF955" s="56"/>
      <c r="DG955" s="56"/>
      <c r="DH955" s="56"/>
      <c r="DI955" s="56"/>
      <c r="DJ955" s="56"/>
      <c r="DK955" s="56"/>
      <c r="DL955" s="56"/>
      <c r="DM955" s="56"/>
      <c r="DN955" s="56"/>
      <c r="DO955" s="56"/>
      <c r="DP955" s="56"/>
      <c r="DQ955" s="56"/>
      <c r="DR955" s="56"/>
      <c r="DS955" s="56"/>
      <c r="DT955" s="56"/>
      <c r="DU955" s="56"/>
      <c r="DV955" s="56"/>
      <c r="DW955" s="56"/>
      <c r="DX955" s="56"/>
      <c r="DY955" s="56"/>
      <c r="DZ955" s="56"/>
      <c r="EA955" s="56"/>
      <c r="EB955" s="56"/>
      <c r="EC955" s="56"/>
      <c r="ED955" s="56"/>
      <c r="EE955" s="56"/>
      <c r="EF955" s="56"/>
      <c r="EG955" s="56"/>
      <c r="EH955" s="56"/>
      <c r="EI955" s="56"/>
      <c r="EJ955" s="56"/>
      <c r="EK955" s="56"/>
      <c r="EL955" s="56"/>
      <c r="EM955" s="56"/>
      <c r="EN955" s="56"/>
      <c r="EO955" s="56"/>
      <c r="EP955" s="56"/>
      <c r="EQ955" s="56"/>
      <c r="ER955" s="56"/>
      <c r="ES955" s="56"/>
      <c r="ET955" s="56"/>
      <c r="EU955" s="56"/>
      <c r="EV955" s="56"/>
      <c r="EW955" s="56"/>
      <c r="EX955" s="56"/>
      <c r="EY955" s="56"/>
      <c r="EZ955" s="56"/>
      <c r="FA955" s="56"/>
      <c r="FB955" s="56"/>
      <c r="FC955" s="56"/>
      <c r="FD955" s="56"/>
      <c r="FE955" s="56"/>
      <c r="FF955" s="56"/>
      <c r="FG955" s="56"/>
      <c r="FH955" s="56"/>
      <c r="FI955" s="56"/>
      <c r="FJ955" s="56"/>
      <c r="FK955" s="56"/>
      <c r="FL955" s="56"/>
      <c r="FM955" s="56"/>
      <c r="FN955" s="56"/>
      <c r="FO955" s="56"/>
      <c r="FP955" s="56"/>
      <c r="FQ955" s="56"/>
      <c r="FR955" s="56"/>
      <c r="FS955" s="56"/>
      <c r="FT955" s="56"/>
      <c r="FU955" s="56"/>
      <c r="FV955" s="56"/>
      <c r="FW955" s="56"/>
      <c r="FX955" s="56"/>
      <c r="FY955" s="56"/>
      <c r="FZ955" s="56"/>
      <c r="GA955" s="56"/>
      <c r="GB955" s="56"/>
      <c r="GC955" s="56"/>
      <c r="GD955" s="56"/>
      <c r="GE955" s="56"/>
      <c r="GF955" s="56"/>
      <c r="GG955" s="56"/>
      <c r="GH955" s="56"/>
      <c r="GI955" s="56"/>
      <c r="GJ955" s="56"/>
      <c r="GK955" s="56"/>
      <c r="GL955" s="56"/>
      <c r="GM955" s="56"/>
      <c r="GN955" s="56"/>
      <c r="GO955" s="56"/>
      <c r="GP955" s="56"/>
      <c r="GQ955" s="56"/>
      <c r="GR955" s="56"/>
      <c r="GS955" s="56"/>
      <c r="GT955" s="56"/>
      <c r="GU955" s="56"/>
      <c r="GV955" s="56"/>
      <c r="GW955" s="56"/>
      <c r="GX955" s="56"/>
      <c r="GY955" s="56"/>
      <c r="GZ955" s="56"/>
      <c r="HA955" s="56"/>
      <c r="HB955" s="56"/>
      <c r="HC955" s="56"/>
      <c r="HD955" s="56"/>
      <c r="HE955" s="56"/>
      <c r="HF955" s="56"/>
      <c r="HG955" s="56"/>
      <c r="HH955" s="56"/>
      <c r="HI955" s="56"/>
      <c r="HJ955" s="56"/>
      <c r="HK955" s="56"/>
      <c r="HL955" s="56"/>
      <c r="HM955" s="56"/>
      <c r="HN955" s="56"/>
      <c r="HO955" s="56"/>
      <c r="HP955" s="56"/>
      <c r="HQ955" s="56"/>
      <c r="HR955" s="56"/>
      <c r="HS955" s="56"/>
      <c r="HT955" s="56"/>
      <c r="HU955" s="56"/>
      <c r="HV955" s="56"/>
      <c r="HW955" s="56"/>
      <c r="HX955" s="56"/>
      <c r="HY955" s="56"/>
      <c r="HZ955" s="56"/>
      <c r="IA955" s="56"/>
      <c r="IB955" s="56"/>
      <c r="IC955" s="56"/>
      <c r="ID955" s="56"/>
      <c r="IE955" s="56"/>
      <c r="IF955" s="56"/>
      <c r="IG955" s="56"/>
      <c r="IH955" s="56"/>
      <c r="II955" s="56"/>
      <c r="IJ955" s="56"/>
      <c r="IK955" s="56"/>
      <c r="IL955" s="56"/>
      <c r="IM955" s="56"/>
      <c r="IN955" s="56"/>
      <c r="IO955" s="56"/>
      <c r="IP955" s="56"/>
      <c r="IQ955" s="56"/>
      <c r="IR955" s="56"/>
      <c r="IS955" s="56"/>
      <c r="IT955" s="56"/>
      <c r="IU955" s="56"/>
      <c r="IV955" s="56"/>
      <c r="IW955" s="56"/>
      <c r="IX955" s="56"/>
    </row>
    <row r="956" spans="2:258">
      <c r="B956" s="56"/>
      <c r="C956" s="56"/>
      <c r="D956" s="56"/>
      <c r="E956" s="56"/>
      <c r="F956" s="56"/>
      <c r="G956" s="56"/>
      <c r="H956" s="56"/>
      <c r="I956" s="56"/>
      <c r="J956" s="56"/>
      <c r="K956" s="56"/>
      <c r="L956" s="56"/>
      <c r="M956" s="56"/>
      <c r="CK956" s="56"/>
      <c r="CL956" s="56"/>
      <c r="CM956" s="56"/>
      <c r="CN956" s="56"/>
      <c r="CO956" s="56"/>
      <c r="CP956" s="56"/>
      <c r="CQ956" s="56"/>
      <c r="CR956" s="56"/>
      <c r="CS956" s="56"/>
      <c r="CT956" s="56"/>
      <c r="CU956" s="56"/>
      <c r="CV956" s="56"/>
      <c r="CW956" s="56"/>
      <c r="CX956" s="56"/>
      <c r="CY956" s="56"/>
      <c r="CZ956" s="56"/>
      <c r="DA956" s="56"/>
      <c r="DB956" s="56"/>
      <c r="DC956" s="56"/>
      <c r="DD956" s="56"/>
      <c r="DE956" s="56"/>
      <c r="DF956" s="56"/>
      <c r="DG956" s="56"/>
      <c r="DH956" s="56"/>
      <c r="DI956" s="56"/>
      <c r="DJ956" s="56"/>
      <c r="DK956" s="56"/>
      <c r="DL956" s="56"/>
      <c r="DM956" s="56"/>
      <c r="DN956" s="56"/>
      <c r="DO956" s="56"/>
      <c r="DP956" s="56"/>
      <c r="DQ956" s="56"/>
      <c r="DR956" s="56"/>
      <c r="DS956" s="56"/>
      <c r="DT956" s="56"/>
      <c r="DU956" s="56"/>
      <c r="DV956" s="56"/>
      <c r="DW956" s="56"/>
      <c r="DX956" s="56"/>
      <c r="DY956" s="56"/>
      <c r="DZ956" s="56"/>
      <c r="EA956" s="56"/>
      <c r="EB956" s="56"/>
      <c r="EC956" s="56"/>
      <c r="ED956" s="56"/>
      <c r="EE956" s="56"/>
      <c r="EF956" s="56"/>
      <c r="EG956" s="56"/>
      <c r="EH956" s="56"/>
      <c r="EI956" s="56"/>
      <c r="EJ956" s="56"/>
      <c r="EK956" s="56"/>
      <c r="EL956" s="56"/>
      <c r="EM956" s="56"/>
      <c r="EN956" s="56"/>
      <c r="EO956" s="56"/>
      <c r="EP956" s="56"/>
      <c r="EQ956" s="56"/>
      <c r="ER956" s="56"/>
      <c r="ES956" s="56"/>
      <c r="ET956" s="56"/>
      <c r="EU956" s="56"/>
      <c r="EV956" s="56"/>
      <c r="EW956" s="56"/>
      <c r="EX956" s="56"/>
      <c r="EY956" s="56"/>
      <c r="EZ956" s="56"/>
      <c r="FA956" s="56"/>
      <c r="FB956" s="56"/>
      <c r="FC956" s="56"/>
      <c r="FD956" s="56"/>
      <c r="FE956" s="56"/>
      <c r="FF956" s="56"/>
      <c r="FG956" s="56"/>
      <c r="FH956" s="56"/>
      <c r="FI956" s="56"/>
      <c r="FJ956" s="56"/>
      <c r="FK956" s="56"/>
      <c r="FL956" s="56"/>
      <c r="FM956" s="56"/>
      <c r="FN956" s="56"/>
      <c r="FO956" s="56"/>
      <c r="FP956" s="56"/>
      <c r="FQ956" s="56"/>
      <c r="FR956" s="56"/>
      <c r="FS956" s="56"/>
      <c r="FT956" s="56"/>
      <c r="FU956" s="56"/>
      <c r="FV956" s="56"/>
      <c r="FW956" s="56"/>
      <c r="FX956" s="56"/>
      <c r="FY956" s="56"/>
      <c r="FZ956" s="56"/>
      <c r="GA956" s="56"/>
      <c r="GB956" s="56"/>
      <c r="GC956" s="56"/>
      <c r="GD956" s="56"/>
      <c r="GE956" s="56"/>
      <c r="GF956" s="56"/>
      <c r="GG956" s="56"/>
      <c r="GH956" s="56"/>
      <c r="GI956" s="56"/>
      <c r="GJ956" s="56"/>
      <c r="GK956" s="56"/>
      <c r="GL956" s="56"/>
      <c r="GM956" s="56"/>
      <c r="GN956" s="56"/>
      <c r="GO956" s="56"/>
      <c r="GP956" s="56"/>
      <c r="GQ956" s="56"/>
      <c r="GR956" s="56"/>
      <c r="GS956" s="56"/>
      <c r="GT956" s="56"/>
      <c r="GU956" s="56"/>
      <c r="GV956" s="56"/>
      <c r="GW956" s="56"/>
      <c r="GX956" s="56"/>
      <c r="GY956" s="56"/>
      <c r="GZ956" s="56"/>
      <c r="HA956" s="56"/>
      <c r="HB956" s="56"/>
      <c r="HC956" s="56"/>
      <c r="HD956" s="56"/>
      <c r="HE956" s="56"/>
      <c r="HF956" s="56"/>
      <c r="HG956" s="56"/>
      <c r="HH956" s="56"/>
      <c r="HI956" s="56"/>
      <c r="HJ956" s="56"/>
      <c r="HK956" s="56"/>
      <c r="HL956" s="56"/>
      <c r="HM956" s="56"/>
      <c r="HN956" s="56"/>
      <c r="HO956" s="56"/>
      <c r="HP956" s="56"/>
      <c r="HQ956" s="56"/>
      <c r="HR956" s="56"/>
      <c r="HS956" s="56"/>
      <c r="HT956" s="56"/>
      <c r="HU956" s="56"/>
      <c r="HV956" s="56"/>
      <c r="HW956" s="56"/>
      <c r="HX956" s="56"/>
      <c r="HY956" s="56"/>
      <c r="HZ956" s="56"/>
      <c r="IA956" s="56"/>
      <c r="IB956" s="56"/>
      <c r="IC956" s="56"/>
      <c r="ID956" s="56"/>
      <c r="IE956" s="56"/>
      <c r="IF956" s="56"/>
      <c r="IG956" s="56"/>
      <c r="IH956" s="56"/>
      <c r="II956" s="56"/>
      <c r="IJ956" s="56"/>
      <c r="IK956" s="56"/>
      <c r="IL956" s="56"/>
      <c r="IM956" s="56"/>
      <c r="IN956" s="56"/>
      <c r="IO956" s="56"/>
      <c r="IP956" s="56"/>
      <c r="IQ956" s="56"/>
      <c r="IR956" s="56"/>
      <c r="IS956" s="56"/>
      <c r="IT956" s="56"/>
      <c r="IU956" s="56"/>
      <c r="IV956" s="56"/>
      <c r="IW956" s="56"/>
      <c r="IX956" s="56"/>
    </row>
    <row r="957" spans="2:258">
      <c r="B957" s="56"/>
      <c r="C957" s="56"/>
      <c r="D957" s="56"/>
      <c r="E957" s="56"/>
      <c r="F957" s="56"/>
      <c r="G957" s="56"/>
      <c r="H957" s="56"/>
      <c r="I957" s="56"/>
      <c r="J957" s="56"/>
      <c r="K957" s="56"/>
      <c r="L957" s="56"/>
      <c r="M957" s="56"/>
      <c r="CK957" s="56"/>
      <c r="CL957" s="56"/>
      <c r="CM957" s="56"/>
      <c r="CN957" s="56"/>
      <c r="CO957" s="56"/>
      <c r="CP957" s="56"/>
      <c r="CQ957" s="56"/>
      <c r="CR957" s="56"/>
      <c r="CS957" s="56"/>
      <c r="CT957" s="56"/>
      <c r="CU957" s="56"/>
      <c r="CV957" s="56"/>
      <c r="CW957" s="56"/>
      <c r="CX957" s="56"/>
      <c r="CY957" s="56"/>
      <c r="CZ957" s="56"/>
      <c r="DA957" s="56"/>
      <c r="DB957" s="56"/>
      <c r="DC957" s="56"/>
      <c r="DD957" s="56"/>
      <c r="DE957" s="56"/>
      <c r="DF957" s="56"/>
      <c r="DG957" s="56"/>
      <c r="DH957" s="56"/>
      <c r="DI957" s="56"/>
      <c r="DJ957" s="56"/>
      <c r="DK957" s="56"/>
      <c r="DL957" s="56"/>
      <c r="DM957" s="56"/>
      <c r="DN957" s="56"/>
      <c r="DO957" s="56"/>
      <c r="DP957" s="56"/>
      <c r="DQ957" s="56"/>
      <c r="DR957" s="56"/>
      <c r="DS957" s="56"/>
      <c r="DT957" s="56"/>
      <c r="DU957" s="56"/>
      <c r="DV957" s="56"/>
      <c r="DW957" s="56"/>
      <c r="DX957" s="56"/>
      <c r="DY957" s="56"/>
      <c r="DZ957" s="56"/>
      <c r="EA957" s="56"/>
      <c r="EB957" s="56"/>
      <c r="EC957" s="56"/>
      <c r="ED957" s="56"/>
      <c r="EE957" s="56"/>
      <c r="EF957" s="56"/>
      <c r="EG957" s="56"/>
      <c r="EH957" s="56"/>
      <c r="EI957" s="56"/>
      <c r="EJ957" s="56"/>
      <c r="EK957" s="56"/>
      <c r="EL957" s="56"/>
      <c r="EM957" s="56"/>
      <c r="EN957" s="56"/>
      <c r="EO957" s="56"/>
      <c r="EP957" s="56"/>
      <c r="EQ957" s="56"/>
      <c r="ER957" s="56"/>
      <c r="ES957" s="56"/>
      <c r="ET957" s="56"/>
      <c r="EU957" s="56"/>
      <c r="EV957" s="56"/>
      <c r="EW957" s="56"/>
      <c r="EX957" s="56"/>
      <c r="EY957" s="56"/>
      <c r="EZ957" s="56"/>
      <c r="FA957" s="56"/>
      <c r="FB957" s="56"/>
      <c r="FC957" s="56"/>
      <c r="FD957" s="56"/>
      <c r="FE957" s="56"/>
      <c r="FF957" s="56"/>
      <c r="FG957" s="56"/>
      <c r="FH957" s="56"/>
      <c r="FI957" s="56"/>
      <c r="FJ957" s="56"/>
      <c r="FK957" s="56"/>
      <c r="FL957" s="56"/>
      <c r="FM957" s="56"/>
      <c r="FN957" s="56"/>
      <c r="FO957" s="56"/>
      <c r="FP957" s="56"/>
      <c r="FQ957" s="56"/>
      <c r="FR957" s="56"/>
      <c r="FS957" s="56"/>
      <c r="FT957" s="56"/>
      <c r="FU957" s="56"/>
      <c r="FV957" s="56"/>
      <c r="FW957" s="56"/>
      <c r="FX957" s="56"/>
      <c r="FY957" s="56"/>
      <c r="FZ957" s="56"/>
      <c r="GA957" s="56"/>
      <c r="GB957" s="56"/>
      <c r="GC957" s="56"/>
      <c r="GD957" s="56"/>
      <c r="GE957" s="56"/>
      <c r="GF957" s="56"/>
      <c r="GG957" s="56"/>
      <c r="GH957" s="56"/>
      <c r="GI957" s="56"/>
      <c r="GJ957" s="56"/>
      <c r="GK957" s="56"/>
      <c r="GL957" s="56"/>
      <c r="GM957" s="56"/>
      <c r="GN957" s="56"/>
      <c r="GO957" s="56"/>
      <c r="GP957" s="56"/>
      <c r="GQ957" s="56"/>
      <c r="GR957" s="56"/>
      <c r="GS957" s="56"/>
      <c r="GT957" s="56"/>
      <c r="GU957" s="56"/>
      <c r="GV957" s="56"/>
      <c r="GW957" s="56"/>
      <c r="GX957" s="56"/>
      <c r="GY957" s="56"/>
      <c r="GZ957" s="56"/>
      <c r="HA957" s="56"/>
      <c r="HB957" s="56"/>
      <c r="HC957" s="56"/>
      <c r="HD957" s="56"/>
      <c r="HE957" s="56"/>
      <c r="HF957" s="56"/>
      <c r="HG957" s="56"/>
      <c r="HH957" s="56"/>
      <c r="HI957" s="56"/>
      <c r="HJ957" s="56"/>
      <c r="HK957" s="56"/>
      <c r="HL957" s="56"/>
      <c r="HM957" s="56"/>
      <c r="HN957" s="56"/>
      <c r="HO957" s="56"/>
      <c r="HP957" s="56"/>
      <c r="HQ957" s="56"/>
      <c r="HR957" s="56"/>
      <c r="HS957" s="56"/>
      <c r="HT957" s="56"/>
      <c r="HU957" s="56"/>
      <c r="HV957" s="56"/>
      <c r="HW957" s="56"/>
      <c r="HX957" s="56"/>
      <c r="HY957" s="56"/>
      <c r="HZ957" s="56"/>
      <c r="IA957" s="56"/>
      <c r="IB957" s="56"/>
      <c r="IC957" s="56"/>
      <c r="ID957" s="56"/>
      <c r="IE957" s="56"/>
      <c r="IF957" s="56"/>
      <c r="IG957" s="56"/>
      <c r="IH957" s="56"/>
      <c r="II957" s="56"/>
      <c r="IJ957" s="56"/>
      <c r="IK957" s="56"/>
      <c r="IL957" s="56"/>
      <c r="IM957" s="56"/>
      <c r="IN957" s="56"/>
      <c r="IO957" s="56"/>
      <c r="IP957" s="56"/>
      <c r="IQ957" s="56"/>
      <c r="IR957" s="56"/>
      <c r="IS957" s="56"/>
      <c r="IT957" s="56"/>
      <c r="IU957" s="56"/>
      <c r="IV957" s="56"/>
      <c r="IW957" s="56"/>
      <c r="IX957" s="56"/>
    </row>
    <row r="958" spans="2:258">
      <c r="B958" s="56"/>
      <c r="C958" s="56"/>
      <c r="D958" s="56"/>
      <c r="E958" s="56"/>
      <c r="F958" s="56"/>
      <c r="G958" s="56"/>
      <c r="H958" s="56"/>
      <c r="I958" s="56"/>
      <c r="J958" s="56"/>
      <c r="K958" s="56"/>
      <c r="L958" s="56"/>
      <c r="M958" s="56"/>
      <c r="CK958" s="56"/>
      <c r="CL958" s="56"/>
      <c r="CM958" s="56"/>
      <c r="CN958" s="56"/>
      <c r="CO958" s="56"/>
      <c r="CP958" s="56"/>
      <c r="CQ958" s="56"/>
      <c r="CR958" s="56"/>
      <c r="CS958" s="56"/>
      <c r="CT958" s="56"/>
      <c r="CU958" s="56"/>
      <c r="CV958" s="56"/>
      <c r="CW958" s="56"/>
      <c r="CX958" s="56"/>
      <c r="CY958" s="56"/>
      <c r="CZ958" s="56"/>
      <c r="DA958" s="56"/>
      <c r="DB958" s="56"/>
      <c r="DC958" s="56"/>
      <c r="DD958" s="56"/>
      <c r="DE958" s="56"/>
      <c r="DF958" s="56"/>
      <c r="DG958" s="56"/>
      <c r="DH958" s="56"/>
      <c r="DI958" s="56"/>
      <c r="DJ958" s="56"/>
      <c r="DK958" s="56"/>
      <c r="DL958" s="56"/>
      <c r="DM958" s="56"/>
      <c r="DN958" s="56"/>
      <c r="DO958" s="56"/>
      <c r="DP958" s="56"/>
      <c r="DQ958" s="56"/>
      <c r="DR958" s="56"/>
      <c r="DS958" s="56"/>
      <c r="DT958" s="56"/>
      <c r="DU958" s="56"/>
      <c r="DV958" s="56"/>
      <c r="DW958" s="56"/>
      <c r="DX958" s="56"/>
      <c r="DY958" s="56"/>
      <c r="DZ958" s="56"/>
      <c r="EA958" s="56"/>
      <c r="EB958" s="56"/>
      <c r="EC958" s="56"/>
      <c r="ED958" s="56"/>
      <c r="EE958" s="56"/>
      <c r="EF958" s="56"/>
      <c r="EG958" s="56"/>
      <c r="EH958" s="56"/>
      <c r="EI958" s="56"/>
      <c r="EJ958" s="56"/>
      <c r="EK958" s="56"/>
      <c r="EL958" s="56"/>
      <c r="EM958" s="56"/>
      <c r="EN958" s="56"/>
      <c r="EO958" s="56"/>
      <c r="EP958" s="56"/>
      <c r="EQ958" s="56"/>
      <c r="ER958" s="56"/>
      <c r="ES958" s="56"/>
      <c r="ET958" s="56"/>
      <c r="EU958" s="56"/>
      <c r="EV958" s="56"/>
      <c r="EW958" s="56"/>
      <c r="EX958" s="56"/>
      <c r="EY958" s="56"/>
      <c r="EZ958" s="56"/>
      <c r="FA958" s="56"/>
      <c r="FB958" s="56"/>
      <c r="FC958" s="56"/>
      <c r="FD958" s="56"/>
      <c r="FE958" s="56"/>
      <c r="FF958" s="56"/>
      <c r="FG958" s="56"/>
      <c r="FH958" s="56"/>
      <c r="FI958" s="56"/>
      <c r="FJ958" s="56"/>
      <c r="FK958" s="56"/>
      <c r="FL958" s="56"/>
      <c r="FM958" s="56"/>
      <c r="FN958" s="56"/>
      <c r="FO958" s="56"/>
      <c r="FP958" s="56"/>
      <c r="FQ958" s="56"/>
      <c r="FR958" s="56"/>
      <c r="FS958" s="56"/>
      <c r="FT958" s="56"/>
      <c r="FU958" s="56"/>
      <c r="FV958" s="56"/>
      <c r="FW958" s="56"/>
      <c r="FX958" s="56"/>
      <c r="FY958" s="56"/>
      <c r="FZ958" s="56"/>
      <c r="GA958" s="56"/>
      <c r="GB958" s="56"/>
      <c r="GC958" s="56"/>
      <c r="GD958" s="56"/>
      <c r="GE958" s="56"/>
      <c r="GF958" s="56"/>
      <c r="GG958" s="56"/>
      <c r="GH958" s="56"/>
      <c r="GI958" s="56"/>
      <c r="GJ958" s="56"/>
      <c r="GK958" s="56"/>
      <c r="GL958" s="56"/>
      <c r="GM958" s="56"/>
      <c r="GN958" s="56"/>
      <c r="GO958" s="56"/>
      <c r="GP958" s="56"/>
      <c r="GQ958" s="56"/>
      <c r="GR958" s="56"/>
      <c r="GS958" s="56"/>
      <c r="GT958" s="56"/>
      <c r="GU958" s="56"/>
      <c r="GV958" s="56"/>
      <c r="GW958" s="56"/>
      <c r="GX958" s="56"/>
      <c r="GY958" s="56"/>
      <c r="GZ958" s="56"/>
      <c r="HA958" s="56"/>
      <c r="HB958" s="56"/>
      <c r="HC958" s="56"/>
      <c r="HD958" s="56"/>
      <c r="HE958" s="56"/>
      <c r="HF958" s="56"/>
      <c r="HG958" s="56"/>
      <c r="HH958" s="56"/>
      <c r="HI958" s="56"/>
      <c r="HJ958" s="56"/>
      <c r="HK958" s="56"/>
      <c r="HL958" s="56"/>
      <c r="HM958" s="56"/>
      <c r="HN958" s="56"/>
      <c r="HO958" s="56"/>
      <c r="HP958" s="56"/>
      <c r="HQ958" s="56"/>
      <c r="HR958" s="56"/>
      <c r="HS958" s="56"/>
      <c r="HT958" s="56"/>
      <c r="HU958" s="56"/>
      <c r="HV958" s="56"/>
      <c r="HW958" s="56"/>
      <c r="HX958" s="56"/>
      <c r="HY958" s="56"/>
      <c r="HZ958" s="56"/>
      <c r="IA958" s="56"/>
      <c r="IB958" s="56"/>
      <c r="IC958" s="56"/>
      <c r="ID958" s="56"/>
      <c r="IE958" s="56"/>
      <c r="IF958" s="56"/>
      <c r="IG958" s="56"/>
      <c r="IH958" s="56"/>
      <c r="II958" s="56"/>
      <c r="IJ958" s="56"/>
      <c r="IK958" s="56"/>
      <c r="IL958" s="56"/>
      <c r="IM958" s="56"/>
      <c r="IN958" s="56"/>
      <c r="IO958" s="56"/>
      <c r="IP958" s="56"/>
      <c r="IQ958" s="56"/>
      <c r="IR958" s="56"/>
      <c r="IS958" s="56"/>
      <c r="IT958" s="56"/>
      <c r="IU958" s="56"/>
      <c r="IV958" s="56"/>
      <c r="IW958" s="56"/>
      <c r="IX958" s="56"/>
    </row>
    <row r="959" spans="2:258">
      <c r="B959" s="56"/>
      <c r="C959" s="56"/>
      <c r="D959" s="56"/>
      <c r="E959" s="56"/>
      <c r="F959" s="56"/>
      <c r="G959" s="56"/>
      <c r="H959" s="56"/>
      <c r="I959" s="56"/>
      <c r="J959" s="56"/>
      <c r="K959" s="56"/>
      <c r="L959" s="56"/>
      <c r="M959" s="56"/>
      <c r="CK959" s="56"/>
      <c r="CL959" s="56"/>
      <c r="CM959" s="56"/>
      <c r="CN959" s="56"/>
      <c r="CO959" s="56"/>
      <c r="CP959" s="56"/>
      <c r="CQ959" s="56"/>
      <c r="CR959" s="56"/>
      <c r="CS959" s="56"/>
      <c r="CT959" s="56"/>
      <c r="CU959" s="56"/>
      <c r="CV959" s="56"/>
      <c r="CW959" s="56"/>
      <c r="CX959" s="56"/>
      <c r="CY959" s="56"/>
      <c r="CZ959" s="56"/>
      <c r="DA959" s="56"/>
      <c r="DB959" s="56"/>
      <c r="DC959" s="56"/>
      <c r="DD959" s="56"/>
      <c r="DE959" s="56"/>
      <c r="DF959" s="56"/>
      <c r="DG959" s="56"/>
      <c r="DH959" s="56"/>
      <c r="DI959" s="56"/>
      <c r="DJ959" s="56"/>
      <c r="DK959" s="56"/>
      <c r="DL959" s="56"/>
      <c r="DM959" s="56"/>
      <c r="DN959" s="56"/>
      <c r="DO959" s="56"/>
      <c r="DP959" s="56"/>
      <c r="DQ959" s="56"/>
      <c r="DR959" s="56"/>
      <c r="DS959" s="56"/>
      <c r="DT959" s="56"/>
      <c r="DU959" s="56"/>
      <c r="DV959" s="56"/>
      <c r="DW959" s="56"/>
      <c r="DX959" s="56"/>
      <c r="DY959" s="56"/>
      <c r="DZ959" s="56"/>
      <c r="EA959" s="56"/>
      <c r="EB959" s="56"/>
      <c r="EC959" s="56"/>
      <c r="ED959" s="56"/>
      <c r="EE959" s="56"/>
      <c r="EF959" s="56"/>
      <c r="EG959" s="56"/>
      <c r="EH959" s="56"/>
      <c r="EI959" s="56"/>
      <c r="EJ959" s="56"/>
      <c r="EK959" s="56"/>
      <c r="EL959" s="56"/>
      <c r="EM959" s="56"/>
      <c r="EN959" s="56"/>
      <c r="EO959" s="56"/>
      <c r="EP959" s="56"/>
      <c r="EQ959" s="56"/>
      <c r="ER959" s="56"/>
      <c r="ES959" s="56"/>
      <c r="ET959" s="56"/>
      <c r="EU959" s="56"/>
      <c r="EV959" s="56"/>
      <c r="EW959" s="56"/>
      <c r="EX959" s="56"/>
      <c r="EY959" s="56"/>
      <c r="EZ959" s="56"/>
      <c r="FA959" s="56"/>
      <c r="FB959" s="56"/>
      <c r="FC959" s="56"/>
      <c r="FD959" s="56"/>
      <c r="FE959" s="56"/>
      <c r="FF959" s="56"/>
      <c r="FG959" s="56"/>
      <c r="FH959" s="56"/>
      <c r="FI959" s="56"/>
      <c r="FJ959" s="56"/>
      <c r="FK959" s="56"/>
      <c r="FL959" s="56"/>
      <c r="FM959" s="56"/>
      <c r="FN959" s="56"/>
      <c r="FO959" s="56"/>
      <c r="FP959" s="56"/>
      <c r="FQ959" s="56"/>
      <c r="FR959" s="56"/>
      <c r="FS959" s="56"/>
      <c r="FT959" s="56"/>
      <c r="FU959" s="56"/>
      <c r="FV959" s="56"/>
      <c r="FW959" s="56"/>
      <c r="FX959" s="56"/>
      <c r="FY959" s="56"/>
      <c r="FZ959" s="56"/>
      <c r="GA959" s="56"/>
      <c r="GB959" s="56"/>
      <c r="GC959" s="56"/>
      <c r="GD959" s="56"/>
      <c r="GE959" s="56"/>
      <c r="GF959" s="56"/>
      <c r="GG959" s="56"/>
      <c r="GH959" s="56"/>
      <c r="GI959" s="56"/>
      <c r="GJ959" s="56"/>
      <c r="GK959" s="56"/>
      <c r="GL959" s="56"/>
      <c r="GM959" s="56"/>
      <c r="GN959" s="56"/>
      <c r="GO959" s="56"/>
      <c r="GP959" s="56"/>
      <c r="GQ959" s="56"/>
      <c r="GR959" s="56"/>
      <c r="GS959" s="56"/>
      <c r="GT959" s="56"/>
      <c r="GU959" s="56"/>
      <c r="GV959" s="56"/>
      <c r="GW959" s="56"/>
      <c r="GX959" s="56"/>
      <c r="GY959" s="56"/>
      <c r="GZ959" s="56"/>
      <c r="HA959" s="56"/>
      <c r="HB959" s="56"/>
      <c r="HC959" s="56"/>
      <c r="HD959" s="56"/>
      <c r="HE959" s="56"/>
      <c r="HF959" s="56"/>
      <c r="HG959" s="56"/>
      <c r="HH959" s="56"/>
      <c r="HI959" s="56"/>
      <c r="HJ959" s="56"/>
      <c r="HK959" s="56"/>
      <c r="HL959" s="56"/>
      <c r="HM959" s="56"/>
      <c r="HN959" s="56"/>
      <c r="HO959" s="56"/>
      <c r="HP959" s="56"/>
      <c r="HQ959" s="56"/>
      <c r="HR959" s="56"/>
      <c r="HS959" s="56"/>
      <c r="HT959" s="56"/>
      <c r="HU959" s="56"/>
      <c r="HV959" s="56"/>
      <c r="HW959" s="56"/>
      <c r="HX959" s="56"/>
      <c r="HY959" s="56"/>
      <c r="HZ959" s="56"/>
      <c r="IA959" s="56"/>
      <c r="IB959" s="56"/>
      <c r="IC959" s="56"/>
      <c r="ID959" s="56"/>
      <c r="IE959" s="56"/>
      <c r="IF959" s="56"/>
      <c r="IG959" s="56"/>
      <c r="IH959" s="56"/>
      <c r="II959" s="56"/>
      <c r="IJ959" s="56"/>
      <c r="IK959" s="56"/>
      <c r="IL959" s="56"/>
      <c r="IM959" s="56"/>
      <c r="IN959" s="56"/>
      <c r="IO959" s="56"/>
      <c r="IP959" s="56"/>
      <c r="IQ959" s="56"/>
      <c r="IR959" s="56"/>
      <c r="IS959" s="56"/>
      <c r="IT959" s="56"/>
      <c r="IU959" s="56"/>
      <c r="IV959" s="56"/>
      <c r="IW959" s="56"/>
      <c r="IX959" s="56"/>
    </row>
    <row r="960" spans="2:258">
      <c r="B960" s="56"/>
      <c r="C960" s="56"/>
      <c r="D960" s="56"/>
      <c r="E960" s="56"/>
      <c r="F960" s="56"/>
      <c r="G960" s="56"/>
      <c r="H960" s="56"/>
      <c r="I960" s="56"/>
      <c r="J960" s="56"/>
      <c r="K960" s="56"/>
      <c r="L960" s="56"/>
      <c r="M960" s="56"/>
      <c r="CK960" s="56"/>
      <c r="CL960" s="56"/>
      <c r="CM960" s="56"/>
      <c r="CN960" s="56"/>
      <c r="CO960" s="56"/>
      <c r="CP960" s="56"/>
      <c r="CQ960" s="56"/>
      <c r="CR960" s="56"/>
      <c r="CS960" s="56"/>
      <c r="CT960" s="56"/>
      <c r="CU960" s="56"/>
      <c r="CV960" s="56"/>
      <c r="CW960" s="56"/>
      <c r="CX960" s="56"/>
      <c r="CY960" s="56"/>
      <c r="CZ960" s="56"/>
      <c r="DA960" s="56"/>
      <c r="DB960" s="56"/>
      <c r="DC960" s="56"/>
      <c r="DD960" s="56"/>
      <c r="DE960" s="56"/>
      <c r="DF960" s="56"/>
      <c r="DG960" s="56"/>
      <c r="DH960" s="56"/>
      <c r="DI960" s="56"/>
      <c r="DJ960" s="56"/>
      <c r="DK960" s="56"/>
      <c r="DL960" s="56"/>
      <c r="DM960" s="56"/>
      <c r="DN960" s="56"/>
      <c r="DO960" s="56"/>
      <c r="DP960" s="56"/>
      <c r="DQ960" s="56"/>
      <c r="DR960" s="56"/>
      <c r="DS960" s="56"/>
      <c r="DT960" s="56"/>
      <c r="DU960" s="56"/>
      <c r="DV960" s="56"/>
      <c r="DW960" s="56"/>
      <c r="DX960" s="56"/>
      <c r="DY960" s="56"/>
      <c r="DZ960" s="56"/>
      <c r="EA960" s="56"/>
      <c r="EB960" s="56"/>
      <c r="EC960" s="56"/>
      <c r="ED960" s="56"/>
      <c r="EE960" s="56"/>
      <c r="EF960" s="56"/>
      <c r="EG960" s="56"/>
      <c r="EH960" s="56"/>
      <c r="EI960" s="56"/>
      <c r="EJ960" s="56"/>
      <c r="EK960" s="56"/>
      <c r="EL960" s="56"/>
      <c r="EM960" s="56"/>
      <c r="EN960" s="56"/>
      <c r="EO960" s="56"/>
      <c r="EP960" s="56"/>
      <c r="EQ960" s="56"/>
      <c r="ER960" s="56"/>
      <c r="ES960" s="56"/>
      <c r="ET960" s="56"/>
      <c r="EU960" s="56"/>
      <c r="EV960" s="56"/>
      <c r="EW960" s="56"/>
      <c r="EX960" s="56"/>
      <c r="EY960" s="56"/>
      <c r="EZ960" s="56"/>
      <c r="FA960" s="56"/>
      <c r="FB960" s="56"/>
      <c r="FC960" s="56"/>
      <c r="FD960" s="56"/>
      <c r="FE960" s="56"/>
      <c r="FF960" s="56"/>
      <c r="FG960" s="56"/>
      <c r="FH960" s="56"/>
      <c r="FI960" s="56"/>
      <c r="FJ960" s="56"/>
      <c r="FK960" s="56"/>
      <c r="FL960" s="56"/>
      <c r="FM960" s="56"/>
      <c r="FN960" s="56"/>
      <c r="FO960" s="56"/>
      <c r="FP960" s="56"/>
      <c r="FQ960" s="56"/>
      <c r="FR960" s="56"/>
      <c r="FS960" s="56"/>
      <c r="FT960" s="56"/>
      <c r="FU960" s="56"/>
      <c r="FV960" s="56"/>
      <c r="FW960" s="56"/>
      <c r="FX960" s="56"/>
      <c r="FY960" s="56"/>
      <c r="FZ960" s="56"/>
      <c r="GA960" s="56"/>
      <c r="GB960" s="56"/>
      <c r="GC960" s="56"/>
      <c r="GD960" s="56"/>
      <c r="GE960" s="56"/>
      <c r="GF960" s="56"/>
      <c r="GG960" s="56"/>
      <c r="GH960" s="56"/>
      <c r="GI960" s="56"/>
      <c r="GJ960" s="56"/>
      <c r="GK960" s="56"/>
      <c r="GL960" s="56"/>
      <c r="GM960" s="56"/>
      <c r="GN960" s="56"/>
      <c r="GO960" s="56"/>
      <c r="GP960" s="56"/>
      <c r="GQ960" s="56"/>
      <c r="GR960" s="56"/>
      <c r="GS960" s="56"/>
      <c r="GT960" s="56"/>
      <c r="GU960" s="56"/>
      <c r="GV960" s="56"/>
      <c r="GW960" s="56"/>
      <c r="GX960" s="56"/>
      <c r="GY960" s="56"/>
      <c r="GZ960" s="56"/>
      <c r="HA960" s="56"/>
      <c r="HB960" s="56"/>
      <c r="HC960" s="56"/>
      <c r="HD960" s="56"/>
      <c r="HE960" s="56"/>
      <c r="HF960" s="56"/>
      <c r="HG960" s="56"/>
      <c r="HH960" s="56"/>
      <c r="HI960" s="56"/>
      <c r="HJ960" s="56"/>
      <c r="HK960" s="56"/>
      <c r="HL960" s="56"/>
      <c r="HM960" s="56"/>
      <c r="HN960" s="56"/>
      <c r="HO960" s="56"/>
      <c r="HP960" s="56"/>
      <c r="HQ960" s="56"/>
      <c r="HR960" s="56"/>
      <c r="HS960" s="56"/>
      <c r="HT960" s="56"/>
      <c r="HU960" s="56"/>
      <c r="HV960" s="56"/>
      <c r="HW960" s="56"/>
      <c r="HX960" s="56"/>
      <c r="HY960" s="56"/>
      <c r="HZ960" s="56"/>
      <c r="IA960" s="56"/>
      <c r="IB960" s="56"/>
      <c r="IC960" s="56"/>
      <c r="ID960" s="56"/>
      <c r="IE960" s="56"/>
      <c r="IF960" s="56"/>
      <c r="IG960" s="56"/>
      <c r="IH960" s="56"/>
      <c r="II960" s="56"/>
      <c r="IJ960" s="56"/>
      <c r="IK960" s="56"/>
      <c r="IL960" s="56"/>
      <c r="IM960" s="56"/>
      <c r="IN960" s="56"/>
      <c r="IO960" s="56"/>
      <c r="IP960" s="56"/>
      <c r="IQ960" s="56"/>
      <c r="IR960" s="56"/>
      <c r="IS960" s="56"/>
      <c r="IT960" s="56"/>
      <c r="IU960" s="56"/>
      <c r="IV960" s="56"/>
      <c r="IW960" s="56"/>
      <c r="IX960" s="56"/>
    </row>
    <row r="961" spans="2:258">
      <c r="B961" s="56"/>
      <c r="C961" s="56"/>
      <c r="D961" s="56"/>
      <c r="E961" s="56"/>
      <c r="F961" s="56"/>
      <c r="G961" s="56"/>
      <c r="H961" s="56"/>
      <c r="I961" s="56"/>
      <c r="J961" s="56"/>
      <c r="K961" s="56"/>
      <c r="L961" s="56"/>
      <c r="M961" s="56"/>
      <c r="CK961" s="56"/>
      <c r="CL961" s="56"/>
      <c r="CM961" s="56"/>
      <c r="CN961" s="56"/>
      <c r="CO961" s="56"/>
      <c r="CP961" s="56"/>
      <c r="CQ961" s="56"/>
      <c r="CR961" s="56"/>
      <c r="CS961" s="56"/>
      <c r="CT961" s="56"/>
      <c r="CU961" s="56"/>
      <c r="CV961" s="56"/>
      <c r="CW961" s="56"/>
      <c r="CX961" s="56"/>
      <c r="CY961" s="56"/>
      <c r="CZ961" s="56"/>
      <c r="DA961" s="56"/>
      <c r="DB961" s="56"/>
      <c r="DC961" s="56"/>
      <c r="DD961" s="56"/>
      <c r="DE961" s="56"/>
      <c r="DF961" s="56"/>
      <c r="DG961" s="56"/>
      <c r="DH961" s="56"/>
      <c r="DI961" s="56"/>
      <c r="DJ961" s="56"/>
      <c r="DK961" s="56"/>
      <c r="DL961" s="56"/>
      <c r="DM961" s="56"/>
      <c r="DN961" s="56"/>
      <c r="DO961" s="56"/>
      <c r="DP961" s="56"/>
      <c r="DQ961" s="56"/>
      <c r="DR961" s="56"/>
      <c r="DS961" s="56"/>
      <c r="DT961" s="56"/>
      <c r="DU961" s="56"/>
      <c r="DV961" s="56"/>
      <c r="DW961" s="56"/>
      <c r="DX961" s="56"/>
      <c r="DY961" s="56"/>
      <c r="DZ961" s="56"/>
      <c r="EA961" s="56"/>
      <c r="EB961" s="56"/>
      <c r="EC961" s="56"/>
      <c r="ED961" s="56"/>
      <c r="EE961" s="56"/>
      <c r="EF961" s="56"/>
      <c r="EG961" s="56"/>
      <c r="EH961" s="56"/>
      <c r="EI961" s="56"/>
      <c r="EJ961" s="56"/>
      <c r="EK961" s="56"/>
      <c r="EL961" s="56"/>
      <c r="EM961" s="56"/>
      <c r="EN961" s="56"/>
      <c r="EO961" s="56"/>
      <c r="EP961" s="56"/>
      <c r="EQ961" s="56"/>
      <c r="ER961" s="56"/>
      <c r="ES961" s="56"/>
      <c r="ET961" s="56"/>
      <c r="EU961" s="56"/>
      <c r="EV961" s="56"/>
      <c r="EW961" s="56"/>
      <c r="EX961" s="56"/>
      <c r="EY961" s="56"/>
      <c r="EZ961" s="56"/>
      <c r="FA961" s="56"/>
      <c r="FB961" s="56"/>
      <c r="FC961" s="56"/>
      <c r="FD961" s="56"/>
      <c r="FE961" s="56"/>
      <c r="FF961" s="56"/>
      <c r="FG961" s="56"/>
      <c r="FH961" s="56"/>
      <c r="FI961" s="56"/>
      <c r="FJ961" s="56"/>
      <c r="FK961" s="56"/>
      <c r="FL961" s="56"/>
      <c r="FM961" s="56"/>
      <c r="FN961" s="56"/>
      <c r="FO961" s="56"/>
      <c r="FP961" s="56"/>
      <c r="FQ961" s="56"/>
      <c r="FR961" s="56"/>
      <c r="FS961" s="56"/>
      <c r="FT961" s="56"/>
      <c r="FU961" s="56"/>
      <c r="FV961" s="56"/>
      <c r="FW961" s="56"/>
      <c r="FX961" s="56"/>
      <c r="FY961" s="56"/>
      <c r="FZ961" s="56"/>
      <c r="GA961" s="56"/>
      <c r="GB961" s="56"/>
      <c r="GC961" s="56"/>
      <c r="GD961" s="56"/>
      <c r="GE961" s="56"/>
      <c r="GF961" s="56"/>
      <c r="GG961" s="56"/>
      <c r="GH961" s="56"/>
      <c r="GI961" s="56"/>
      <c r="GJ961" s="56"/>
      <c r="GK961" s="56"/>
      <c r="GL961" s="56"/>
      <c r="GM961" s="56"/>
      <c r="GN961" s="56"/>
      <c r="GO961" s="56"/>
      <c r="GP961" s="56"/>
      <c r="GQ961" s="56"/>
      <c r="GR961" s="56"/>
      <c r="GS961" s="56"/>
      <c r="GT961" s="56"/>
      <c r="GU961" s="56"/>
      <c r="GV961" s="56"/>
      <c r="GW961" s="56"/>
      <c r="GX961" s="56"/>
      <c r="GY961" s="56"/>
      <c r="GZ961" s="56"/>
      <c r="HA961" s="56"/>
      <c r="HB961" s="56"/>
      <c r="HC961" s="56"/>
      <c r="HD961" s="56"/>
      <c r="HE961" s="56"/>
      <c r="HF961" s="56"/>
      <c r="HG961" s="56"/>
      <c r="HH961" s="56"/>
      <c r="HI961" s="56"/>
      <c r="HJ961" s="56"/>
      <c r="HK961" s="56"/>
      <c r="HL961" s="56"/>
      <c r="HM961" s="56"/>
      <c r="HN961" s="56"/>
      <c r="HO961" s="56"/>
      <c r="HP961" s="56"/>
      <c r="HQ961" s="56"/>
      <c r="HR961" s="56"/>
      <c r="HS961" s="56"/>
      <c r="HT961" s="56"/>
      <c r="HU961" s="56"/>
      <c r="HV961" s="56"/>
      <c r="HW961" s="56"/>
      <c r="HX961" s="56"/>
      <c r="HY961" s="56"/>
      <c r="HZ961" s="56"/>
      <c r="IA961" s="56"/>
      <c r="IB961" s="56"/>
      <c r="IC961" s="56"/>
      <c r="ID961" s="56"/>
      <c r="IE961" s="56"/>
      <c r="IF961" s="56"/>
      <c r="IG961" s="56"/>
      <c r="IH961" s="56"/>
      <c r="II961" s="56"/>
      <c r="IJ961" s="56"/>
      <c r="IK961" s="56"/>
      <c r="IL961" s="56"/>
      <c r="IM961" s="56"/>
      <c r="IN961" s="56"/>
      <c r="IO961" s="56"/>
      <c r="IP961" s="56"/>
      <c r="IQ961" s="56"/>
      <c r="IR961" s="56"/>
      <c r="IS961" s="56"/>
      <c r="IT961" s="56"/>
      <c r="IU961" s="56"/>
      <c r="IV961" s="56"/>
      <c r="IW961" s="56"/>
      <c r="IX961" s="56"/>
    </row>
    <row r="962" spans="2:258">
      <c r="B962" s="56"/>
      <c r="C962" s="56"/>
      <c r="D962" s="56"/>
      <c r="E962" s="56"/>
      <c r="F962" s="56"/>
      <c r="G962" s="56"/>
      <c r="H962" s="56"/>
      <c r="I962" s="56"/>
      <c r="J962" s="56"/>
      <c r="K962" s="56"/>
      <c r="L962" s="56"/>
      <c r="M962" s="56"/>
      <c r="CK962" s="56"/>
      <c r="CL962" s="56"/>
      <c r="CM962" s="56"/>
      <c r="CN962" s="56"/>
      <c r="CO962" s="56"/>
      <c r="CP962" s="56"/>
      <c r="CQ962" s="56"/>
      <c r="CR962" s="56"/>
      <c r="CS962" s="56"/>
      <c r="CT962" s="56"/>
      <c r="CU962" s="56"/>
      <c r="CV962" s="56"/>
      <c r="CW962" s="56"/>
      <c r="CX962" s="56"/>
      <c r="CY962" s="56"/>
      <c r="CZ962" s="56"/>
      <c r="DA962" s="56"/>
      <c r="DB962" s="56"/>
      <c r="DC962" s="56"/>
      <c r="DD962" s="56"/>
      <c r="DE962" s="56"/>
      <c r="DF962" s="56"/>
      <c r="DG962" s="56"/>
      <c r="DH962" s="56"/>
      <c r="DI962" s="56"/>
      <c r="DJ962" s="56"/>
      <c r="DK962" s="56"/>
      <c r="DL962" s="56"/>
      <c r="DM962" s="56"/>
      <c r="DN962" s="56"/>
      <c r="DO962" s="56"/>
      <c r="DP962" s="56"/>
      <c r="DQ962" s="56"/>
      <c r="DR962" s="56"/>
      <c r="DS962" s="56"/>
      <c r="DT962" s="56"/>
      <c r="DU962" s="56"/>
      <c r="DV962" s="56"/>
      <c r="DW962" s="56"/>
      <c r="DX962" s="56"/>
      <c r="DY962" s="56"/>
      <c r="DZ962" s="56"/>
      <c r="EA962" s="56"/>
      <c r="EB962" s="56"/>
      <c r="EC962" s="56"/>
      <c r="ED962" s="56"/>
      <c r="EE962" s="56"/>
      <c r="EF962" s="56"/>
      <c r="EG962" s="56"/>
      <c r="EH962" s="56"/>
      <c r="EI962" s="56"/>
      <c r="EJ962" s="56"/>
      <c r="EK962" s="56"/>
      <c r="EL962" s="56"/>
      <c r="EM962" s="56"/>
      <c r="EN962" s="56"/>
      <c r="EO962" s="56"/>
      <c r="EP962" s="56"/>
      <c r="EQ962" s="56"/>
      <c r="ER962" s="56"/>
      <c r="ES962" s="56"/>
      <c r="ET962" s="56"/>
      <c r="EU962" s="56"/>
      <c r="EV962" s="56"/>
      <c r="EW962" s="56"/>
      <c r="EX962" s="56"/>
      <c r="EY962" s="56"/>
      <c r="EZ962" s="56"/>
      <c r="FA962" s="56"/>
      <c r="FB962" s="56"/>
      <c r="FC962" s="56"/>
      <c r="FD962" s="56"/>
      <c r="FE962" s="56"/>
      <c r="FF962" s="56"/>
      <c r="FG962" s="56"/>
      <c r="FH962" s="56"/>
      <c r="FI962" s="56"/>
      <c r="FJ962" s="56"/>
      <c r="FK962" s="56"/>
      <c r="FL962" s="56"/>
      <c r="FM962" s="56"/>
      <c r="FN962" s="56"/>
      <c r="FO962" s="56"/>
      <c r="FP962" s="56"/>
      <c r="FQ962" s="56"/>
      <c r="FR962" s="56"/>
      <c r="FS962" s="56"/>
      <c r="FT962" s="56"/>
      <c r="FU962" s="56"/>
      <c r="FV962" s="56"/>
      <c r="FW962" s="56"/>
      <c r="FX962" s="56"/>
      <c r="FY962" s="56"/>
      <c r="FZ962" s="56"/>
      <c r="GA962" s="56"/>
      <c r="GB962" s="56"/>
      <c r="GC962" s="56"/>
      <c r="GD962" s="56"/>
      <c r="GE962" s="56"/>
      <c r="GF962" s="56"/>
      <c r="GG962" s="56"/>
      <c r="GH962" s="56"/>
      <c r="GI962" s="56"/>
      <c r="GJ962" s="56"/>
      <c r="GK962" s="56"/>
      <c r="GL962" s="56"/>
      <c r="GM962" s="56"/>
      <c r="GN962" s="56"/>
      <c r="GO962" s="56"/>
      <c r="GP962" s="56"/>
      <c r="GQ962" s="56"/>
      <c r="GR962" s="56"/>
      <c r="GS962" s="56"/>
      <c r="GT962" s="56"/>
      <c r="GU962" s="56"/>
      <c r="GV962" s="56"/>
      <c r="GW962" s="56"/>
      <c r="GX962" s="56"/>
      <c r="GY962" s="56"/>
      <c r="GZ962" s="56"/>
      <c r="HA962" s="56"/>
      <c r="HB962" s="56"/>
      <c r="HC962" s="56"/>
      <c r="HD962" s="56"/>
      <c r="HE962" s="56"/>
      <c r="HF962" s="56"/>
      <c r="HG962" s="56"/>
      <c r="HH962" s="56"/>
      <c r="HI962" s="56"/>
      <c r="HJ962" s="56"/>
      <c r="HK962" s="56"/>
      <c r="HL962" s="56"/>
      <c r="HM962" s="56"/>
      <c r="HN962" s="56"/>
      <c r="HO962" s="56"/>
      <c r="HP962" s="56"/>
      <c r="HQ962" s="56"/>
      <c r="HR962" s="56"/>
      <c r="HS962" s="56"/>
      <c r="HT962" s="56"/>
      <c r="HU962" s="56"/>
      <c r="HV962" s="56"/>
      <c r="HW962" s="56"/>
      <c r="HX962" s="56"/>
      <c r="HY962" s="56"/>
      <c r="HZ962" s="56"/>
      <c r="IA962" s="56"/>
      <c r="IB962" s="56"/>
      <c r="IC962" s="56"/>
      <c r="ID962" s="56"/>
      <c r="IE962" s="56"/>
      <c r="IF962" s="56"/>
      <c r="IG962" s="56"/>
      <c r="IH962" s="56"/>
      <c r="II962" s="56"/>
      <c r="IJ962" s="56"/>
      <c r="IK962" s="56"/>
      <c r="IL962" s="56"/>
      <c r="IM962" s="56"/>
      <c r="IN962" s="56"/>
      <c r="IO962" s="56"/>
      <c r="IP962" s="56"/>
      <c r="IQ962" s="56"/>
      <c r="IR962" s="56"/>
      <c r="IS962" s="56"/>
      <c r="IT962" s="56"/>
      <c r="IU962" s="56"/>
      <c r="IV962" s="56"/>
      <c r="IW962" s="56"/>
      <c r="IX962" s="56"/>
    </row>
    <row r="963" spans="2:258">
      <c r="B963" s="56"/>
      <c r="C963" s="56"/>
      <c r="D963" s="56"/>
      <c r="E963" s="56"/>
      <c r="F963" s="56"/>
      <c r="G963" s="56"/>
      <c r="H963" s="56"/>
      <c r="I963" s="56"/>
      <c r="J963" s="56"/>
      <c r="K963" s="56"/>
      <c r="L963" s="56"/>
      <c r="M963" s="56"/>
      <c r="CK963" s="56"/>
      <c r="CL963" s="56"/>
      <c r="CM963" s="56"/>
      <c r="CN963" s="56"/>
      <c r="CO963" s="56"/>
      <c r="CP963" s="56"/>
      <c r="CQ963" s="56"/>
      <c r="CR963" s="56"/>
      <c r="CS963" s="56"/>
      <c r="CT963" s="56"/>
      <c r="CU963" s="56"/>
      <c r="CV963" s="56"/>
      <c r="CW963" s="56"/>
      <c r="CX963" s="56"/>
      <c r="CY963" s="56"/>
      <c r="CZ963" s="56"/>
      <c r="DA963" s="56"/>
      <c r="DB963" s="56"/>
      <c r="DC963" s="56"/>
      <c r="DD963" s="56"/>
      <c r="DE963" s="56"/>
      <c r="DF963" s="56"/>
      <c r="DG963" s="56"/>
      <c r="DH963" s="56"/>
      <c r="DI963" s="56"/>
      <c r="DJ963" s="56"/>
      <c r="DK963" s="56"/>
      <c r="DL963" s="56"/>
      <c r="DM963" s="56"/>
      <c r="DN963" s="56"/>
      <c r="DO963" s="56"/>
      <c r="DP963" s="56"/>
      <c r="DQ963" s="56"/>
      <c r="DR963" s="56"/>
      <c r="DS963" s="56"/>
      <c r="DT963" s="56"/>
      <c r="DU963" s="56"/>
      <c r="DV963" s="56"/>
      <c r="DW963" s="56"/>
      <c r="DX963" s="56"/>
      <c r="DY963" s="56"/>
      <c r="DZ963" s="56"/>
      <c r="EA963" s="56"/>
      <c r="EB963" s="56"/>
      <c r="EC963" s="56"/>
      <c r="ED963" s="56"/>
      <c r="EE963" s="56"/>
      <c r="EF963" s="56"/>
      <c r="EG963" s="56"/>
      <c r="EH963" s="56"/>
      <c r="EI963" s="56"/>
      <c r="EJ963" s="56"/>
      <c r="EK963" s="56"/>
      <c r="EL963" s="56"/>
      <c r="EM963" s="56"/>
      <c r="EN963" s="56"/>
      <c r="EO963" s="56"/>
      <c r="EP963" s="56"/>
      <c r="EQ963" s="56"/>
      <c r="ER963" s="56"/>
      <c r="ES963" s="56"/>
      <c r="ET963" s="56"/>
      <c r="EU963" s="56"/>
      <c r="EV963" s="56"/>
      <c r="EW963" s="56"/>
      <c r="EX963" s="56"/>
      <c r="EY963" s="56"/>
      <c r="EZ963" s="56"/>
      <c r="FA963" s="56"/>
      <c r="FB963" s="56"/>
      <c r="FC963" s="56"/>
      <c r="FD963" s="56"/>
      <c r="FE963" s="56"/>
      <c r="FF963" s="56"/>
      <c r="FG963" s="56"/>
      <c r="FH963" s="56"/>
      <c r="FI963" s="56"/>
      <c r="FJ963" s="56"/>
      <c r="FK963" s="56"/>
      <c r="FL963" s="56"/>
      <c r="FM963" s="56"/>
      <c r="FN963" s="56"/>
      <c r="FO963" s="56"/>
      <c r="FP963" s="56"/>
      <c r="FQ963" s="56"/>
      <c r="FR963" s="56"/>
      <c r="FS963" s="56"/>
      <c r="FT963" s="56"/>
      <c r="FU963" s="56"/>
      <c r="FV963" s="56"/>
      <c r="FW963" s="56"/>
      <c r="FX963" s="56"/>
      <c r="FY963" s="56"/>
      <c r="FZ963" s="56"/>
      <c r="GA963" s="56"/>
      <c r="GB963" s="56"/>
      <c r="GC963" s="56"/>
      <c r="GD963" s="56"/>
      <c r="GE963" s="56"/>
      <c r="GF963" s="56"/>
      <c r="GG963" s="56"/>
      <c r="GH963" s="56"/>
      <c r="GI963" s="56"/>
      <c r="GJ963" s="56"/>
      <c r="GK963" s="56"/>
      <c r="GL963" s="56"/>
      <c r="GM963" s="56"/>
      <c r="GN963" s="56"/>
      <c r="GO963" s="56"/>
      <c r="GP963" s="56"/>
      <c r="GQ963" s="56"/>
      <c r="GR963" s="56"/>
      <c r="GS963" s="56"/>
      <c r="GT963" s="56"/>
      <c r="GU963" s="56"/>
      <c r="GV963" s="56"/>
      <c r="GW963" s="56"/>
      <c r="GX963" s="56"/>
      <c r="GY963" s="56"/>
      <c r="GZ963" s="56"/>
      <c r="HA963" s="56"/>
      <c r="HB963" s="56"/>
      <c r="HC963" s="56"/>
      <c r="HD963" s="56"/>
      <c r="HE963" s="56"/>
      <c r="HF963" s="56"/>
      <c r="HG963" s="56"/>
      <c r="HH963" s="56"/>
      <c r="HI963" s="56"/>
      <c r="HJ963" s="56"/>
      <c r="HK963" s="56"/>
      <c r="HL963" s="56"/>
      <c r="HM963" s="56"/>
      <c r="HN963" s="56"/>
      <c r="HO963" s="56"/>
      <c r="HP963" s="56"/>
      <c r="HQ963" s="56"/>
      <c r="HR963" s="56"/>
      <c r="HS963" s="56"/>
      <c r="HT963" s="56"/>
      <c r="HU963" s="56"/>
      <c r="HV963" s="56"/>
      <c r="HW963" s="56"/>
      <c r="HX963" s="56"/>
      <c r="HY963" s="56"/>
      <c r="HZ963" s="56"/>
      <c r="IA963" s="56"/>
      <c r="IB963" s="56"/>
      <c r="IC963" s="56"/>
      <c r="ID963" s="56"/>
      <c r="IE963" s="56"/>
      <c r="IF963" s="56"/>
      <c r="IG963" s="56"/>
      <c r="IH963" s="56"/>
      <c r="II963" s="56"/>
      <c r="IJ963" s="56"/>
      <c r="IK963" s="56"/>
      <c r="IL963" s="56"/>
      <c r="IM963" s="56"/>
      <c r="IN963" s="56"/>
      <c r="IO963" s="56"/>
      <c r="IP963" s="56"/>
      <c r="IQ963" s="56"/>
      <c r="IR963" s="56"/>
      <c r="IS963" s="56"/>
      <c r="IT963" s="56"/>
      <c r="IU963" s="56"/>
      <c r="IV963" s="56"/>
      <c r="IW963" s="56"/>
      <c r="IX963" s="56"/>
    </row>
    <row r="964" spans="2:258">
      <c r="B964" s="56"/>
      <c r="C964" s="56"/>
      <c r="D964" s="56"/>
      <c r="E964" s="56"/>
      <c r="F964" s="56"/>
      <c r="G964" s="56"/>
      <c r="H964" s="56"/>
      <c r="I964" s="56"/>
      <c r="J964" s="56"/>
      <c r="K964" s="56"/>
      <c r="L964" s="56"/>
      <c r="M964" s="56"/>
      <c r="CK964" s="56"/>
      <c r="CL964" s="56"/>
      <c r="CM964" s="56"/>
      <c r="CN964" s="56"/>
      <c r="CO964" s="56"/>
      <c r="CP964" s="56"/>
      <c r="CQ964" s="56"/>
      <c r="CR964" s="56"/>
      <c r="CS964" s="56"/>
      <c r="CT964" s="56"/>
      <c r="CU964" s="56"/>
      <c r="CV964" s="56"/>
      <c r="CW964" s="56"/>
      <c r="CX964" s="56"/>
      <c r="CY964" s="56"/>
      <c r="CZ964" s="56"/>
      <c r="DA964" s="56"/>
      <c r="DB964" s="56"/>
      <c r="DC964" s="56"/>
      <c r="DD964" s="56"/>
      <c r="DE964" s="56"/>
      <c r="DF964" s="56"/>
      <c r="DG964" s="56"/>
      <c r="DH964" s="56"/>
      <c r="DI964" s="56"/>
      <c r="DJ964" s="56"/>
      <c r="DK964" s="56"/>
      <c r="DL964" s="56"/>
      <c r="DM964" s="56"/>
      <c r="DN964" s="56"/>
      <c r="DO964" s="56"/>
      <c r="DP964" s="56"/>
      <c r="DQ964" s="56"/>
      <c r="DR964" s="56"/>
      <c r="DS964" s="56"/>
      <c r="DT964" s="56"/>
      <c r="DU964" s="56"/>
      <c r="DV964" s="56"/>
      <c r="DW964" s="56"/>
      <c r="DX964" s="56"/>
      <c r="DY964" s="56"/>
      <c r="DZ964" s="56"/>
      <c r="EA964" s="56"/>
      <c r="EB964" s="56"/>
      <c r="EC964" s="56"/>
      <c r="ED964" s="56"/>
      <c r="EE964" s="56"/>
      <c r="EF964" s="56"/>
      <c r="EG964" s="56"/>
      <c r="EH964" s="56"/>
      <c r="EI964" s="56"/>
      <c r="EJ964" s="56"/>
      <c r="EK964" s="56"/>
      <c r="EL964" s="56"/>
      <c r="EM964" s="56"/>
      <c r="EN964" s="56"/>
      <c r="EO964" s="56"/>
      <c r="EP964" s="56"/>
      <c r="EQ964" s="56"/>
      <c r="ER964" s="56"/>
      <c r="ES964" s="56"/>
      <c r="ET964" s="56"/>
      <c r="EU964" s="56"/>
      <c r="EV964" s="56"/>
      <c r="EW964" s="56"/>
      <c r="EX964" s="56"/>
      <c r="EY964" s="56"/>
      <c r="EZ964" s="56"/>
      <c r="FA964" s="56"/>
      <c r="FB964" s="56"/>
      <c r="FC964" s="56"/>
      <c r="FD964" s="56"/>
      <c r="FE964" s="56"/>
      <c r="FF964" s="56"/>
      <c r="FG964" s="56"/>
      <c r="FH964" s="56"/>
      <c r="FI964" s="56"/>
      <c r="FJ964" s="56"/>
      <c r="FK964" s="56"/>
      <c r="FL964" s="56"/>
      <c r="FM964" s="56"/>
      <c r="FN964" s="56"/>
      <c r="FO964" s="56"/>
      <c r="FP964" s="56"/>
      <c r="FQ964" s="56"/>
      <c r="FR964" s="56"/>
      <c r="FS964" s="56"/>
      <c r="FT964" s="56"/>
      <c r="FU964" s="56"/>
      <c r="FV964" s="56"/>
      <c r="FW964" s="56"/>
      <c r="FX964" s="56"/>
      <c r="FY964" s="56"/>
      <c r="FZ964" s="56"/>
      <c r="GA964" s="56"/>
      <c r="GB964" s="56"/>
      <c r="GC964" s="56"/>
      <c r="GD964" s="56"/>
      <c r="GE964" s="56"/>
      <c r="GF964" s="56"/>
      <c r="GG964" s="56"/>
      <c r="GH964" s="56"/>
      <c r="GI964" s="56"/>
      <c r="GJ964" s="56"/>
      <c r="GK964" s="56"/>
      <c r="GL964" s="56"/>
      <c r="GM964" s="56"/>
      <c r="GN964" s="56"/>
      <c r="GO964" s="56"/>
      <c r="GP964" s="56"/>
      <c r="GQ964" s="56"/>
      <c r="GR964" s="56"/>
      <c r="GS964" s="56"/>
      <c r="GT964" s="56"/>
      <c r="GU964" s="56"/>
      <c r="GV964" s="56"/>
      <c r="GW964" s="56"/>
      <c r="GX964" s="56"/>
      <c r="GY964" s="56"/>
      <c r="GZ964" s="56"/>
      <c r="HA964" s="56"/>
      <c r="HB964" s="56"/>
      <c r="HC964" s="56"/>
      <c r="HD964" s="56"/>
      <c r="HE964" s="56"/>
      <c r="HF964" s="56"/>
      <c r="HG964" s="56"/>
      <c r="HH964" s="56"/>
      <c r="HI964" s="56"/>
      <c r="HJ964" s="56"/>
      <c r="HK964" s="56"/>
      <c r="HL964" s="56"/>
      <c r="HM964" s="56"/>
      <c r="HN964" s="56"/>
      <c r="HO964" s="56"/>
      <c r="HP964" s="56"/>
      <c r="HQ964" s="56"/>
      <c r="HR964" s="56"/>
      <c r="HS964" s="56"/>
      <c r="HT964" s="56"/>
      <c r="HU964" s="56"/>
      <c r="HV964" s="56"/>
      <c r="HW964" s="56"/>
      <c r="HX964" s="56"/>
      <c r="HY964" s="56"/>
      <c r="HZ964" s="56"/>
      <c r="IA964" s="56"/>
      <c r="IB964" s="56"/>
      <c r="IC964" s="56"/>
      <c r="ID964" s="56"/>
      <c r="IE964" s="56"/>
      <c r="IF964" s="56"/>
      <c r="IG964" s="56"/>
      <c r="IH964" s="56"/>
      <c r="II964" s="56"/>
      <c r="IJ964" s="56"/>
      <c r="IK964" s="56"/>
      <c r="IL964" s="56"/>
      <c r="IM964" s="56"/>
      <c r="IN964" s="56"/>
      <c r="IO964" s="56"/>
      <c r="IP964" s="56"/>
      <c r="IQ964" s="56"/>
      <c r="IR964" s="56"/>
      <c r="IS964" s="56"/>
      <c r="IT964" s="56"/>
      <c r="IU964" s="56"/>
      <c r="IV964" s="56"/>
      <c r="IW964" s="56"/>
      <c r="IX964" s="56"/>
    </row>
    <row r="965" spans="2:258">
      <c r="B965" s="56"/>
      <c r="C965" s="56"/>
      <c r="D965" s="56"/>
      <c r="E965" s="56"/>
      <c r="F965" s="56"/>
      <c r="G965" s="56"/>
      <c r="H965" s="56"/>
      <c r="I965" s="56"/>
      <c r="J965" s="56"/>
      <c r="K965" s="56"/>
      <c r="L965" s="56"/>
      <c r="M965" s="56"/>
      <c r="CK965" s="56"/>
      <c r="CL965" s="56"/>
      <c r="CM965" s="56"/>
      <c r="CN965" s="56"/>
      <c r="CO965" s="56"/>
      <c r="CP965" s="56"/>
      <c r="CQ965" s="56"/>
      <c r="CR965" s="56"/>
      <c r="CS965" s="56"/>
      <c r="CT965" s="56"/>
      <c r="CU965" s="56"/>
      <c r="CV965" s="56"/>
      <c r="CW965" s="56"/>
      <c r="CX965" s="56"/>
      <c r="CY965" s="56"/>
      <c r="CZ965" s="56"/>
      <c r="DA965" s="56"/>
      <c r="DB965" s="56"/>
      <c r="DC965" s="56"/>
      <c r="DD965" s="56"/>
      <c r="DE965" s="56"/>
      <c r="DF965" s="56"/>
      <c r="DG965" s="56"/>
      <c r="DH965" s="56"/>
      <c r="DI965" s="56"/>
      <c r="DJ965" s="56"/>
      <c r="DK965" s="56"/>
      <c r="DL965" s="56"/>
      <c r="DM965" s="56"/>
      <c r="DN965" s="56"/>
      <c r="DO965" s="56"/>
      <c r="DP965" s="56"/>
      <c r="DQ965" s="56"/>
      <c r="DR965" s="56"/>
      <c r="DS965" s="56"/>
      <c r="DT965" s="56"/>
      <c r="DU965" s="56"/>
      <c r="DV965" s="56"/>
      <c r="DW965" s="56"/>
      <c r="DX965" s="56"/>
      <c r="DY965" s="56"/>
      <c r="DZ965" s="56"/>
      <c r="EA965" s="56"/>
      <c r="EB965" s="56"/>
      <c r="EC965" s="56"/>
      <c r="ED965" s="56"/>
      <c r="EE965" s="56"/>
      <c r="EF965" s="56"/>
      <c r="EG965" s="56"/>
      <c r="EH965" s="56"/>
      <c r="EI965" s="56"/>
      <c r="EJ965" s="56"/>
      <c r="EK965" s="56"/>
      <c r="EL965" s="56"/>
      <c r="EM965" s="56"/>
      <c r="EN965" s="56"/>
      <c r="EO965" s="56"/>
      <c r="EP965" s="56"/>
      <c r="EQ965" s="56"/>
      <c r="ER965" s="56"/>
      <c r="ES965" s="56"/>
      <c r="ET965" s="56"/>
      <c r="EU965" s="56"/>
      <c r="EV965" s="56"/>
      <c r="EW965" s="56"/>
      <c r="EX965" s="56"/>
      <c r="EY965" s="56"/>
      <c r="EZ965" s="56"/>
      <c r="FA965" s="56"/>
      <c r="FB965" s="56"/>
      <c r="FC965" s="56"/>
      <c r="FD965" s="56"/>
      <c r="FE965" s="56"/>
      <c r="FF965" s="56"/>
      <c r="FG965" s="56"/>
      <c r="FH965" s="56"/>
      <c r="FI965" s="56"/>
      <c r="FJ965" s="56"/>
      <c r="FK965" s="56"/>
      <c r="FL965" s="56"/>
      <c r="FM965" s="56"/>
      <c r="FN965" s="56"/>
      <c r="FO965" s="56"/>
      <c r="FP965" s="56"/>
      <c r="FQ965" s="56"/>
      <c r="FR965" s="56"/>
      <c r="FS965" s="56"/>
      <c r="FT965" s="56"/>
      <c r="FU965" s="56"/>
      <c r="FV965" s="56"/>
      <c r="FW965" s="56"/>
      <c r="FX965" s="56"/>
      <c r="FY965" s="56"/>
      <c r="FZ965" s="56"/>
      <c r="GA965" s="56"/>
      <c r="GB965" s="56"/>
      <c r="GC965" s="56"/>
      <c r="GD965" s="56"/>
      <c r="GE965" s="56"/>
      <c r="GF965" s="56"/>
      <c r="GG965" s="56"/>
      <c r="GH965" s="56"/>
      <c r="GI965" s="56"/>
      <c r="GJ965" s="56"/>
      <c r="GK965" s="56"/>
      <c r="GL965" s="56"/>
      <c r="GM965" s="56"/>
      <c r="GN965" s="56"/>
      <c r="GO965" s="56"/>
      <c r="GP965" s="56"/>
      <c r="GQ965" s="56"/>
      <c r="GR965" s="56"/>
      <c r="GS965" s="56"/>
      <c r="GT965" s="56"/>
      <c r="GU965" s="56"/>
      <c r="GV965" s="56"/>
      <c r="GW965" s="56"/>
      <c r="GX965" s="56"/>
      <c r="GY965" s="56"/>
      <c r="GZ965" s="56"/>
      <c r="HA965" s="56"/>
      <c r="HB965" s="56"/>
      <c r="HC965" s="56"/>
      <c r="HD965" s="56"/>
      <c r="HE965" s="56"/>
      <c r="HF965" s="56"/>
      <c r="HG965" s="56"/>
      <c r="HH965" s="56"/>
      <c r="HI965" s="56"/>
      <c r="HJ965" s="56"/>
      <c r="HK965" s="56"/>
      <c r="HL965" s="56"/>
      <c r="HM965" s="56"/>
      <c r="HN965" s="56"/>
      <c r="HO965" s="56"/>
      <c r="HP965" s="56"/>
      <c r="HQ965" s="56"/>
      <c r="HR965" s="56"/>
      <c r="HS965" s="56"/>
      <c r="HT965" s="56"/>
      <c r="HU965" s="56"/>
      <c r="HV965" s="56"/>
      <c r="HW965" s="56"/>
      <c r="HX965" s="56"/>
      <c r="HY965" s="56"/>
      <c r="HZ965" s="56"/>
      <c r="IA965" s="56"/>
      <c r="IB965" s="56"/>
      <c r="IC965" s="56"/>
      <c r="ID965" s="56"/>
      <c r="IE965" s="56"/>
      <c r="IF965" s="56"/>
      <c r="IG965" s="56"/>
      <c r="IH965" s="56"/>
      <c r="II965" s="56"/>
      <c r="IJ965" s="56"/>
      <c r="IK965" s="56"/>
      <c r="IL965" s="56"/>
      <c r="IM965" s="56"/>
      <c r="IN965" s="56"/>
      <c r="IO965" s="56"/>
      <c r="IP965" s="56"/>
      <c r="IQ965" s="56"/>
      <c r="IR965" s="56"/>
      <c r="IS965" s="56"/>
      <c r="IT965" s="56"/>
      <c r="IU965" s="56"/>
      <c r="IV965" s="56"/>
      <c r="IW965" s="56"/>
      <c r="IX965" s="56"/>
    </row>
    <row r="966" spans="2:258">
      <c r="B966" s="56"/>
      <c r="C966" s="56"/>
      <c r="D966" s="56"/>
      <c r="E966" s="56"/>
      <c r="F966" s="56"/>
      <c r="G966" s="56"/>
      <c r="H966" s="56"/>
      <c r="I966" s="56"/>
      <c r="J966" s="56"/>
      <c r="K966" s="56"/>
      <c r="L966" s="56"/>
      <c r="M966" s="56"/>
      <c r="CK966" s="56"/>
      <c r="CL966" s="56"/>
      <c r="CM966" s="56"/>
      <c r="CN966" s="56"/>
      <c r="CO966" s="56"/>
      <c r="CP966" s="56"/>
      <c r="CQ966" s="56"/>
      <c r="CR966" s="56"/>
      <c r="CS966" s="56"/>
      <c r="CT966" s="56"/>
      <c r="CU966" s="56"/>
      <c r="CV966" s="56"/>
      <c r="CW966" s="56"/>
      <c r="CX966" s="56"/>
      <c r="CY966" s="56"/>
      <c r="CZ966" s="56"/>
      <c r="DA966" s="56"/>
      <c r="DB966" s="56"/>
      <c r="DC966" s="56"/>
      <c r="DD966" s="56"/>
      <c r="DE966" s="56"/>
      <c r="DF966" s="56"/>
      <c r="DG966" s="56"/>
      <c r="DH966" s="56"/>
      <c r="DI966" s="56"/>
      <c r="DJ966" s="56"/>
      <c r="DK966" s="56"/>
      <c r="DL966" s="56"/>
      <c r="DM966" s="56"/>
      <c r="DN966" s="56"/>
      <c r="DO966" s="56"/>
      <c r="DP966" s="56"/>
      <c r="DQ966" s="56"/>
      <c r="DR966" s="56"/>
      <c r="DS966" s="56"/>
      <c r="DT966" s="56"/>
      <c r="DU966" s="56"/>
      <c r="DV966" s="56"/>
      <c r="DW966" s="56"/>
      <c r="DX966" s="56"/>
      <c r="DY966" s="56"/>
      <c r="DZ966" s="56"/>
      <c r="EA966" s="56"/>
      <c r="EB966" s="56"/>
      <c r="EC966" s="56"/>
      <c r="ED966" s="56"/>
      <c r="EE966" s="56"/>
      <c r="EF966" s="56"/>
      <c r="EG966" s="56"/>
      <c r="EH966" s="56"/>
      <c r="EI966" s="56"/>
      <c r="EJ966" s="56"/>
      <c r="EK966" s="56"/>
      <c r="EL966" s="56"/>
      <c r="EM966" s="56"/>
      <c r="EN966" s="56"/>
      <c r="EO966" s="56"/>
      <c r="EP966" s="56"/>
      <c r="EQ966" s="56"/>
      <c r="ER966" s="56"/>
      <c r="ES966" s="56"/>
      <c r="ET966" s="56"/>
      <c r="EU966" s="56"/>
      <c r="EV966" s="56"/>
      <c r="EW966" s="56"/>
      <c r="EX966" s="56"/>
      <c r="EY966" s="56"/>
      <c r="EZ966" s="56"/>
      <c r="FA966" s="56"/>
      <c r="FB966" s="56"/>
      <c r="FC966" s="56"/>
      <c r="FD966" s="56"/>
      <c r="FE966" s="56"/>
      <c r="FF966" s="56"/>
      <c r="FG966" s="56"/>
      <c r="FH966" s="56"/>
      <c r="FI966" s="56"/>
      <c r="FJ966" s="56"/>
      <c r="FK966" s="56"/>
      <c r="FL966" s="56"/>
      <c r="FM966" s="56"/>
      <c r="FN966" s="56"/>
      <c r="FO966" s="56"/>
      <c r="FP966" s="56"/>
      <c r="FQ966" s="56"/>
      <c r="FR966" s="56"/>
      <c r="FS966" s="56"/>
      <c r="FT966" s="56"/>
      <c r="FU966" s="56"/>
      <c r="FV966" s="56"/>
      <c r="FW966" s="56"/>
      <c r="FX966" s="56"/>
      <c r="FY966" s="56"/>
      <c r="FZ966" s="56"/>
      <c r="GA966" s="56"/>
      <c r="GB966" s="56"/>
      <c r="GC966" s="56"/>
      <c r="GD966" s="56"/>
      <c r="GE966" s="56"/>
      <c r="GF966" s="56"/>
      <c r="GG966" s="56"/>
      <c r="GH966" s="56"/>
      <c r="GI966" s="56"/>
      <c r="GJ966" s="56"/>
      <c r="GK966" s="56"/>
      <c r="GL966" s="56"/>
      <c r="GM966" s="56"/>
      <c r="GN966" s="56"/>
      <c r="GO966" s="56"/>
      <c r="GP966" s="56"/>
      <c r="GQ966" s="56"/>
      <c r="GR966" s="56"/>
      <c r="GS966" s="56"/>
      <c r="GT966" s="56"/>
      <c r="GU966" s="56"/>
      <c r="GV966" s="56"/>
      <c r="GW966" s="56"/>
      <c r="GX966" s="56"/>
      <c r="GY966" s="56"/>
      <c r="GZ966" s="56"/>
      <c r="HA966" s="56"/>
      <c r="HB966" s="56"/>
      <c r="HC966" s="56"/>
      <c r="HD966" s="56"/>
      <c r="HE966" s="56"/>
      <c r="HF966" s="56"/>
      <c r="HG966" s="56"/>
      <c r="HH966" s="56"/>
      <c r="HI966" s="56"/>
      <c r="HJ966" s="56"/>
      <c r="HK966" s="56"/>
      <c r="HL966" s="56"/>
      <c r="HM966" s="56"/>
      <c r="HN966" s="56"/>
      <c r="HO966" s="56"/>
      <c r="HP966" s="56"/>
      <c r="HQ966" s="56"/>
      <c r="HR966" s="56"/>
      <c r="HS966" s="56"/>
      <c r="HT966" s="56"/>
      <c r="HU966" s="56"/>
      <c r="HV966" s="56"/>
      <c r="HW966" s="56"/>
      <c r="HX966" s="56"/>
      <c r="HY966" s="56"/>
      <c r="HZ966" s="56"/>
      <c r="IA966" s="56"/>
      <c r="IB966" s="56"/>
      <c r="IC966" s="56"/>
      <c r="ID966" s="56"/>
      <c r="IE966" s="56"/>
      <c r="IF966" s="56"/>
      <c r="IG966" s="56"/>
      <c r="IH966" s="56"/>
      <c r="II966" s="56"/>
      <c r="IJ966" s="56"/>
      <c r="IK966" s="56"/>
      <c r="IL966" s="56"/>
      <c r="IM966" s="56"/>
      <c r="IN966" s="56"/>
      <c r="IO966" s="56"/>
      <c r="IP966" s="56"/>
      <c r="IQ966" s="56"/>
      <c r="IR966" s="56"/>
      <c r="IS966" s="56"/>
      <c r="IT966" s="56"/>
      <c r="IU966" s="56"/>
      <c r="IV966" s="56"/>
      <c r="IW966" s="56"/>
      <c r="IX966" s="56"/>
    </row>
    <row r="967" spans="2:258">
      <c r="B967" s="56"/>
      <c r="C967" s="56"/>
      <c r="D967" s="56"/>
      <c r="E967" s="56"/>
      <c r="F967" s="56"/>
      <c r="G967" s="56"/>
      <c r="H967" s="56"/>
      <c r="I967" s="56"/>
      <c r="J967" s="56"/>
      <c r="K967" s="56"/>
      <c r="L967" s="56"/>
      <c r="M967" s="56"/>
      <c r="CK967" s="56"/>
      <c r="CL967" s="56"/>
      <c r="CM967" s="56"/>
      <c r="CN967" s="56"/>
      <c r="CO967" s="56"/>
      <c r="CP967" s="56"/>
      <c r="CQ967" s="56"/>
      <c r="CR967" s="56"/>
      <c r="CS967" s="56"/>
      <c r="CT967" s="56"/>
      <c r="CU967" s="56"/>
      <c r="CV967" s="56"/>
      <c r="CW967" s="56"/>
      <c r="CX967" s="56"/>
      <c r="CY967" s="56"/>
      <c r="CZ967" s="56"/>
      <c r="DA967" s="56"/>
      <c r="DB967" s="56"/>
      <c r="DC967" s="56"/>
      <c r="DD967" s="56"/>
      <c r="DE967" s="56"/>
      <c r="DF967" s="56"/>
      <c r="DG967" s="56"/>
      <c r="DH967" s="56"/>
      <c r="DI967" s="56"/>
      <c r="DJ967" s="56"/>
      <c r="DK967" s="56"/>
      <c r="DL967" s="56"/>
      <c r="DM967" s="56"/>
      <c r="DN967" s="56"/>
      <c r="DO967" s="56"/>
      <c r="DP967" s="56"/>
      <c r="DQ967" s="56"/>
      <c r="DR967" s="56"/>
      <c r="DS967" s="56"/>
      <c r="DT967" s="56"/>
      <c r="DU967" s="56"/>
      <c r="DV967" s="56"/>
      <c r="DW967" s="56"/>
      <c r="DX967" s="56"/>
      <c r="DY967" s="56"/>
      <c r="DZ967" s="56"/>
      <c r="EA967" s="56"/>
      <c r="EB967" s="56"/>
      <c r="EC967" s="56"/>
      <c r="ED967" s="56"/>
      <c r="EE967" s="56"/>
      <c r="EF967" s="56"/>
      <c r="EG967" s="56"/>
      <c r="EH967" s="56"/>
      <c r="EI967" s="56"/>
      <c r="EJ967" s="56"/>
      <c r="EK967" s="56"/>
      <c r="EL967" s="56"/>
      <c r="EM967" s="56"/>
      <c r="EN967" s="56"/>
      <c r="EO967" s="56"/>
      <c r="EP967" s="56"/>
      <c r="EQ967" s="56"/>
      <c r="ER967" s="56"/>
      <c r="ES967" s="56"/>
      <c r="ET967" s="56"/>
      <c r="EU967" s="56"/>
      <c r="EV967" s="56"/>
      <c r="EW967" s="56"/>
      <c r="EX967" s="56"/>
      <c r="EY967" s="56"/>
      <c r="EZ967" s="56"/>
      <c r="FA967" s="56"/>
      <c r="FB967" s="56"/>
      <c r="FC967" s="56"/>
      <c r="FD967" s="56"/>
      <c r="FE967" s="56"/>
      <c r="FF967" s="56"/>
      <c r="FG967" s="56"/>
      <c r="FH967" s="56"/>
      <c r="FI967" s="56"/>
      <c r="FJ967" s="56"/>
      <c r="FK967" s="56"/>
      <c r="FL967" s="56"/>
      <c r="FM967" s="56"/>
      <c r="FN967" s="56"/>
      <c r="FO967" s="56"/>
      <c r="FP967" s="56"/>
      <c r="FQ967" s="56"/>
      <c r="FR967" s="56"/>
      <c r="FS967" s="56"/>
      <c r="FT967" s="56"/>
      <c r="FU967" s="56"/>
      <c r="FV967" s="56"/>
      <c r="FW967" s="56"/>
      <c r="FX967" s="56"/>
      <c r="FY967" s="56"/>
      <c r="FZ967" s="56"/>
      <c r="GA967" s="56"/>
      <c r="GB967" s="56"/>
      <c r="GC967" s="56"/>
      <c r="GD967" s="56"/>
      <c r="GE967" s="56"/>
      <c r="GF967" s="56"/>
      <c r="GG967" s="56"/>
      <c r="GH967" s="56"/>
      <c r="GI967" s="56"/>
      <c r="GJ967" s="56"/>
      <c r="GK967" s="56"/>
      <c r="GL967" s="56"/>
      <c r="GM967" s="56"/>
      <c r="GN967" s="56"/>
      <c r="GO967" s="56"/>
      <c r="GP967" s="56"/>
      <c r="GQ967" s="56"/>
      <c r="GR967" s="56"/>
      <c r="GS967" s="56"/>
      <c r="GT967" s="56"/>
      <c r="GU967" s="56"/>
      <c r="GV967" s="56"/>
      <c r="GW967" s="56"/>
      <c r="GX967" s="56"/>
      <c r="GY967" s="56"/>
      <c r="GZ967" s="56"/>
      <c r="HA967" s="56"/>
      <c r="HB967" s="56"/>
      <c r="HC967" s="56"/>
      <c r="HD967" s="56"/>
      <c r="HE967" s="56"/>
      <c r="HF967" s="56"/>
      <c r="HG967" s="56"/>
      <c r="HH967" s="56"/>
      <c r="HI967" s="56"/>
      <c r="HJ967" s="56"/>
      <c r="HK967" s="56"/>
      <c r="HL967" s="56"/>
      <c r="HM967" s="56"/>
      <c r="HN967" s="56"/>
      <c r="HO967" s="56"/>
      <c r="HP967" s="56"/>
      <c r="HQ967" s="56"/>
      <c r="HR967" s="56"/>
      <c r="HS967" s="56"/>
      <c r="HT967" s="56"/>
      <c r="HU967" s="56"/>
      <c r="HV967" s="56"/>
      <c r="HW967" s="56"/>
      <c r="HX967" s="56"/>
      <c r="HY967" s="56"/>
      <c r="HZ967" s="56"/>
      <c r="IA967" s="56"/>
      <c r="IB967" s="56"/>
      <c r="IC967" s="56"/>
      <c r="ID967" s="56"/>
      <c r="IE967" s="56"/>
      <c r="IF967" s="56"/>
      <c r="IG967" s="56"/>
      <c r="IH967" s="56"/>
      <c r="II967" s="56"/>
      <c r="IJ967" s="56"/>
      <c r="IK967" s="56"/>
      <c r="IL967" s="56"/>
      <c r="IM967" s="56"/>
      <c r="IN967" s="56"/>
      <c r="IO967" s="56"/>
      <c r="IP967" s="56"/>
      <c r="IQ967" s="56"/>
      <c r="IR967" s="56"/>
      <c r="IS967" s="56"/>
      <c r="IT967" s="56"/>
      <c r="IU967" s="56"/>
      <c r="IV967" s="56"/>
      <c r="IW967" s="56"/>
      <c r="IX967" s="56"/>
    </row>
    <row r="968" spans="2:258">
      <c r="B968" s="56"/>
      <c r="C968" s="56"/>
      <c r="D968" s="56"/>
      <c r="E968" s="56"/>
      <c r="F968" s="56"/>
      <c r="G968" s="56"/>
      <c r="H968" s="56"/>
      <c r="I968" s="56"/>
      <c r="J968" s="56"/>
      <c r="K968" s="56"/>
      <c r="L968" s="56"/>
      <c r="M968" s="56"/>
      <c r="CK968" s="56"/>
      <c r="CL968" s="56"/>
      <c r="CM968" s="56"/>
      <c r="CN968" s="56"/>
      <c r="CO968" s="56"/>
      <c r="CP968" s="56"/>
      <c r="CQ968" s="56"/>
      <c r="CR968" s="56"/>
      <c r="CS968" s="56"/>
      <c r="CT968" s="56"/>
      <c r="CU968" s="56"/>
      <c r="CV968" s="56"/>
      <c r="CW968" s="56"/>
      <c r="CX968" s="56"/>
      <c r="CY968" s="56"/>
      <c r="CZ968" s="56"/>
      <c r="DA968" s="56"/>
      <c r="DB968" s="56"/>
      <c r="DC968" s="56"/>
      <c r="DD968" s="56"/>
      <c r="DE968" s="56"/>
      <c r="DF968" s="56"/>
      <c r="DG968" s="56"/>
      <c r="DH968" s="56"/>
      <c r="DI968" s="56"/>
      <c r="DJ968" s="56"/>
      <c r="DK968" s="56"/>
      <c r="DL968" s="56"/>
      <c r="DM968" s="56"/>
      <c r="DN968" s="56"/>
      <c r="DO968" s="56"/>
      <c r="DP968" s="56"/>
      <c r="DQ968" s="56"/>
      <c r="DR968" s="56"/>
      <c r="DS968" s="56"/>
      <c r="DT968" s="56"/>
      <c r="DU968" s="56"/>
      <c r="DV968" s="56"/>
      <c r="DW968" s="56"/>
      <c r="DX968" s="56"/>
      <c r="DY968" s="56"/>
      <c r="DZ968" s="56"/>
      <c r="EA968" s="56"/>
      <c r="EB968" s="56"/>
      <c r="EC968" s="56"/>
      <c r="ED968" s="56"/>
      <c r="EE968" s="56"/>
      <c r="EF968" s="56"/>
      <c r="EG968" s="56"/>
      <c r="EH968" s="56"/>
      <c r="EI968" s="56"/>
      <c r="EJ968" s="56"/>
      <c r="EK968" s="56"/>
      <c r="EL968" s="56"/>
      <c r="EM968" s="56"/>
      <c r="EN968" s="56"/>
      <c r="EO968" s="56"/>
      <c r="EP968" s="56"/>
      <c r="EQ968" s="56"/>
      <c r="ER968" s="56"/>
      <c r="ES968" s="56"/>
      <c r="ET968" s="56"/>
      <c r="EU968" s="56"/>
      <c r="EV968" s="56"/>
      <c r="EW968" s="56"/>
      <c r="EX968" s="56"/>
      <c r="EY968" s="56"/>
      <c r="EZ968" s="56"/>
      <c r="FA968" s="56"/>
      <c r="FB968" s="56"/>
      <c r="FC968" s="56"/>
      <c r="FD968" s="56"/>
      <c r="FE968" s="56"/>
      <c r="FF968" s="56"/>
      <c r="FG968" s="56"/>
      <c r="FH968" s="56"/>
      <c r="FI968" s="56"/>
      <c r="FJ968" s="56"/>
      <c r="FK968" s="56"/>
      <c r="FL968" s="56"/>
      <c r="FM968" s="56"/>
      <c r="FN968" s="56"/>
      <c r="FO968" s="56"/>
      <c r="FP968" s="56"/>
      <c r="FQ968" s="56"/>
      <c r="FR968" s="56"/>
      <c r="FS968" s="56"/>
      <c r="FT968" s="56"/>
      <c r="FU968" s="56"/>
      <c r="FV968" s="56"/>
      <c r="FW968" s="56"/>
      <c r="FX968" s="56"/>
      <c r="FY968" s="56"/>
      <c r="FZ968" s="56"/>
      <c r="GA968" s="56"/>
      <c r="GB968" s="56"/>
      <c r="GC968" s="56"/>
      <c r="GD968" s="56"/>
      <c r="GE968" s="56"/>
      <c r="GF968" s="56"/>
      <c r="GG968" s="56"/>
      <c r="GH968" s="56"/>
      <c r="GI968" s="56"/>
      <c r="GJ968" s="56"/>
      <c r="GK968" s="56"/>
      <c r="GL968" s="56"/>
      <c r="GM968" s="56"/>
      <c r="GN968" s="56"/>
      <c r="GO968" s="56"/>
      <c r="GP968" s="56"/>
      <c r="GQ968" s="56"/>
      <c r="GR968" s="56"/>
      <c r="GS968" s="56"/>
      <c r="GT968" s="56"/>
      <c r="GU968" s="56"/>
      <c r="GV968" s="56"/>
      <c r="GW968" s="56"/>
      <c r="GX968" s="56"/>
      <c r="GY968" s="56"/>
      <c r="GZ968" s="56"/>
      <c r="HA968" s="56"/>
      <c r="HB968" s="56"/>
      <c r="HC968" s="56"/>
      <c r="HD968" s="56"/>
      <c r="HE968" s="56"/>
      <c r="HF968" s="56"/>
      <c r="HG968" s="56"/>
      <c r="HH968" s="56"/>
      <c r="HI968" s="56"/>
      <c r="HJ968" s="56"/>
      <c r="HK968" s="56"/>
      <c r="HL968" s="56"/>
      <c r="HM968" s="56"/>
      <c r="HN968" s="56"/>
      <c r="HO968" s="56"/>
      <c r="HP968" s="56"/>
      <c r="HQ968" s="56"/>
      <c r="HR968" s="56"/>
      <c r="HS968" s="56"/>
      <c r="HT968" s="56"/>
      <c r="HU968" s="56"/>
      <c r="HV968" s="56"/>
      <c r="HW968" s="56"/>
      <c r="HX968" s="56"/>
      <c r="HY968" s="56"/>
      <c r="HZ968" s="56"/>
      <c r="IA968" s="56"/>
      <c r="IB968" s="56"/>
      <c r="IC968" s="56"/>
      <c r="ID968" s="56"/>
      <c r="IE968" s="56"/>
      <c r="IF968" s="56"/>
      <c r="IG968" s="56"/>
      <c r="IH968" s="56"/>
      <c r="II968" s="56"/>
      <c r="IJ968" s="56"/>
      <c r="IK968" s="56"/>
      <c r="IL968" s="56"/>
      <c r="IM968" s="56"/>
      <c r="IN968" s="56"/>
      <c r="IO968" s="56"/>
      <c r="IP968" s="56"/>
      <c r="IQ968" s="56"/>
      <c r="IR968" s="56"/>
      <c r="IS968" s="56"/>
      <c r="IT968" s="56"/>
      <c r="IU968" s="56"/>
      <c r="IV968" s="56"/>
      <c r="IW968" s="56"/>
      <c r="IX968" s="56"/>
    </row>
    <row r="969" spans="2:258">
      <c r="B969" s="56"/>
      <c r="C969" s="56"/>
      <c r="D969" s="56"/>
      <c r="E969" s="56"/>
      <c r="F969" s="56"/>
      <c r="G969" s="56"/>
      <c r="H969" s="56"/>
      <c r="I969" s="56"/>
      <c r="J969" s="56"/>
      <c r="K969" s="56"/>
      <c r="L969" s="56"/>
      <c r="M969" s="56"/>
      <c r="CK969" s="56"/>
      <c r="CL969" s="56"/>
      <c r="CM969" s="56"/>
      <c r="CN969" s="56"/>
      <c r="CO969" s="56"/>
      <c r="CP969" s="56"/>
      <c r="CQ969" s="56"/>
      <c r="CR969" s="56"/>
      <c r="CS969" s="56"/>
      <c r="CT969" s="56"/>
      <c r="CU969" s="56"/>
      <c r="CV969" s="56"/>
      <c r="CW969" s="56"/>
      <c r="CX969" s="56"/>
      <c r="CY969" s="56"/>
      <c r="CZ969" s="56"/>
      <c r="DA969" s="56"/>
      <c r="DB969" s="56"/>
      <c r="DC969" s="56"/>
      <c r="DD969" s="56"/>
      <c r="DE969" s="56"/>
      <c r="DF969" s="56"/>
      <c r="DG969" s="56"/>
      <c r="DH969" s="56"/>
      <c r="DI969" s="56"/>
      <c r="DJ969" s="56"/>
      <c r="DK969" s="56"/>
      <c r="DL969" s="56"/>
      <c r="DM969" s="56"/>
      <c r="DN969" s="56"/>
      <c r="DO969" s="56"/>
      <c r="DP969" s="56"/>
      <c r="DQ969" s="56"/>
      <c r="DR969" s="56"/>
      <c r="DS969" s="56"/>
      <c r="DT969" s="56"/>
      <c r="DU969" s="56"/>
      <c r="DV969" s="56"/>
      <c r="DW969" s="56"/>
      <c r="DX969" s="56"/>
      <c r="DY969" s="56"/>
      <c r="DZ969" s="56"/>
      <c r="EA969" s="56"/>
      <c r="EB969" s="56"/>
      <c r="EC969" s="56"/>
      <c r="ED969" s="56"/>
      <c r="EE969" s="56"/>
      <c r="EF969" s="56"/>
      <c r="EG969" s="56"/>
      <c r="EH969" s="56"/>
      <c r="EI969" s="56"/>
      <c r="EJ969" s="56"/>
      <c r="EK969" s="56"/>
      <c r="EL969" s="56"/>
      <c r="EM969" s="56"/>
      <c r="EN969" s="56"/>
      <c r="EO969" s="56"/>
      <c r="EP969" s="56"/>
      <c r="EQ969" s="56"/>
      <c r="ER969" s="56"/>
      <c r="ES969" s="56"/>
      <c r="ET969" s="56"/>
      <c r="EU969" s="56"/>
      <c r="EV969" s="56"/>
      <c r="EW969" s="56"/>
      <c r="EX969" s="56"/>
      <c r="EY969" s="56"/>
      <c r="EZ969" s="56"/>
      <c r="FA969" s="56"/>
      <c r="FB969" s="56"/>
      <c r="FC969" s="56"/>
      <c r="FD969" s="56"/>
      <c r="FE969" s="56"/>
      <c r="FF969" s="56"/>
      <c r="FG969" s="56"/>
      <c r="FH969" s="56"/>
      <c r="FI969" s="56"/>
      <c r="FJ969" s="56"/>
      <c r="FK969" s="56"/>
      <c r="FL969" s="56"/>
      <c r="FM969" s="56"/>
      <c r="FN969" s="56"/>
      <c r="FO969" s="56"/>
      <c r="FP969" s="56"/>
      <c r="FQ969" s="56"/>
      <c r="FR969" s="56"/>
      <c r="FS969" s="56"/>
      <c r="FT969" s="56"/>
      <c r="FU969" s="56"/>
      <c r="FV969" s="56"/>
      <c r="FW969" s="56"/>
      <c r="FX969" s="56"/>
      <c r="FY969" s="56"/>
      <c r="FZ969" s="56"/>
      <c r="GA969" s="56"/>
      <c r="GB969" s="56"/>
      <c r="GC969" s="56"/>
      <c r="GD969" s="56"/>
      <c r="GE969" s="56"/>
      <c r="GF969" s="56"/>
      <c r="GG969" s="56"/>
      <c r="GH969" s="56"/>
      <c r="GI969" s="56"/>
      <c r="GJ969" s="56"/>
      <c r="GK969" s="56"/>
      <c r="GL969" s="56"/>
      <c r="GM969" s="56"/>
      <c r="GN969" s="56"/>
      <c r="GO969" s="56"/>
      <c r="GP969" s="56"/>
      <c r="GQ969" s="56"/>
      <c r="GR969" s="56"/>
      <c r="GS969" s="56"/>
      <c r="GT969" s="56"/>
      <c r="GU969" s="56"/>
      <c r="GV969" s="56"/>
      <c r="GW969" s="56"/>
      <c r="GX969" s="56"/>
      <c r="GY969" s="56"/>
      <c r="GZ969" s="56"/>
      <c r="HA969" s="56"/>
      <c r="HB969" s="56"/>
      <c r="HC969" s="56"/>
      <c r="HD969" s="56"/>
      <c r="HE969" s="56"/>
      <c r="HF969" s="56"/>
      <c r="HG969" s="56"/>
      <c r="HH969" s="56"/>
      <c r="HI969" s="56"/>
      <c r="HJ969" s="56"/>
      <c r="HK969" s="56"/>
      <c r="HL969" s="56"/>
      <c r="HM969" s="56"/>
      <c r="HN969" s="56"/>
      <c r="HO969" s="56"/>
      <c r="HP969" s="56"/>
      <c r="HQ969" s="56"/>
      <c r="HR969" s="56"/>
      <c r="HS969" s="56"/>
      <c r="HT969" s="56"/>
      <c r="HU969" s="56"/>
      <c r="HV969" s="56"/>
      <c r="HW969" s="56"/>
      <c r="HX969" s="56"/>
      <c r="HY969" s="56"/>
      <c r="HZ969" s="56"/>
      <c r="IA969" s="56"/>
      <c r="IB969" s="56"/>
      <c r="IC969" s="56"/>
      <c r="ID969" s="56"/>
      <c r="IE969" s="56"/>
      <c r="IF969" s="56"/>
      <c r="IG969" s="56"/>
      <c r="IH969" s="56"/>
      <c r="II969" s="56"/>
      <c r="IJ969" s="56"/>
      <c r="IK969" s="56"/>
      <c r="IL969" s="56"/>
      <c r="IM969" s="56"/>
      <c r="IN969" s="56"/>
      <c r="IO969" s="56"/>
      <c r="IP969" s="56"/>
      <c r="IQ969" s="56"/>
      <c r="IR969" s="56"/>
      <c r="IS969" s="56"/>
      <c r="IT969" s="56"/>
      <c r="IU969" s="56"/>
      <c r="IV969" s="56"/>
      <c r="IW969" s="56"/>
      <c r="IX969" s="56"/>
    </row>
    <row r="970" spans="2:258">
      <c r="B970" s="56"/>
      <c r="C970" s="56"/>
      <c r="D970" s="56"/>
      <c r="E970" s="56"/>
      <c r="F970" s="56"/>
      <c r="G970" s="56"/>
      <c r="H970" s="56"/>
      <c r="I970" s="56"/>
      <c r="J970" s="56"/>
      <c r="K970" s="56"/>
      <c r="L970" s="56"/>
      <c r="M970" s="56"/>
      <c r="CK970" s="56"/>
      <c r="CL970" s="56"/>
      <c r="CM970" s="56"/>
      <c r="CN970" s="56"/>
      <c r="CO970" s="56"/>
      <c r="CP970" s="56"/>
      <c r="CQ970" s="56"/>
      <c r="CR970" s="56"/>
      <c r="CS970" s="56"/>
      <c r="CT970" s="56"/>
      <c r="CU970" s="56"/>
      <c r="CV970" s="56"/>
      <c r="CW970" s="56"/>
      <c r="CX970" s="56"/>
      <c r="CY970" s="56"/>
      <c r="CZ970" s="56"/>
      <c r="DA970" s="56"/>
      <c r="DB970" s="56"/>
      <c r="DC970" s="56"/>
      <c r="DD970" s="56"/>
      <c r="DE970" s="56"/>
      <c r="DF970" s="56"/>
      <c r="DG970" s="56"/>
      <c r="DH970" s="56"/>
      <c r="DI970" s="56"/>
      <c r="DJ970" s="56"/>
      <c r="DK970" s="56"/>
      <c r="DL970" s="56"/>
      <c r="DM970" s="56"/>
      <c r="DN970" s="56"/>
      <c r="DO970" s="56"/>
      <c r="DP970" s="56"/>
      <c r="DQ970" s="56"/>
      <c r="DR970" s="56"/>
      <c r="DS970" s="56"/>
      <c r="DT970" s="56"/>
      <c r="DU970" s="56"/>
      <c r="DV970" s="56"/>
      <c r="DW970" s="56"/>
      <c r="DX970" s="56"/>
      <c r="DY970" s="56"/>
      <c r="DZ970" s="56"/>
      <c r="EA970" s="56"/>
      <c r="EB970" s="56"/>
      <c r="EC970" s="56"/>
      <c r="ED970" s="56"/>
      <c r="EE970" s="56"/>
      <c r="EF970" s="56"/>
      <c r="EG970" s="56"/>
      <c r="EH970" s="56"/>
      <c r="EI970" s="56"/>
      <c r="EJ970" s="56"/>
      <c r="EK970" s="56"/>
      <c r="EL970" s="56"/>
      <c r="EM970" s="56"/>
      <c r="EN970" s="56"/>
      <c r="EO970" s="56"/>
      <c r="EP970" s="56"/>
      <c r="EQ970" s="56"/>
      <c r="ER970" s="56"/>
      <c r="ES970" s="56"/>
      <c r="ET970" s="56"/>
      <c r="EU970" s="56"/>
      <c r="EV970" s="56"/>
      <c r="EW970" s="56"/>
      <c r="EX970" s="56"/>
      <c r="EY970" s="56"/>
      <c r="EZ970" s="56"/>
      <c r="FA970" s="56"/>
      <c r="FB970" s="56"/>
      <c r="FC970" s="56"/>
      <c r="FD970" s="56"/>
      <c r="FE970" s="56"/>
      <c r="FF970" s="56"/>
      <c r="FG970" s="56"/>
      <c r="FH970" s="56"/>
      <c r="FI970" s="56"/>
      <c r="FJ970" s="56"/>
      <c r="FK970" s="56"/>
      <c r="FL970" s="56"/>
      <c r="FM970" s="56"/>
      <c r="FN970" s="56"/>
      <c r="FO970" s="56"/>
      <c r="FP970" s="56"/>
      <c r="FQ970" s="56"/>
      <c r="FR970" s="56"/>
      <c r="FS970" s="56"/>
      <c r="FT970" s="56"/>
      <c r="FU970" s="56"/>
      <c r="FV970" s="56"/>
      <c r="FW970" s="56"/>
      <c r="FX970" s="56"/>
      <c r="FY970" s="56"/>
      <c r="FZ970" s="56"/>
      <c r="GA970" s="56"/>
      <c r="GB970" s="56"/>
      <c r="GC970" s="56"/>
      <c r="GD970" s="56"/>
      <c r="GE970" s="56"/>
      <c r="GF970" s="56"/>
      <c r="GG970" s="56"/>
      <c r="GH970" s="56"/>
      <c r="GI970" s="56"/>
      <c r="GJ970" s="56"/>
      <c r="GK970" s="56"/>
      <c r="GL970" s="56"/>
      <c r="GM970" s="56"/>
      <c r="GN970" s="56"/>
      <c r="GO970" s="56"/>
      <c r="GP970" s="56"/>
      <c r="GQ970" s="56"/>
      <c r="GR970" s="56"/>
      <c r="GS970" s="56"/>
      <c r="GT970" s="56"/>
      <c r="GU970" s="56"/>
      <c r="GV970" s="56"/>
      <c r="GW970" s="56"/>
      <c r="GX970" s="56"/>
      <c r="GY970" s="56"/>
      <c r="GZ970" s="56"/>
      <c r="HA970" s="56"/>
      <c r="HB970" s="56"/>
      <c r="HC970" s="56"/>
      <c r="HD970" s="56"/>
      <c r="HE970" s="56"/>
      <c r="HF970" s="56"/>
      <c r="HG970" s="56"/>
      <c r="HH970" s="56"/>
      <c r="HI970" s="56"/>
      <c r="HJ970" s="56"/>
      <c r="HK970" s="56"/>
      <c r="HL970" s="56"/>
      <c r="HM970" s="56"/>
      <c r="HN970" s="56"/>
      <c r="HO970" s="56"/>
      <c r="HP970" s="56"/>
      <c r="HQ970" s="56"/>
      <c r="HR970" s="56"/>
      <c r="HS970" s="56"/>
      <c r="HT970" s="56"/>
      <c r="HU970" s="56"/>
      <c r="HV970" s="56"/>
      <c r="HW970" s="56"/>
      <c r="HX970" s="56"/>
      <c r="HY970" s="56"/>
      <c r="HZ970" s="56"/>
      <c r="IA970" s="56"/>
      <c r="IB970" s="56"/>
      <c r="IC970" s="56"/>
      <c r="ID970" s="56"/>
      <c r="IE970" s="56"/>
      <c r="IF970" s="56"/>
      <c r="IG970" s="56"/>
      <c r="IH970" s="56"/>
      <c r="II970" s="56"/>
      <c r="IJ970" s="56"/>
      <c r="IK970" s="56"/>
      <c r="IL970" s="56"/>
      <c r="IM970" s="56"/>
      <c r="IN970" s="56"/>
      <c r="IO970" s="56"/>
      <c r="IP970" s="56"/>
      <c r="IQ970" s="56"/>
      <c r="IR970" s="56"/>
      <c r="IS970" s="56"/>
      <c r="IT970" s="56"/>
      <c r="IU970" s="56"/>
      <c r="IV970" s="56"/>
      <c r="IW970" s="56"/>
      <c r="IX970" s="56"/>
    </row>
    <row r="971" spans="2:258">
      <c r="B971" s="56"/>
      <c r="C971" s="56"/>
      <c r="D971" s="56"/>
      <c r="E971" s="56"/>
      <c r="F971" s="56"/>
      <c r="G971" s="56"/>
      <c r="H971" s="56"/>
      <c r="I971" s="56"/>
      <c r="J971" s="56"/>
      <c r="K971" s="56"/>
      <c r="L971" s="56"/>
      <c r="M971" s="56"/>
      <c r="CK971" s="56"/>
      <c r="CL971" s="56"/>
      <c r="CM971" s="56"/>
      <c r="CN971" s="56"/>
      <c r="CO971" s="56"/>
      <c r="CP971" s="56"/>
      <c r="CQ971" s="56"/>
      <c r="CR971" s="56"/>
      <c r="CS971" s="56"/>
      <c r="CT971" s="56"/>
      <c r="CU971" s="56"/>
      <c r="CV971" s="56"/>
      <c r="CW971" s="56"/>
      <c r="CX971" s="56"/>
      <c r="CY971" s="56"/>
      <c r="CZ971" s="56"/>
      <c r="DA971" s="56"/>
      <c r="DB971" s="56"/>
      <c r="DC971" s="56"/>
      <c r="DD971" s="56"/>
      <c r="DE971" s="56"/>
      <c r="DF971" s="56"/>
      <c r="DG971" s="56"/>
      <c r="DH971" s="56"/>
      <c r="DI971" s="56"/>
      <c r="DJ971" s="56"/>
      <c r="DK971" s="56"/>
      <c r="DL971" s="56"/>
      <c r="DM971" s="56"/>
      <c r="DN971" s="56"/>
      <c r="DO971" s="56"/>
      <c r="DP971" s="56"/>
      <c r="DQ971" s="56"/>
      <c r="DR971" s="56"/>
      <c r="DS971" s="56"/>
      <c r="DT971" s="56"/>
      <c r="DU971" s="56"/>
      <c r="DV971" s="56"/>
      <c r="DW971" s="56"/>
      <c r="DX971" s="56"/>
      <c r="DY971" s="56"/>
      <c r="DZ971" s="56"/>
      <c r="EA971" s="56"/>
      <c r="EB971" s="56"/>
      <c r="EC971" s="56"/>
      <c r="ED971" s="56"/>
      <c r="EE971" s="56"/>
      <c r="EF971" s="56"/>
      <c r="EG971" s="56"/>
      <c r="EH971" s="56"/>
      <c r="EI971" s="56"/>
      <c r="EJ971" s="56"/>
      <c r="EK971" s="56"/>
      <c r="EL971" s="56"/>
      <c r="EM971" s="56"/>
      <c r="EN971" s="56"/>
      <c r="EO971" s="56"/>
      <c r="EP971" s="56"/>
      <c r="EQ971" s="56"/>
      <c r="ER971" s="56"/>
      <c r="ES971" s="56"/>
      <c r="ET971" s="56"/>
      <c r="EU971" s="56"/>
      <c r="EV971" s="56"/>
      <c r="EW971" s="56"/>
      <c r="EX971" s="56"/>
      <c r="EY971" s="56"/>
      <c r="EZ971" s="56"/>
      <c r="FA971" s="56"/>
      <c r="FB971" s="56"/>
      <c r="FC971" s="56"/>
      <c r="FD971" s="56"/>
      <c r="FE971" s="56"/>
      <c r="FF971" s="56"/>
      <c r="FG971" s="56"/>
      <c r="FH971" s="56"/>
      <c r="FI971" s="56"/>
      <c r="FJ971" s="56"/>
      <c r="FK971" s="56"/>
      <c r="FL971" s="56"/>
      <c r="FM971" s="56"/>
      <c r="FN971" s="56"/>
      <c r="FO971" s="56"/>
      <c r="FP971" s="56"/>
      <c r="FQ971" s="56"/>
      <c r="FR971" s="56"/>
      <c r="FS971" s="56"/>
      <c r="FT971" s="56"/>
      <c r="FU971" s="56"/>
      <c r="FV971" s="56"/>
      <c r="FW971" s="56"/>
      <c r="FX971" s="56"/>
      <c r="FY971" s="56"/>
      <c r="FZ971" s="56"/>
      <c r="GA971" s="56"/>
      <c r="GB971" s="56"/>
      <c r="GC971" s="56"/>
      <c r="GD971" s="56"/>
      <c r="GE971" s="56"/>
      <c r="GF971" s="56"/>
      <c r="GG971" s="56"/>
      <c r="GH971" s="56"/>
      <c r="GI971" s="56"/>
      <c r="GJ971" s="56"/>
      <c r="GK971" s="56"/>
      <c r="GL971" s="56"/>
      <c r="GM971" s="56"/>
      <c r="GN971" s="56"/>
      <c r="GO971" s="56"/>
      <c r="GP971" s="56"/>
      <c r="GQ971" s="56"/>
      <c r="GR971" s="56"/>
      <c r="GS971" s="56"/>
      <c r="GT971" s="56"/>
      <c r="GU971" s="56"/>
      <c r="GV971" s="56"/>
      <c r="GW971" s="56"/>
      <c r="GX971" s="56"/>
      <c r="GY971" s="56"/>
      <c r="GZ971" s="56"/>
      <c r="HA971" s="56"/>
      <c r="HB971" s="56"/>
      <c r="HC971" s="56"/>
      <c r="HD971" s="56"/>
      <c r="HE971" s="56"/>
      <c r="HF971" s="56"/>
      <c r="HG971" s="56"/>
      <c r="HH971" s="56"/>
      <c r="HI971" s="56"/>
      <c r="HJ971" s="56"/>
      <c r="HK971" s="56"/>
      <c r="HL971" s="56"/>
      <c r="HM971" s="56"/>
      <c r="HN971" s="56"/>
      <c r="HO971" s="56"/>
      <c r="HP971" s="56"/>
      <c r="HQ971" s="56"/>
      <c r="HR971" s="56"/>
      <c r="HS971" s="56"/>
      <c r="HT971" s="56"/>
      <c r="HU971" s="56"/>
      <c r="HV971" s="56"/>
      <c r="HW971" s="56"/>
      <c r="HX971" s="56"/>
      <c r="HY971" s="56"/>
      <c r="HZ971" s="56"/>
      <c r="IA971" s="56"/>
      <c r="IB971" s="56"/>
      <c r="IC971" s="56"/>
      <c r="ID971" s="56"/>
      <c r="IE971" s="56"/>
      <c r="IF971" s="56"/>
      <c r="IG971" s="56"/>
      <c r="IH971" s="56"/>
      <c r="II971" s="56"/>
      <c r="IJ971" s="56"/>
      <c r="IK971" s="56"/>
      <c r="IL971" s="56"/>
      <c r="IM971" s="56"/>
      <c r="IN971" s="56"/>
      <c r="IO971" s="56"/>
      <c r="IP971" s="56"/>
      <c r="IQ971" s="56"/>
      <c r="IR971" s="56"/>
      <c r="IS971" s="56"/>
      <c r="IT971" s="56"/>
      <c r="IU971" s="56"/>
      <c r="IV971" s="56"/>
      <c r="IW971" s="56"/>
      <c r="IX971" s="56"/>
    </row>
    <row r="972" spans="2:258">
      <c r="B972" s="56"/>
      <c r="C972" s="56"/>
      <c r="D972" s="56"/>
      <c r="E972" s="56"/>
      <c r="F972" s="56"/>
      <c r="G972" s="56"/>
      <c r="H972" s="56"/>
      <c r="I972" s="56"/>
      <c r="J972" s="56"/>
      <c r="K972" s="56"/>
      <c r="L972" s="56"/>
      <c r="M972" s="56"/>
      <c r="CK972" s="56"/>
      <c r="CL972" s="56"/>
      <c r="CM972" s="56"/>
      <c r="CN972" s="56"/>
      <c r="CO972" s="56"/>
      <c r="CP972" s="56"/>
      <c r="CQ972" s="56"/>
      <c r="CR972" s="56"/>
      <c r="CS972" s="56"/>
      <c r="CT972" s="56"/>
      <c r="CU972" s="56"/>
      <c r="CV972" s="56"/>
      <c r="CW972" s="56"/>
      <c r="CX972" s="56"/>
      <c r="CY972" s="56"/>
      <c r="CZ972" s="56"/>
      <c r="DA972" s="56"/>
      <c r="DB972" s="56"/>
      <c r="DC972" s="56"/>
      <c r="DD972" s="56"/>
      <c r="DE972" s="56"/>
      <c r="DF972" s="56"/>
      <c r="DG972" s="56"/>
      <c r="DH972" s="56"/>
      <c r="DI972" s="56"/>
      <c r="DJ972" s="56"/>
      <c r="DK972" s="56"/>
      <c r="DL972" s="56"/>
      <c r="DM972" s="56"/>
      <c r="DN972" s="56"/>
      <c r="DO972" s="56"/>
      <c r="DP972" s="56"/>
      <c r="DQ972" s="56"/>
      <c r="DR972" s="56"/>
      <c r="DS972" s="56"/>
      <c r="DT972" s="56"/>
      <c r="DU972" s="56"/>
      <c r="DV972" s="56"/>
      <c r="DW972" s="56"/>
      <c r="DX972" s="56"/>
      <c r="DY972" s="56"/>
      <c r="DZ972" s="56"/>
      <c r="EA972" s="56"/>
      <c r="EB972" s="56"/>
      <c r="EC972" s="56"/>
      <c r="ED972" s="56"/>
      <c r="EE972" s="56"/>
      <c r="EF972" s="56"/>
      <c r="EG972" s="56"/>
      <c r="EH972" s="56"/>
      <c r="EI972" s="56"/>
      <c r="EJ972" s="56"/>
      <c r="EK972" s="56"/>
      <c r="EL972" s="56"/>
      <c r="EM972" s="56"/>
      <c r="EN972" s="56"/>
      <c r="EO972" s="56"/>
      <c r="EP972" s="56"/>
      <c r="EQ972" s="56"/>
      <c r="ER972" s="56"/>
      <c r="ES972" s="56"/>
      <c r="ET972" s="56"/>
      <c r="EU972" s="56"/>
      <c r="EV972" s="56"/>
      <c r="EW972" s="56"/>
      <c r="EX972" s="56"/>
      <c r="EY972" s="56"/>
      <c r="EZ972" s="56"/>
      <c r="FA972" s="56"/>
      <c r="FB972" s="56"/>
      <c r="FC972" s="56"/>
      <c r="FD972" s="56"/>
      <c r="FE972" s="56"/>
      <c r="FF972" s="56"/>
      <c r="FG972" s="56"/>
      <c r="FH972" s="56"/>
      <c r="FI972" s="56"/>
      <c r="FJ972" s="56"/>
      <c r="FK972" s="56"/>
      <c r="FL972" s="56"/>
      <c r="FM972" s="56"/>
      <c r="FN972" s="56"/>
      <c r="FO972" s="56"/>
      <c r="FP972" s="56"/>
      <c r="FQ972" s="56"/>
      <c r="FR972" s="56"/>
      <c r="FS972" s="56"/>
      <c r="FT972" s="56"/>
      <c r="FU972" s="56"/>
      <c r="FV972" s="56"/>
      <c r="FW972" s="56"/>
      <c r="FX972" s="56"/>
      <c r="FY972" s="56"/>
      <c r="FZ972" s="56"/>
      <c r="GA972" s="56"/>
      <c r="GB972" s="56"/>
      <c r="GC972" s="56"/>
      <c r="GD972" s="56"/>
      <c r="GE972" s="56"/>
      <c r="GF972" s="56"/>
      <c r="GG972" s="56"/>
      <c r="GH972" s="56"/>
      <c r="GI972" s="56"/>
      <c r="GJ972" s="56"/>
      <c r="GK972" s="56"/>
      <c r="GL972" s="56"/>
      <c r="GM972" s="56"/>
      <c r="GN972" s="56"/>
      <c r="GO972" s="56"/>
      <c r="GP972" s="56"/>
      <c r="GQ972" s="56"/>
      <c r="GR972" s="56"/>
      <c r="GS972" s="56"/>
      <c r="GT972" s="56"/>
      <c r="GU972" s="56"/>
      <c r="GV972" s="56"/>
      <c r="GW972" s="56"/>
      <c r="GX972" s="56"/>
      <c r="GY972" s="56"/>
      <c r="GZ972" s="56"/>
      <c r="HA972" s="56"/>
      <c r="HB972" s="56"/>
      <c r="HC972" s="56"/>
      <c r="HD972" s="56"/>
      <c r="HE972" s="56"/>
      <c r="HF972" s="56"/>
      <c r="HG972" s="56"/>
      <c r="HH972" s="56"/>
      <c r="HI972" s="56"/>
      <c r="HJ972" s="56"/>
      <c r="HK972" s="56"/>
      <c r="HL972" s="56"/>
      <c r="HM972" s="56"/>
      <c r="HN972" s="56"/>
      <c r="HO972" s="56"/>
      <c r="HP972" s="56"/>
      <c r="HQ972" s="56"/>
      <c r="HR972" s="56"/>
      <c r="HS972" s="56"/>
      <c r="HT972" s="56"/>
      <c r="HU972" s="56"/>
      <c r="HV972" s="56"/>
      <c r="HW972" s="56"/>
      <c r="HX972" s="56"/>
      <c r="HY972" s="56"/>
      <c r="HZ972" s="56"/>
      <c r="IA972" s="56"/>
      <c r="IB972" s="56"/>
      <c r="IC972" s="56"/>
      <c r="ID972" s="56"/>
      <c r="IE972" s="56"/>
      <c r="IF972" s="56"/>
      <c r="IG972" s="56"/>
      <c r="IH972" s="56"/>
      <c r="II972" s="56"/>
      <c r="IJ972" s="56"/>
      <c r="IK972" s="56"/>
      <c r="IL972" s="56"/>
      <c r="IM972" s="56"/>
      <c r="IN972" s="56"/>
      <c r="IO972" s="56"/>
      <c r="IP972" s="56"/>
      <c r="IQ972" s="56"/>
      <c r="IR972" s="56"/>
      <c r="IS972" s="56"/>
      <c r="IT972" s="56"/>
      <c r="IU972" s="56"/>
      <c r="IV972" s="56"/>
      <c r="IW972" s="56"/>
      <c r="IX972" s="56"/>
    </row>
    <row r="973" spans="2:258">
      <c r="B973" s="56"/>
      <c r="C973" s="56"/>
      <c r="D973" s="56"/>
      <c r="E973" s="56"/>
      <c r="F973" s="56"/>
      <c r="G973" s="56"/>
      <c r="H973" s="56"/>
      <c r="I973" s="56"/>
      <c r="J973" s="56"/>
      <c r="K973" s="56"/>
      <c r="L973" s="56"/>
      <c r="M973" s="56"/>
      <c r="CK973" s="56"/>
      <c r="CL973" s="56"/>
      <c r="CM973" s="56"/>
      <c r="CN973" s="56"/>
      <c r="CO973" s="56"/>
      <c r="CP973" s="56"/>
      <c r="CQ973" s="56"/>
      <c r="CR973" s="56"/>
      <c r="CS973" s="56"/>
      <c r="CT973" s="56"/>
      <c r="CU973" s="56"/>
      <c r="CV973" s="56"/>
      <c r="CW973" s="56"/>
      <c r="CX973" s="56"/>
      <c r="CY973" s="56"/>
      <c r="CZ973" s="56"/>
      <c r="DA973" s="56"/>
      <c r="DB973" s="56"/>
      <c r="DC973" s="56"/>
      <c r="DD973" s="56"/>
      <c r="DE973" s="56"/>
      <c r="DF973" s="56"/>
      <c r="DG973" s="56"/>
      <c r="DH973" s="56"/>
      <c r="DI973" s="56"/>
      <c r="DJ973" s="56"/>
      <c r="DK973" s="56"/>
      <c r="DL973" s="56"/>
      <c r="DM973" s="56"/>
      <c r="DN973" s="56"/>
      <c r="DO973" s="56"/>
      <c r="DP973" s="56"/>
      <c r="DQ973" s="56"/>
      <c r="DR973" s="56"/>
      <c r="DS973" s="56"/>
      <c r="DT973" s="56"/>
      <c r="DU973" s="56"/>
      <c r="DV973" s="56"/>
      <c r="DW973" s="56"/>
      <c r="DX973" s="56"/>
      <c r="DY973" s="56"/>
      <c r="DZ973" s="56"/>
      <c r="EA973" s="56"/>
      <c r="EB973" s="56"/>
      <c r="EC973" s="56"/>
      <c r="ED973" s="56"/>
      <c r="EE973" s="56"/>
      <c r="EF973" s="56"/>
      <c r="EG973" s="56"/>
      <c r="EH973" s="56"/>
      <c r="EI973" s="56"/>
      <c r="EJ973" s="56"/>
      <c r="EK973" s="56"/>
      <c r="EL973" s="56"/>
      <c r="EM973" s="56"/>
      <c r="EN973" s="56"/>
      <c r="EO973" s="56"/>
      <c r="EP973" s="56"/>
      <c r="EQ973" s="56"/>
      <c r="ER973" s="56"/>
      <c r="ES973" s="56"/>
      <c r="ET973" s="56"/>
      <c r="EU973" s="56"/>
      <c r="EV973" s="56"/>
      <c r="EW973" s="56"/>
      <c r="EX973" s="56"/>
      <c r="EY973" s="56"/>
      <c r="EZ973" s="56"/>
      <c r="FA973" s="56"/>
      <c r="FB973" s="56"/>
      <c r="FC973" s="56"/>
      <c r="FD973" s="56"/>
      <c r="FE973" s="56"/>
      <c r="FF973" s="56"/>
      <c r="FG973" s="56"/>
      <c r="FH973" s="56"/>
      <c r="FI973" s="56"/>
      <c r="FJ973" s="56"/>
      <c r="FK973" s="56"/>
      <c r="FL973" s="56"/>
      <c r="FM973" s="56"/>
      <c r="FN973" s="56"/>
      <c r="FO973" s="56"/>
      <c r="FP973" s="56"/>
      <c r="FQ973" s="56"/>
      <c r="FR973" s="56"/>
      <c r="FS973" s="56"/>
      <c r="FT973" s="56"/>
      <c r="FU973" s="56"/>
      <c r="FV973" s="56"/>
      <c r="FW973" s="56"/>
      <c r="FX973" s="56"/>
      <c r="FY973" s="56"/>
      <c r="FZ973" s="56"/>
      <c r="GA973" s="56"/>
      <c r="GB973" s="56"/>
      <c r="GC973" s="56"/>
      <c r="GD973" s="56"/>
      <c r="GE973" s="56"/>
      <c r="GF973" s="56"/>
      <c r="GG973" s="56"/>
      <c r="GH973" s="56"/>
      <c r="GI973" s="56"/>
      <c r="GJ973" s="56"/>
      <c r="GK973" s="56"/>
      <c r="GL973" s="56"/>
      <c r="GM973" s="56"/>
      <c r="GN973" s="56"/>
      <c r="GO973" s="56"/>
      <c r="GP973" s="56"/>
      <c r="GQ973" s="56"/>
      <c r="GR973" s="56"/>
      <c r="GS973" s="56"/>
      <c r="GT973" s="56"/>
      <c r="GU973" s="56"/>
      <c r="GV973" s="56"/>
      <c r="GW973" s="56"/>
      <c r="GX973" s="56"/>
      <c r="GY973" s="56"/>
      <c r="GZ973" s="56"/>
      <c r="HA973" s="56"/>
      <c r="HB973" s="56"/>
      <c r="HC973" s="56"/>
      <c r="HD973" s="56"/>
      <c r="HE973" s="56"/>
      <c r="HF973" s="56"/>
      <c r="HG973" s="56"/>
      <c r="HH973" s="56"/>
      <c r="HI973" s="56"/>
      <c r="HJ973" s="56"/>
      <c r="HK973" s="56"/>
      <c r="HL973" s="56"/>
      <c r="HM973" s="56"/>
      <c r="HN973" s="56"/>
      <c r="HO973" s="56"/>
      <c r="HP973" s="56"/>
      <c r="HQ973" s="56"/>
      <c r="HR973" s="56"/>
      <c r="HS973" s="56"/>
      <c r="HT973" s="56"/>
      <c r="HU973" s="56"/>
      <c r="HV973" s="56"/>
      <c r="HW973" s="56"/>
      <c r="HX973" s="56"/>
      <c r="HY973" s="56"/>
      <c r="HZ973" s="56"/>
      <c r="IA973" s="56"/>
      <c r="IB973" s="56"/>
      <c r="IC973" s="56"/>
      <c r="ID973" s="56"/>
      <c r="IE973" s="56"/>
      <c r="IF973" s="56"/>
      <c r="IG973" s="56"/>
      <c r="IH973" s="56"/>
      <c r="II973" s="56"/>
      <c r="IJ973" s="56"/>
      <c r="IK973" s="56"/>
      <c r="IL973" s="56"/>
      <c r="IM973" s="56"/>
      <c r="IN973" s="56"/>
      <c r="IO973" s="56"/>
      <c r="IP973" s="56"/>
      <c r="IQ973" s="56"/>
      <c r="IR973" s="56"/>
      <c r="IS973" s="56"/>
      <c r="IT973" s="56"/>
      <c r="IU973" s="56"/>
      <c r="IV973" s="56"/>
      <c r="IW973" s="56"/>
      <c r="IX973" s="56"/>
    </row>
    <row r="974" spans="2:258">
      <c r="B974" s="56"/>
      <c r="C974" s="56"/>
      <c r="D974" s="56"/>
      <c r="E974" s="56"/>
      <c r="F974" s="56"/>
      <c r="G974" s="56"/>
      <c r="H974" s="56"/>
      <c r="I974" s="56"/>
      <c r="J974" s="56"/>
      <c r="K974" s="56"/>
      <c r="L974" s="56"/>
      <c r="M974" s="56"/>
      <c r="CK974" s="56"/>
      <c r="CL974" s="56"/>
      <c r="CM974" s="56"/>
      <c r="CN974" s="56"/>
      <c r="CO974" s="56"/>
      <c r="CP974" s="56"/>
      <c r="CQ974" s="56"/>
      <c r="CR974" s="56"/>
      <c r="CS974" s="56"/>
      <c r="CT974" s="56"/>
      <c r="CU974" s="56"/>
      <c r="CV974" s="56"/>
      <c r="CW974" s="56"/>
      <c r="CX974" s="56"/>
      <c r="CY974" s="56"/>
      <c r="CZ974" s="56"/>
      <c r="DA974" s="56"/>
      <c r="DB974" s="56"/>
      <c r="DC974" s="56"/>
      <c r="DD974" s="56"/>
      <c r="DE974" s="56"/>
      <c r="DF974" s="56"/>
      <c r="DG974" s="56"/>
      <c r="DH974" s="56"/>
      <c r="DI974" s="56"/>
      <c r="DJ974" s="56"/>
      <c r="DK974" s="56"/>
      <c r="DL974" s="56"/>
      <c r="DM974" s="56"/>
      <c r="DN974" s="56"/>
      <c r="DO974" s="56"/>
      <c r="DP974" s="56"/>
      <c r="DQ974" s="56"/>
      <c r="DR974" s="56"/>
      <c r="DS974" s="56"/>
      <c r="DT974" s="56"/>
      <c r="DU974" s="56"/>
      <c r="DV974" s="56"/>
      <c r="DW974" s="56"/>
      <c r="DX974" s="56"/>
      <c r="DY974" s="56"/>
      <c r="DZ974" s="56"/>
      <c r="EA974" s="56"/>
      <c r="EB974" s="56"/>
      <c r="EC974" s="56"/>
      <c r="ED974" s="56"/>
      <c r="EE974" s="56"/>
      <c r="EF974" s="56"/>
      <c r="EG974" s="56"/>
      <c r="EH974" s="56"/>
      <c r="EI974" s="56"/>
      <c r="EJ974" s="56"/>
      <c r="EK974" s="56"/>
      <c r="EL974" s="56"/>
      <c r="EM974" s="56"/>
      <c r="EN974" s="56"/>
      <c r="EO974" s="56"/>
      <c r="EP974" s="56"/>
      <c r="EQ974" s="56"/>
      <c r="ER974" s="56"/>
      <c r="ES974" s="56"/>
      <c r="ET974" s="56"/>
      <c r="EU974" s="56"/>
      <c r="EV974" s="56"/>
      <c r="EW974" s="56"/>
      <c r="EX974" s="56"/>
      <c r="EY974" s="56"/>
      <c r="EZ974" s="56"/>
      <c r="FA974" s="56"/>
      <c r="FB974" s="56"/>
      <c r="FC974" s="56"/>
      <c r="FD974" s="56"/>
      <c r="FE974" s="56"/>
      <c r="FF974" s="56"/>
      <c r="FG974" s="56"/>
      <c r="FH974" s="56"/>
      <c r="FI974" s="56"/>
      <c r="FJ974" s="56"/>
      <c r="FK974" s="56"/>
      <c r="FL974" s="56"/>
      <c r="FM974" s="56"/>
      <c r="FN974" s="56"/>
      <c r="FO974" s="56"/>
      <c r="FP974" s="56"/>
      <c r="FQ974" s="56"/>
      <c r="FR974" s="56"/>
      <c r="FS974" s="56"/>
      <c r="FT974" s="56"/>
      <c r="FU974" s="56"/>
      <c r="FV974" s="56"/>
      <c r="FW974" s="56"/>
      <c r="FX974" s="56"/>
      <c r="FY974" s="56"/>
      <c r="FZ974" s="56"/>
      <c r="GA974" s="56"/>
      <c r="GB974" s="56"/>
      <c r="GC974" s="56"/>
      <c r="GD974" s="56"/>
      <c r="GE974" s="56"/>
      <c r="GF974" s="56"/>
      <c r="GG974" s="56"/>
      <c r="GH974" s="56"/>
      <c r="GI974" s="56"/>
      <c r="GJ974" s="56"/>
      <c r="GK974" s="56"/>
      <c r="GL974" s="56"/>
      <c r="GM974" s="56"/>
      <c r="GN974" s="56"/>
      <c r="GO974" s="56"/>
      <c r="GP974" s="56"/>
      <c r="GQ974" s="56"/>
      <c r="GR974" s="56"/>
      <c r="GS974" s="56"/>
      <c r="GT974" s="56"/>
      <c r="GU974" s="56"/>
      <c r="GV974" s="56"/>
      <c r="GW974" s="56"/>
      <c r="GX974" s="56"/>
      <c r="GY974" s="56"/>
      <c r="GZ974" s="56"/>
      <c r="HA974" s="56"/>
      <c r="HB974" s="56"/>
      <c r="HC974" s="56"/>
      <c r="HD974" s="56"/>
      <c r="HE974" s="56"/>
      <c r="HF974" s="56"/>
      <c r="HG974" s="56"/>
      <c r="HH974" s="56"/>
      <c r="HI974" s="56"/>
      <c r="HJ974" s="56"/>
      <c r="HK974" s="56"/>
      <c r="HL974" s="56"/>
      <c r="HM974" s="56"/>
      <c r="HN974" s="56"/>
      <c r="HO974" s="56"/>
      <c r="HP974" s="56"/>
      <c r="HQ974" s="56"/>
      <c r="HR974" s="56"/>
      <c r="HS974" s="56"/>
      <c r="HT974" s="56"/>
      <c r="HU974" s="56"/>
      <c r="HV974" s="56"/>
      <c r="HW974" s="56"/>
      <c r="HX974" s="56"/>
      <c r="HY974" s="56"/>
      <c r="HZ974" s="56"/>
      <c r="IA974" s="56"/>
      <c r="IB974" s="56"/>
      <c r="IC974" s="56"/>
      <c r="ID974" s="56"/>
      <c r="IE974" s="56"/>
      <c r="IF974" s="56"/>
      <c r="IG974" s="56"/>
      <c r="IH974" s="56"/>
      <c r="II974" s="56"/>
      <c r="IJ974" s="56"/>
      <c r="IK974" s="56"/>
      <c r="IL974" s="56"/>
      <c r="IM974" s="56"/>
      <c r="IN974" s="56"/>
      <c r="IO974" s="56"/>
      <c r="IP974" s="56"/>
      <c r="IQ974" s="56"/>
      <c r="IR974" s="56"/>
      <c r="IS974" s="56"/>
      <c r="IT974" s="56"/>
      <c r="IU974" s="56"/>
      <c r="IV974" s="56"/>
      <c r="IW974" s="56"/>
      <c r="IX974" s="56"/>
    </row>
    <row r="975" spans="2:258">
      <c r="B975" s="56"/>
      <c r="C975" s="56"/>
      <c r="D975" s="56"/>
      <c r="E975" s="56"/>
      <c r="F975" s="56"/>
      <c r="G975" s="56"/>
      <c r="H975" s="56"/>
      <c r="I975" s="56"/>
      <c r="J975" s="56"/>
      <c r="K975" s="56"/>
      <c r="L975" s="56"/>
      <c r="M975" s="56"/>
      <c r="CK975" s="56"/>
      <c r="CL975" s="56"/>
      <c r="CM975" s="56"/>
      <c r="CN975" s="56"/>
      <c r="CO975" s="56"/>
      <c r="CP975" s="56"/>
      <c r="CQ975" s="56"/>
      <c r="CR975" s="56"/>
      <c r="CS975" s="56"/>
      <c r="CT975" s="56"/>
      <c r="CU975" s="56"/>
      <c r="CV975" s="56"/>
      <c r="CW975" s="56"/>
      <c r="CX975" s="56"/>
      <c r="CY975" s="56"/>
      <c r="CZ975" s="56"/>
      <c r="DA975" s="56"/>
      <c r="DB975" s="56"/>
      <c r="DC975" s="56"/>
      <c r="DD975" s="56"/>
      <c r="DE975" s="56"/>
      <c r="DF975" s="56"/>
      <c r="DG975" s="56"/>
      <c r="DH975" s="56"/>
      <c r="DI975" s="56"/>
      <c r="DJ975" s="56"/>
      <c r="DK975" s="56"/>
      <c r="DL975" s="56"/>
      <c r="DM975" s="56"/>
      <c r="DN975" s="56"/>
      <c r="DO975" s="56"/>
      <c r="DP975" s="56"/>
      <c r="DQ975" s="56"/>
      <c r="DR975" s="56"/>
      <c r="DS975" s="56"/>
      <c r="DT975" s="56"/>
      <c r="DU975" s="56"/>
      <c r="DV975" s="56"/>
      <c r="DW975" s="56"/>
      <c r="DX975" s="56"/>
      <c r="DY975" s="56"/>
      <c r="DZ975" s="56"/>
      <c r="EA975" s="56"/>
      <c r="EB975" s="56"/>
      <c r="EC975" s="56"/>
      <c r="ED975" s="56"/>
      <c r="EE975" s="56"/>
      <c r="EF975" s="56"/>
      <c r="EG975" s="56"/>
      <c r="EH975" s="56"/>
      <c r="EI975" s="56"/>
      <c r="EJ975" s="56"/>
      <c r="EK975" s="56"/>
      <c r="EL975" s="56"/>
      <c r="EM975" s="56"/>
      <c r="EN975" s="56"/>
      <c r="EO975" s="56"/>
      <c r="EP975" s="56"/>
      <c r="EQ975" s="56"/>
      <c r="ER975" s="56"/>
      <c r="ES975" s="56"/>
      <c r="ET975" s="56"/>
      <c r="EU975" s="56"/>
      <c r="EV975" s="56"/>
      <c r="EW975" s="56"/>
      <c r="EX975" s="56"/>
      <c r="EY975" s="56"/>
      <c r="EZ975" s="56"/>
      <c r="FA975" s="56"/>
      <c r="FB975" s="56"/>
      <c r="FC975" s="56"/>
      <c r="FD975" s="56"/>
      <c r="FE975" s="56"/>
      <c r="FF975" s="56"/>
      <c r="FG975" s="56"/>
      <c r="FH975" s="56"/>
      <c r="FI975" s="56"/>
      <c r="FJ975" s="56"/>
      <c r="FK975" s="56"/>
      <c r="FL975" s="56"/>
      <c r="FM975" s="56"/>
      <c r="FN975" s="56"/>
      <c r="FO975" s="56"/>
      <c r="FP975" s="56"/>
      <c r="FQ975" s="56"/>
      <c r="FR975" s="56"/>
      <c r="FS975" s="56"/>
      <c r="FT975" s="56"/>
      <c r="FU975" s="56"/>
      <c r="FV975" s="56"/>
      <c r="FW975" s="56"/>
      <c r="FX975" s="56"/>
      <c r="FY975" s="56"/>
      <c r="FZ975" s="56"/>
      <c r="GA975" s="56"/>
      <c r="GB975" s="56"/>
      <c r="GC975" s="56"/>
      <c r="GD975" s="56"/>
      <c r="GE975" s="56"/>
      <c r="GF975" s="56"/>
      <c r="GG975" s="56"/>
      <c r="GH975" s="56"/>
      <c r="GI975" s="56"/>
      <c r="GJ975" s="56"/>
      <c r="GK975" s="56"/>
      <c r="GL975" s="56"/>
      <c r="GM975" s="56"/>
      <c r="GN975" s="56"/>
      <c r="GO975" s="56"/>
      <c r="GP975" s="56"/>
      <c r="GQ975" s="56"/>
      <c r="GR975" s="56"/>
      <c r="GS975" s="56"/>
      <c r="GT975" s="56"/>
      <c r="GU975" s="56"/>
      <c r="GV975" s="56"/>
      <c r="GW975" s="56"/>
      <c r="GX975" s="56"/>
      <c r="GY975" s="56"/>
      <c r="GZ975" s="56"/>
      <c r="HA975" s="56"/>
      <c r="HB975" s="56"/>
      <c r="HC975" s="56"/>
      <c r="HD975" s="56"/>
      <c r="HE975" s="56"/>
      <c r="HF975" s="56"/>
      <c r="HG975" s="56"/>
      <c r="HH975" s="56"/>
      <c r="HI975" s="56"/>
      <c r="HJ975" s="56"/>
      <c r="HK975" s="56"/>
      <c r="HL975" s="56"/>
      <c r="HM975" s="56"/>
      <c r="HN975" s="56"/>
      <c r="HO975" s="56"/>
      <c r="HP975" s="56"/>
      <c r="HQ975" s="56"/>
      <c r="HR975" s="56"/>
      <c r="HS975" s="56"/>
      <c r="HT975" s="56"/>
      <c r="HU975" s="56"/>
      <c r="HV975" s="56"/>
      <c r="HW975" s="56"/>
      <c r="HX975" s="56"/>
      <c r="HY975" s="56"/>
      <c r="HZ975" s="56"/>
      <c r="IA975" s="56"/>
      <c r="IB975" s="56"/>
      <c r="IC975" s="56"/>
      <c r="ID975" s="56"/>
      <c r="IE975" s="56"/>
      <c r="IF975" s="56"/>
      <c r="IG975" s="56"/>
      <c r="IH975" s="56"/>
      <c r="II975" s="56"/>
      <c r="IJ975" s="56"/>
      <c r="IK975" s="56"/>
      <c r="IL975" s="56"/>
      <c r="IM975" s="56"/>
      <c r="IN975" s="56"/>
      <c r="IO975" s="56"/>
      <c r="IP975" s="56"/>
      <c r="IQ975" s="56"/>
      <c r="IR975" s="56"/>
      <c r="IS975" s="56"/>
      <c r="IT975" s="56"/>
      <c r="IU975" s="56"/>
      <c r="IV975" s="56"/>
      <c r="IW975" s="56"/>
      <c r="IX975" s="56"/>
    </row>
    <row r="976" spans="2:258">
      <c r="B976" s="56"/>
      <c r="C976" s="56"/>
      <c r="D976" s="56"/>
      <c r="E976" s="56"/>
      <c r="F976" s="56"/>
      <c r="G976" s="56"/>
      <c r="H976" s="56"/>
      <c r="I976" s="56"/>
      <c r="J976" s="56"/>
      <c r="K976" s="56"/>
      <c r="L976" s="56"/>
      <c r="M976" s="56"/>
      <c r="CK976" s="56"/>
      <c r="CL976" s="56"/>
      <c r="CM976" s="56"/>
      <c r="CN976" s="56"/>
      <c r="CO976" s="56"/>
      <c r="CP976" s="56"/>
      <c r="CQ976" s="56"/>
      <c r="CR976" s="56"/>
      <c r="CS976" s="56"/>
      <c r="CT976" s="56"/>
      <c r="CU976" s="56"/>
      <c r="CV976" s="56"/>
      <c r="CW976" s="56"/>
      <c r="CX976" s="56"/>
      <c r="CY976" s="56"/>
      <c r="CZ976" s="56"/>
      <c r="DA976" s="56"/>
      <c r="DB976" s="56"/>
      <c r="DC976" s="56"/>
      <c r="DD976" s="56"/>
      <c r="DE976" s="56"/>
      <c r="DF976" s="56"/>
      <c r="DG976" s="56"/>
      <c r="DH976" s="56"/>
      <c r="DI976" s="56"/>
      <c r="DJ976" s="56"/>
      <c r="DK976" s="56"/>
      <c r="DL976" s="56"/>
      <c r="DM976" s="56"/>
      <c r="DN976" s="56"/>
      <c r="DO976" s="56"/>
      <c r="DP976" s="56"/>
      <c r="DQ976" s="56"/>
      <c r="DR976" s="56"/>
      <c r="DS976" s="56"/>
      <c r="DT976" s="56"/>
      <c r="DU976" s="56"/>
      <c r="DV976" s="56"/>
      <c r="DW976" s="56"/>
      <c r="DX976" s="56"/>
      <c r="DY976" s="56"/>
      <c r="DZ976" s="56"/>
      <c r="EA976" s="56"/>
      <c r="EB976" s="56"/>
      <c r="EC976" s="56"/>
      <c r="ED976" s="56"/>
      <c r="EE976" s="56"/>
      <c r="EF976" s="56"/>
      <c r="EG976" s="56"/>
      <c r="EH976" s="56"/>
      <c r="EI976" s="56"/>
      <c r="EJ976" s="56"/>
      <c r="EK976" s="56"/>
      <c r="EL976" s="56"/>
      <c r="EM976" s="56"/>
      <c r="EN976" s="56"/>
      <c r="EO976" s="56"/>
      <c r="EP976" s="56"/>
      <c r="EQ976" s="56"/>
      <c r="ER976" s="56"/>
      <c r="ES976" s="56"/>
      <c r="ET976" s="56"/>
      <c r="EU976" s="56"/>
      <c r="EV976" s="56"/>
      <c r="EW976" s="56"/>
      <c r="EX976" s="56"/>
      <c r="EY976" s="56"/>
      <c r="EZ976" s="56"/>
      <c r="FA976" s="56"/>
      <c r="FB976" s="56"/>
      <c r="FC976" s="56"/>
      <c r="FD976" s="56"/>
      <c r="FE976" s="56"/>
      <c r="FF976" s="56"/>
      <c r="FG976" s="56"/>
      <c r="FH976" s="56"/>
      <c r="FI976" s="56"/>
      <c r="FJ976" s="56"/>
      <c r="FK976" s="56"/>
      <c r="FL976" s="56"/>
      <c r="FM976" s="56"/>
      <c r="FN976" s="56"/>
      <c r="FO976" s="56"/>
      <c r="FP976" s="56"/>
      <c r="FQ976" s="56"/>
      <c r="FR976" s="56"/>
      <c r="FS976" s="56"/>
      <c r="FT976" s="56"/>
      <c r="FU976" s="56"/>
      <c r="FV976" s="56"/>
      <c r="FW976" s="56"/>
      <c r="FX976" s="56"/>
      <c r="FY976" s="56"/>
      <c r="FZ976" s="56"/>
      <c r="GA976" s="56"/>
      <c r="GB976" s="56"/>
      <c r="GC976" s="56"/>
      <c r="GD976" s="56"/>
      <c r="GE976" s="56"/>
      <c r="GF976" s="56"/>
      <c r="GG976" s="56"/>
      <c r="GH976" s="56"/>
      <c r="GI976" s="56"/>
      <c r="GJ976" s="56"/>
      <c r="GK976" s="56"/>
      <c r="GL976" s="56"/>
      <c r="GM976" s="56"/>
      <c r="GN976" s="56"/>
      <c r="GO976" s="56"/>
      <c r="GP976" s="56"/>
      <c r="GQ976" s="56"/>
      <c r="GR976" s="56"/>
      <c r="GS976" s="56"/>
      <c r="GT976" s="56"/>
      <c r="GU976" s="56"/>
      <c r="GV976" s="56"/>
      <c r="GW976" s="56"/>
      <c r="GX976" s="56"/>
      <c r="GY976" s="56"/>
      <c r="GZ976" s="56"/>
      <c r="HA976" s="56"/>
      <c r="HB976" s="56"/>
      <c r="HC976" s="56"/>
      <c r="HD976" s="56"/>
      <c r="HE976" s="56"/>
      <c r="HF976" s="56"/>
      <c r="HG976" s="56"/>
      <c r="HH976" s="56"/>
      <c r="HI976" s="56"/>
      <c r="HJ976" s="56"/>
      <c r="HK976" s="56"/>
      <c r="HL976" s="56"/>
      <c r="HM976" s="56"/>
      <c r="HN976" s="56"/>
      <c r="HO976" s="56"/>
      <c r="HP976" s="56"/>
      <c r="HQ976" s="56"/>
      <c r="HR976" s="56"/>
      <c r="HS976" s="56"/>
      <c r="HT976" s="56"/>
      <c r="HU976" s="56"/>
      <c r="HV976" s="56"/>
      <c r="HW976" s="56"/>
      <c r="HX976" s="56"/>
      <c r="HY976" s="56"/>
      <c r="HZ976" s="56"/>
      <c r="IA976" s="56"/>
      <c r="IB976" s="56"/>
      <c r="IC976" s="56"/>
      <c r="ID976" s="56"/>
      <c r="IE976" s="56"/>
      <c r="IF976" s="56"/>
      <c r="IG976" s="56"/>
      <c r="IH976" s="56"/>
      <c r="II976" s="56"/>
      <c r="IJ976" s="56"/>
      <c r="IK976" s="56"/>
      <c r="IL976" s="56"/>
      <c r="IM976" s="56"/>
      <c r="IN976" s="56"/>
      <c r="IO976" s="56"/>
      <c r="IP976" s="56"/>
      <c r="IQ976" s="56"/>
      <c r="IR976" s="56"/>
      <c r="IS976" s="56"/>
      <c r="IT976" s="56"/>
      <c r="IU976" s="56"/>
      <c r="IV976" s="56"/>
      <c r="IW976" s="56"/>
      <c r="IX976" s="56"/>
    </row>
    <row r="977" spans="2:258">
      <c r="B977" s="56"/>
      <c r="C977" s="56"/>
      <c r="D977" s="56"/>
      <c r="E977" s="56"/>
      <c r="F977" s="56"/>
      <c r="G977" s="56"/>
      <c r="H977" s="56"/>
      <c r="I977" s="56"/>
      <c r="J977" s="56"/>
      <c r="K977" s="56"/>
      <c r="L977" s="56"/>
      <c r="M977" s="56"/>
      <c r="CK977" s="56"/>
      <c r="CL977" s="56"/>
      <c r="CM977" s="56"/>
      <c r="CN977" s="56"/>
      <c r="CO977" s="56"/>
      <c r="CP977" s="56"/>
      <c r="CQ977" s="56"/>
      <c r="CR977" s="56"/>
      <c r="CS977" s="56"/>
      <c r="CT977" s="56"/>
      <c r="CU977" s="56"/>
      <c r="CV977" s="56"/>
      <c r="CW977" s="56"/>
      <c r="CX977" s="56"/>
      <c r="CY977" s="56"/>
      <c r="CZ977" s="56"/>
      <c r="DA977" s="56"/>
      <c r="DB977" s="56"/>
      <c r="DC977" s="56"/>
      <c r="DD977" s="56"/>
      <c r="DE977" s="56"/>
      <c r="DF977" s="56"/>
      <c r="DG977" s="56"/>
      <c r="DH977" s="56"/>
      <c r="DI977" s="56"/>
      <c r="DJ977" s="56"/>
      <c r="DK977" s="56"/>
      <c r="DL977" s="56"/>
      <c r="DM977" s="56"/>
      <c r="DN977" s="56"/>
      <c r="DO977" s="56"/>
      <c r="DP977" s="56"/>
      <c r="DQ977" s="56"/>
      <c r="DR977" s="56"/>
      <c r="DS977" s="56"/>
      <c r="DT977" s="56"/>
      <c r="DU977" s="56"/>
      <c r="DV977" s="56"/>
      <c r="DW977" s="56"/>
      <c r="DX977" s="56"/>
      <c r="DY977" s="56"/>
      <c r="DZ977" s="56"/>
      <c r="EA977" s="56"/>
      <c r="EB977" s="56"/>
      <c r="EC977" s="56"/>
      <c r="ED977" s="56"/>
      <c r="EE977" s="56"/>
      <c r="EF977" s="56"/>
      <c r="EG977" s="56"/>
      <c r="EH977" s="56"/>
      <c r="EI977" s="56"/>
      <c r="EJ977" s="56"/>
      <c r="EK977" s="56"/>
      <c r="EL977" s="56"/>
      <c r="EM977" s="56"/>
      <c r="EN977" s="56"/>
      <c r="EO977" s="56"/>
      <c r="EP977" s="56"/>
      <c r="EQ977" s="56"/>
      <c r="ER977" s="56"/>
      <c r="ES977" s="56"/>
      <c r="ET977" s="56"/>
      <c r="EU977" s="56"/>
      <c r="EV977" s="56"/>
      <c r="EW977" s="56"/>
      <c r="EX977" s="56"/>
      <c r="EY977" s="56"/>
      <c r="EZ977" s="56"/>
      <c r="FA977" s="56"/>
      <c r="FB977" s="56"/>
      <c r="FC977" s="56"/>
      <c r="FD977" s="56"/>
      <c r="FE977" s="56"/>
      <c r="FF977" s="56"/>
      <c r="FG977" s="56"/>
      <c r="FH977" s="56"/>
      <c r="FI977" s="56"/>
      <c r="FJ977" s="56"/>
      <c r="FK977" s="56"/>
      <c r="FL977" s="56"/>
      <c r="FM977" s="56"/>
      <c r="FN977" s="56"/>
      <c r="FO977" s="56"/>
      <c r="FP977" s="56"/>
      <c r="FQ977" s="56"/>
      <c r="FR977" s="56"/>
      <c r="FS977" s="56"/>
      <c r="FT977" s="56"/>
      <c r="FU977" s="56"/>
      <c r="FV977" s="56"/>
      <c r="FW977" s="56"/>
      <c r="FX977" s="56"/>
      <c r="FY977" s="56"/>
      <c r="FZ977" s="56"/>
      <c r="GA977" s="56"/>
      <c r="GB977" s="56"/>
      <c r="GC977" s="56"/>
      <c r="GD977" s="56"/>
      <c r="GE977" s="56"/>
      <c r="GF977" s="56"/>
      <c r="GG977" s="56"/>
      <c r="GH977" s="56"/>
      <c r="GI977" s="56"/>
      <c r="GJ977" s="56"/>
      <c r="GK977" s="56"/>
      <c r="GL977" s="56"/>
      <c r="GM977" s="56"/>
      <c r="GN977" s="56"/>
      <c r="GO977" s="56"/>
      <c r="GP977" s="56"/>
      <c r="GQ977" s="56"/>
      <c r="GR977" s="56"/>
      <c r="GS977" s="56"/>
      <c r="GT977" s="56"/>
      <c r="GU977" s="56"/>
      <c r="GV977" s="56"/>
      <c r="GW977" s="56"/>
      <c r="GX977" s="56"/>
      <c r="GY977" s="56"/>
      <c r="GZ977" s="56"/>
      <c r="HA977" s="56"/>
      <c r="HB977" s="56"/>
      <c r="HC977" s="56"/>
      <c r="HD977" s="56"/>
      <c r="HE977" s="56"/>
      <c r="HF977" s="56"/>
      <c r="HG977" s="56"/>
      <c r="HH977" s="56"/>
      <c r="HI977" s="56"/>
      <c r="HJ977" s="56"/>
      <c r="HK977" s="56"/>
      <c r="HL977" s="56"/>
      <c r="HM977" s="56"/>
      <c r="HN977" s="56"/>
      <c r="HO977" s="56"/>
      <c r="HP977" s="56"/>
      <c r="HQ977" s="56"/>
      <c r="HR977" s="56"/>
      <c r="HS977" s="56"/>
      <c r="HT977" s="56"/>
      <c r="HU977" s="56"/>
      <c r="HV977" s="56"/>
      <c r="HW977" s="56"/>
      <c r="HX977" s="56"/>
      <c r="HY977" s="56"/>
      <c r="HZ977" s="56"/>
      <c r="IA977" s="56"/>
      <c r="IB977" s="56"/>
      <c r="IC977" s="56"/>
      <c r="ID977" s="56"/>
      <c r="IE977" s="56"/>
      <c r="IF977" s="56"/>
      <c r="IG977" s="56"/>
      <c r="IH977" s="56"/>
      <c r="II977" s="56"/>
      <c r="IJ977" s="56"/>
      <c r="IK977" s="56"/>
      <c r="IL977" s="56"/>
      <c r="IM977" s="56"/>
      <c r="IN977" s="56"/>
      <c r="IO977" s="56"/>
      <c r="IP977" s="56"/>
      <c r="IQ977" s="56"/>
      <c r="IR977" s="56"/>
      <c r="IS977" s="56"/>
      <c r="IT977" s="56"/>
      <c r="IU977" s="56"/>
      <c r="IV977" s="56"/>
      <c r="IW977" s="56"/>
      <c r="IX977" s="56"/>
    </row>
    <row r="978" spans="2:258">
      <c r="B978" s="56"/>
      <c r="C978" s="56"/>
      <c r="D978" s="56"/>
      <c r="E978" s="56"/>
      <c r="F978" s="56"/>
      <c r="G978" s="56"/>
      <c r="H978" s="56"/>
      <c r="I978" s="56"/>
      <c r="J978" s="56"/>
      <c r="K978" s="56"/>
      <c r="L978" s="56"/>
      <c r="M978" s="56"/>
      <c r="CK978" s="56"/>
      <c r="CL978" s="56"/>
      <c r="CM978" s="56"/>
      <c r="CN978" s="56"/>
      <c r="CO978" s="56"/>
      <c r="CP978" s="56"/>
      <c r="CQ978" s="56"/>
      <c r="CR978" s="56"/>
      <c r="CS978" s="56"/>
      <c r="CT978" s="56"/>
      <c r="CU978" s="56"/>
      <c r="CV978" s="56"/>
      <c r="CW978" s="56"/>
      <c r="CX978" s="56"/>
      <c r="CY978" s="56"/>
      <c r="CZ978" s="56"/>
      <c r="DA978" s="56"/>
      <c r="DB978" s="56"/>
      <c r="DC978" s="56"/>
      <c r="DD978" s="56"/>
      <c r="DE978" s="56"/>
      <c r="DF978" s="56"/>
      <c r="DG978" s="56"/>
      <c r="DH978" s="56"/>
      <c r="DI978" s="56"/>
      <c r="DJ978" s="56"/>
      <c r="DK978" s="56"/>
      <c r="DL978" s="56"/>
      <c r="DM978" s="56"/>
      <c r="DN978" s="56"/>
      <c r="DO978" s="56"/>
      <c r="DP978" s="56"/>
      <c r="DQ978" s="56"/>
      <c r="DR978" s="56"/>
      <c r="DS978" s="56"/>
      <c r="DT978" s="56"/>
      <c r="DU978" s="56"/>
      <c r="DV978" s="56"/>
      <c r="DW978" s="56"/>
      <c r="DX978" s="56"/>
      <c r="DY978" s="56"/>
      <c r="DZ978" s="56"/>
      <c r="EA978" s="56"/>
      <c r="EB978" s="56"/>
      <c r="EC978" s="56"/>
      <c r="ED978" s="56"/>
      <c r="EE978" s="56"/>
      <c r="EF978" s="56"/>
      <c r="EG978" s="56"/>
      <c r="EH978" s="56"/>
      <c r="EI978" s="56"/>
      <c r="EJ978" s="56"/>
      <c r="EK978" s="56"/>
      <c r="EL978" s="56"/>
      <c r="EM978" s="56"/>
      <c r="EN978" s="56"/>
      <c r="EO978" s="56"/>
      <c r="EP978" s="56"/>
      <c r="EQ978" s="56"/>
      <c r="ER978" s="56"/>
      <c r="ES978" s="56"/>
      <c r="ET978" s="56"/>
      <c r="EU978" s="56"/>
      <c r="EV978" s="56"/>
      <c r="EW978" s="56"/>
      <c r="EX978" s="56"/>
      <c r="EY978" s="56"/>
      <c r="EZ978" s="56"/>
      <c r="FA978" s="56"/>
      <c r="FB978" s="56"/>
      <c r="FC978" s="56"/>
      <c r="FD978" s="56"/>
      <c r="FE978" s="56"/>
      <c r="FF978" s="56"/>
      <c r="FG978" s="56"/>
      <c r="FH978" s="56"/>
      <c r="FI978" s="56"/>
      <c r="FJ978" s="56"/>
      <c r="FK978" s="56"/>
      <c r="FL978" s="56"/>
      <c r="FM978" s="56"/>
      <c r="FN978" s="56"/>
      <c r="FO978" s="56"/>
      <c r="FP978" s="56"/>
      <c r="FQ978" s="56"/>
      <c r="FR978" s="56"/>
      <c r="FS978" s="56"/>
      <c r="FT978" s="56"/>
      <c r="FU978" s="56"/>
      <c r="FV978" s="56"/>
      <c r="FW978" s="56"/>
      <c r="FX978" s="56"/>
      <c r="FY978" s="56"/>
      <c r="FZ978" s="56"/>
      <c r="GA978" s="56"/>
      <c r="GB978" s="56"/>
      <c r="GC978" s="56"/>
      <c r="GD978" s="56"/>
      <c r="GE978" s="56"/>
      <c r="GF978" s="56"/>
      <c r="GG978" s="56"/>
      <c r="GH978" s="56"/>
      <c r="GI978" s="56"/>
      <c r="GJ978" s="56"/>
      <c r="GK978" s="56"/>
      <c r="GL978" s="56"/>
      <c r="GM978" s="56"/>
      <c r="GN978" s="56"/>
      <c r="GO978" s="56"/>
      <c r="GP978" s="56"/>
      <c r="GQ978" s="56"/>
      <c r="GR978" s="56"/>
      <c r="GS978" s="56"/>
      <c r="GT978" s="56"/>
      <c r="GU978" s="56"/>
      <c r="GV978" s="56"/>
      <c r="GW978" s="56"/>
      <c r="GX978" s="56"/>
      <c r="GY978" s="56"/>
      <c r="GZ978" s="56"/>
      <c r="HA978" s="56"/>
      <c r="HB978" s="56"/>
      <c r="HC978" s="56"/>
      <c r="HD978" s="56"/>
      <c r="HE978" s="56"/>
      <c r="HF978" s="56"/>
      <c r="HG978" s="56"/>
      <c r="HH978" s="56"/>
      <c r="HI978" s="56"/>
      <c r="HJ978" s="56"/>
      <c r="HK978" s="56"/>
      <c r="HL978" s="56"/>
      <c r="HM978" s="56"/>
      <c r="HN978" s="56"/>
      <c r="HO978" s="56"/>
      <c r="HP978" s="56"/>
      <c r="HQ978" s="56"/>
      <c r="HR978" s="56"/>
      <c r="HS978" s="56"/>
      <c r="HT978" s="56"/>
      <c r="HU978" s="56"/>
      <c r="HV978" s="56"/>
      <c r="HW978" s="56"/>
      <c r="HX978" s="56"/>
      <c r="HY978" s="56"/>
      <c r="HZ978" s="56"/>
      <c r="IA978" s="56"/>
      <c r="IB978" s="56"/>
      <c r="IC978" s="56"/>
      <c r="ID978" s="56"/>
      <c r="IE978" s="56"/>
      <c r="IF978" s="56"/>
      <c r="IG978" s="56"/>
      <c r="IH978" s="56"/>
      <c r="II978" s="56"/>
      <c r="IJ978" s="56"/>
      <c r="IK978" s="56"/>
      <c r="IL978" s="56"/>
      <c r="IM978" s="56"/>
      <c r="IN978" s="56"/>
      <c r="IO978" s="56"/>
      <c r="IP978" s="56"/>
      <c r="IQ978" s="56"/>
      <c r="IR978" s="56"/>
      <c r="IS978" s="56"/>
      <c r="IT978" s="56"/>
      <c r="IU978" s="56"/>
      <c r="IV978" s="56"/>
      <c r="IW978" s="56"/>
      <c r="IX978" s="56"/>
    </row>
    <row r="979" spans="2:258">
      <c r="B979" s="56"/>
      <c r="C979" s="56"/>
      <c r="D979" s="56"/>
      <c r="E979" s="56"/>
      <c r="F979" s="56"/>
      <c r="G979" s="56"/>
      <c r="H979" s="56"/>
      <c r="I979" s="56"/>
      <c r="J979" s="56"/>
      <c r="K979" s="56"/>
      <c r="L979" s="56"/>
      <c r="M979" s="56"/>
      <c r="CK979" s="56"/>
      <c r="CL979" s="56"/>
      <c r="CM979" s="56"/>
      <c r="CN979" s="56"/>
      <c r="CO979" s="56"/>
      <c r="CP979" s="56"/>
      <c r="CQ979" s="56"/>
      <c r="CR979" s="56"/>
      <c r="CS979" s="56"/>
      <c r="CT979" s="56"/>
      <c r="CU979" s="56"/>
      <c r="CV979" s="56"/>
      <c r="CW979" s="56"/>
      <c r="CX979" s="56"/>
      <c r="CY979" s="56"/>
      <c r="CZ979" s="56"/>
      <c r="DA979" s="56"/>
      <c r="DB979" s="56"/>
      <c r="DC979" s="56"/>
      <c r="DD979" s="56"/>
      <c r="DE979" s="56"/>
      <c r="DF979" s="56"/>
      <c r="DG979" s="56"/>
      <c r="DH979" s="56"/>
      <c r="DI979" s="56"/>
      <c r="DJ979" s="56"/>
      <c r="DK979" s="56"/>
      <c r="DL979" s="56"/>
      <c r="DM979" s="56"/>
      <c r="DN979" s="56"/>
      <c r="DO979" s="56"/>
      <c r="DP979" s="56"/>
      <c r="DQ979" s="56"/>
      <c r="DR979" s="56"/>
      <c r="DS979" s="56"/>
      <c r="DT979" s="56"/>
      <c r="DU979" s="56"/>
      <c r="DV979" s="56"/>
      <c r="DW979" s="56"/>
      <c r="DX979" s="56"/>
      <c r="DY979" s="56"/>
      <c r="DZ979" s="56"/>
      <c r="EA979" s="56"/>
      <c r="EB979" s="56"/>
      <c r="EC979" s="56"/>
      <c r="ED979" s="56"/>
      <c r="EE979" s="56"/>
      <c r="EF979" s="56"/>
      <c r="EG979" s="56"/>
      <c r="EH979" s="56"/>
      <c r="EI979" s="56"/>
      <c r="EJ979" s="56"/>
      <c r="EK979" s="56"/>
      <c r="EL979" s="56"/>
      <c r="EM979" s="56"/>
      <c r="EN979" s="56"/>
      <c r="EO979" s="56"/>
      <c r="EP979" s="56"/>
      <c r="EQ979" s="56"/>
      <c r="ER979" s="56"/>
      <c r="ES979" s="56"/>
      <c r="ET979" s="56"/>
      <c r="EU979" s="56"/>
      <c r="EV979" s="56"/>
      <c r="EW979" s="56"/>
      <c r="EX979" s="56"/>
      <c r="EY979" s="56"/>
      <c r="EZ979" s="56"/>
      <c r="FA979" s="56"/>
      <c r="FB979" s="56"/>
      <c r="FC979" s="56"/>
      <c r="FD979" s="56"/>
      <c r="FE979" s="56"/>
      <c r="FF979" s="56"/>
      <c r="FG979" s="56"/>
      <c r="FH979" s="56"/>
      <c r="FI979" s="56"/>
      <c r="FJ979" s="56"/>
      <c r="FK979" s="56"/>
      <c r="FL979" s="56"/>
      <c r="FM979" s="56"/>
      <c r="FN979" s="56"/>
      <c r="FO979" s="56"/>
      <c r="FP979" s="56"/>
      <c r="FQ979" s="56"/>
      <c r="FR979" s="56"/>
      <c r="FS979" s="56"/>
      <c r="FT979" s="56"/>
      <c r="FU979" s="56"/>
      <c r="FV979" s="56"/>
      <c r="FW979" s="56"/>
      <c r="FX979" s="56"/>
      <c r="FY979" s="56"/>
      <c r="FZ979" s="56"/>
      <c r="GA979" s="56"/>
      <c r="GB979" s="56"/>
      <c r="GC979" s="56"/>
      <c r="GD979" s="56"/>
      <c r="GE979" s="56"/>
      <c r="GF979" s="56"/>
      <c r="GG979" s="56"/>
      <c r="GH979" s="56"/>
      <c r="GI979" s="56"/>
      <c r="GJ979" s="56"/>
      <c r="GK979" s="56"/>
      <c r="GL979" s="56"/>
      <c r="GM979" s="56"/>
      <c r="GN979" s="56"/>
      <c r="GO979" s="56"/>
      <c r="GP979" s="56"/>
      <c r="GQ979" s="56"/>
      <c r="GR979" s="56"/>
      <c r="GS979" s="56"/>
      <c r="GT979" s="56"/>
      <c r="GU979" s="56"/>
      <c r="GV979" s="56"/>
      <c r="GW979" s="56"/>
      <c r="GX979" s="56"/>
      <c r="GY979" s="56"/>
      <c r="GZ979" s="56"/>
      <c r="HA979" s="56"/>
      <c r="HB979" s="56"/>
      <c r="HC979" s="56"/>
      <c r="HD979" s="56"/>
      <c r="HE979" s="56"/>
      <c r="HF979" s="56"/>
      <c r="HG979" s="56"/>
      <c r="HH979" s="56"/>
      <c r="HI979" s="56"/>
      <c r="HJ979" s="56"/>
      <c r="HK979" s="56"/>
      <c r="HL979" s="56"/>
      <c r="HM979" s="56"/>
      <c r="HN979" s="56"/>
      <c r="HO979" s="56"/>
      <c r="HP979" s="56"/>
      <c r="HQ979" s="56"/>
      <c r="HR979" s="56"/>
      <c r="HS979" s="56"/>
      <c r="HT979" s="56"/>
      <c r="HU979" s="56"/>
      <c r="HV979" s="56"/>
      <c r="HW979" s="56"/>
      <c r="HX979" s="56"/>
      <c r="HY979" s="56"/>
      <c r="HZ979" s="56"/>
      <c r="IA979" s="56"/>
      <c r="IB979" s="56"/>
      <c r="IC979" s="56"/>
      <c r="ID979" s="56"/>
      <c r="IE979" s="56"/>
      <c r="IF979" s="56"/>
      <c r="IG979" s="56"/>
      <c r="IH979" s="56"/>
      <c r="II979" s="56"/>
      <c r="IJ979" s="56"/>
      <c r="IK979" s="56"/>
      <c r="IL979" s="56"/>
      <c r="IM979" s="56"/>
      <c r="IN979" s="56"/>
      <c r="IO979" s="56"/>
      <c r="IP979" s="56"/>
      <c r="IQ979" s="56"/>
      <c r="IR979" s="56"/>
      <c r="IS979" s="56"/>
      <c r="IT979" s="56"/>
      <c r="IU979" s="56"/>
      <c r="IV979" s="56"/>
      <c r="IW979" s="56"/>
      <c r="IX979" s="56"/>
    </row>
    <row r="980" spans="2:258">
      <c r="B980" s="56"/>
      <c r="C980" s="56"/>
      <c r="D980" s="56"/>
      <c r="E980" s="56"/>
      <c r="F980" s="56"/>
      <c r="G980" s="56"/>
      <c r="H980" s="56"/>
      <c r="I980" s="56"/>
      <c r="J980" s="56"/>
      <c r="K980" s="56"/>
      <c r="L980" s="56"/>
      <c r="M980" s="56"/>
      <c r="CK980" s="56"/>
      <c r="CL980" s="56"/>
      <c r="CM980" s="56"/>
      <c r="CN980" s="56"/>
      <c r="CO980" s="56"/>
      <c r="CP980" s="56"/>
      <c r="CQ980" s="56"/>
      <c r="CR980" s="56"/>
      <c r="CS980" s="56"/>
      <c r="CT980" s="56"/>
      <c r="CU980" s="56"/>
      <c r="CV980" s="56"/>
      <c r="CW980" s="56"/>
      <c r="CX980" s="56"/>
      <c r="CY980" s="56"/>
      <c r="CZ980" s="56"/>
      <c r="DA980" s="56"/>
      <c r="DB980" s="56"/>
      <c r="DC980" s="56"/>
      <c r="DD980" s="56"/>
      <c r="DE980" s="56"/>
      <c r="DF980" s="56"/>
      <c r="DG980" s="56"/>
      <c r="DH980" s="56"/>
      <c r="DI980" s="56"/>
      <c r="DJ980" s="56"/>
      <c r="DK980" s="56"/>
      <c r="DL980" s="56"/>
      <c r="DM980" s="56"/>
      <c r="DN980" s="56"/>
      <c r="DO980" s="56"/>
      <c r="DP980" s="56"/>
      <c r="DQ980" s="56"/>
      <c r="DR980" s="56"/>
      <c r="DS980" s="56"/>
      <c r="DT980" s="56"/>
      <c r="DU980" s="56"/>
      <c r="DV980" s="56"/>
      <c r="DW980" s="56"/>
      <c r="DX980" s="56"/>
      <c r="DY980" s="56"/>
      <c r="DZ980" s="56"/>
      <c r="EA980" s="56"/>
      <c r="EB980" s="56"/>
      <c r="EC980" s="56"/>
      <c r="ED980" s="56"/>
      <c r="EE980" s="56"/>
      <c r="EF980" s="56"/>
      <c r="EG980" s="56"/>
      <c r="EH980" s="56"/>
      <c r="EI980" s="56"/>
      <c r="EJ980" s="56"/>
      <c r="EK980" s="56"/>
      <c r="EL980" s="56"/>
      <c r="EM980" s="56"/>
      <c r="EN980" s="56"/>
      <c r="EO980" s="56"/>
      <c r="EP980" s="56"/>
      <c r="EQ980" s="56"/>
      <c r="ER980" s="56"/>
      <c r="ES980" s="56"/>
      <c r="ET980" s="56"/>
      <c r="EU980" s="56"/>
      <c r="EV980" s="56"/>
      <c r="EW980" s="56"/>
      <c r="EX980" s="56"/>
      <c r="EY980" s="56"/>
      <c r="EZ980" s="56"/>
      <c r="FA980" s="56"/>
      <c r="FB980" s="56"/>
      <c r="FC980" s="56"/>
      <c r="FD980" s="56"/>
      <c r="FE980" s="56"/>
      <c r="FF980" s="56"/>
      <c r="FG980" s="56"/>
      <c r="FH980" s="56"/>
      <c r="FI980" s="56"/>
      <c r="FJ980" s="56"/>
      <c r="FK980" s="56"/>
      <c r="FL980" s="56"/>
      <c r="FM980" s="56"/>
      <c r="FN980" s="56"/>
      <c r="FO980" s="56"/>
      <c r="FP980" s="56"/>
      <c r="FQ980" s="56"/>
      <c r="FR980" s="56"/>
      <c r="FS980" s="56"/>
      <c r="FT980" s="56"/>
      <c r="FU980" s="56"/>
      <c r="FV980" s="56"/>
      <c r="FW980" s="56"/>
      <c r="FX980" s="56"/>
      <c r="FY980" s="56"/>
      <c r="FZ980" s="56"/>
      <c r="GA980" s="56"/>
      <c r="GB980" s="56"/>
      <c r="GC980" s="56"/>
      <c r="GD980" s="56"/>
      <c r="GE980" s="56"/>
      <c r="GF980" s="56"/>
      <c r="GG980" s="56"/>
      <c r="GH980" s="56"/>
      <c r="GI980" s="56"/>
      <c r="GJ980" s="56"/>
      <c r="GK980" s="56"/>
      <c r="GL980" s="56"/>
      <c r="GM980" s="56"/>
      <c r="GN980" s="56"/>
      <c r="GO980" s="56"/>
      <c r="GP980" s="56"/>
      <c r="GQ980" s="56"/>
      <c r="GR980" s="56"/>
      <c r="GS980" s="56"/>
      <c r="GT980" s="56"/>
      <c r="GU980" s="56"/>
      <c r="GV980" s="56"/>
      <c r="GW980" s="56"/>
      <c r="GX980" s="56"/>
      <c r="GY980" s="56"/>
      <c r="GZ980" s="56"/>
      <c r="HA980" s="56"/>
      <c r="HB980" s="56"/>
      <c r="HC980" s="56"/>
      <c r="HD980" s="56"/>
      <c r="HE980" s="56"/>
      <c r="HF980" s="56"/>
      <c r="HG980" s="56"/>
      <c r="HH980" s="56"/>
      <c r="HI980" s="56"/>
      <c r="HJ980" s="56"/>
      <c r="HK980" s="56"/>
      <c r="HL980" s="56"/>
      <c r="HM980" s="56"/>
      <c r="HN980" s="56"/>
      <c r="HO980" s="56"/>
      <c r="HP980" s="56"/>
      <c r="HQ980" s="56"/>
      <c r="HR980" s="56"/>
      <c r="HS980" s="56"/>
      <c r="HT980" s="56"/>
      <c r="HU980" s="56"/>
      <c r="HV980" s="56"/>
      <c r="HW980" s="56"/>
      <c r="HX980" s="56"/>
      <c r="HY980" s="56"/>
      <c r="HZ980" s="56"/>
      <c r="IA980" s="56"/>
      <c r="IB980" s="56"/>
      <c r="IC980" s="56"/>
      <c r="ID980" s="56"/>
      <c r="IE980" s="56"/>
      <c r="IF980" s="56"/>
      <c r="IG980" s="56"/>
      <c r="IH980" s="56"/>
      <c r="II980" s="56"/>
      <c r="IJ980" s="56"/>
      <c r="IK980" s="56"/>
      <c r="IL980" s="56"/>
      <c r="IM980" s="56"/>
      <c r="IN980" s="56"/>
      <c r="IO980" s="56"/>
      <c r="IP980" s="56"/>
      <c r="IQ980" s="56"/>
      <c r="IR980" s="56"/>
      <c r="IS980" s="56"/>
      <c r="IT980" s="56"/>
      <c r="IU980" s="56"/>
      <c r="IV980" s="56"/>
      <c r="IW980" s="56"/>
      <c r="IX980" s="56"/>
    </row>
    <row r="981" spans="2:258">
      <c r="B981" s="56"/>
      <c r="C981" s="56"/>
      <c r="D981" s="56"/>
      <c r="E981" s="56"/>
      <c r="F981" s="56"/>
      <c r="G981" s="56"/>
      <c r="H981" s="56"/>
      <c r="I981" s="56"/>
      <c r="J981" s="56"/>
      <c r="K981" s="56"/>
      <c r="L981" s="56"/>
      <c r="M981" s="56"/>
      <c r="CK981" s="56"/>
      <c r="CL981" s="56"/>
      <c r="CM981" s="56"/>
      <c r="CN981" s="56"/>
      <c r="CO981" s="56"/>
      <c r="CP981" s="56"/>
      <c r="CQ981" s="56"/>
      <c r="CR981" s="56"/>
      <c r="CS981" s="56"/>
      <c r="CT981" s="56"/>
      <c r="CU981" s="56"/>
      <c r="CV981" s="56"/>
      <c r="CW981" s="56"/>
      <c r="CX981" s="56"/>
      <c r="CY981" s="56"/>
      <c r="CZ981" s="56"/>
      <c r="DA981" s="56"/>
      <c r="DB981" s="56"/>
      <c r="DC981" s="56"/>
      <c r="DD981" s="56"/>
      <c r="DE981" s="56"/>
      <c r="DF981" s="56"/>
      <c r="DG981" s="56"/>
      <c r="DH981" s="56"/>
      <c r="DI981" s="56"/>
      <c r="DJ981" s="56"/>
      <c r="DK981" s="56"/>
      <c r="DL981" s="56"/>
      <c r="DM981" s="56"/>
      <c r="DN981" s="56"/>
      <c r="DO981" s="56"/>
      <c r="DP981" s="56"/>
      <c r="DQ981" s="56"/>
      <c r="DR981" s="56"/>
      <c r="DS981" s="56"/>
      <c r="DT981" s="56"/>
      <c r="DU981" s="56"/>
      <c r="DV981" s="56"/>
      <c r="DW981" s="56"/>
      <c r="DX981" s="56"/>
      <c r="DY981" s="56"/>
      <c r="DZ981" s="56"/>
      <c r="EA981" s="56"/>
      <c r="EB981" s="56"/>
      <c r="EC981" s="56"/>
      <c r="ED981" s="56"/>
      <c r="EE981" s="56"/>
      <c r="EF981" s="56"/>
      <c r="EG981" s="56"/>
      <c r="EH981" s="56"/>
      <c r="EI981" s="56"/>
      <c r="EJ981" s="56"/>
      <c r="EK981" s="56"/>
      <c r="EL981" s="56"/>
      <c r="EM981" s="56"/>
      <c r="EN981" s="56"/>
      <c r="EO981" s="56"/>
      <c r="EP981" s="56"/>
      <c r="EQ981" s="56"/>
      <c r="ER981" s="56"/>
      <c r="ES981" s="56"/>
      <c r="ET981" s="56"/>
      <c r="EU981" s="56"/>
      <c r="EV981" s="56"/>
      <c r="EW981" s="56"/>
      <c r="EX981" s="56"/>
      <c r="EY981" s="56"/>
      <c r="EZ981" s="56"/>
      <c r="FA981" s="56"/>
      <c r="FB981" s="56"/>
      <c r="FC981" s="56"/>
      <c r="FD981" s="56"/>
      <c r="FE981" s="56"/>
      <c r="FF981" s="56"/>
      <c r="FG981" s="56"/>
      <c r="FH981" s="56"/>
      <c r="FI981" s="56"/>
      <c r="FJ981" s="56"/>
      <c r="FK981" s="56"/>
      <c r="FL981" s="56"/>
      <c r="FM981" s="56"/>
      <c r="FN981" s="56"/>
      <c r="FO981" s="56"/>
      <c r="FP981" s="56"/>
      <c r="FQ981" s="56"/>
      <c r="FR981" s="56"/>
      <c r="FS981" s="56"/>
      <c r="FT981" s="56"/>
      <c r="FU981" s="56"/>
      <c r="FV981" s="56"/>
      <c r="FW981" s="56"/>
      <c r="FX981" s="56"/>
      <c r="FY981" s="56"/>
      <c r="FZ981" s="56"/>
      <c r="GA981" s="56"/>
      <c r="GB981" s="56"/>
      <c r="GC981" s="56"/>
      <c r="GD981" s="56"/>
      <c r="GE981" s="56"/>
      <c r="GF981" s="56"/>
      <c r="GG981" s="56"/>
      <c r="GH981" s="56"/>
      <c r="GI981" s="56"/>
      <c r="GJ981" s="56"/>
      <c r="GK981" s="56"/>
      <c r="GL981" s="56"/>
      <c r="GM981" s="56"/>
      <c r="GN981" s="56"/>
      <c r="GO981" s="56"/>
      <c r="GP981" s="56"/>
      <c r="GQ981" s="56"/>
      <c r="GR981" s="56"/>
      <c r="GS981" s="56"/>
      <c r="GT981" s="56"/>
      <c r="GU981" s="56"/>
      <c r="GV981" s="56"/>
      <c r="GW981" s="56"/>
      <c r="GX981" s="56"/>
      <c r="GY981" s="56"/>
      <c r="GZ981" s="56"/>
      <c r="HA981" s="56"/>
      <c r="HB981" s="56"/>
      <c r="HC981" s="56"/>
      <c r="HD981" s="56"/>
      <c r="HE981" s="56"/>
      <c r="HF981" s="56"/>
      <c r="HG981" s="56"/>
      <c r="HH981" s="56"/>
      <c r="HI981" s="56"/>
      <c r="HJ981" s="56"/>
      <c r="HK981" s="56"/>
      <c r="HL981" s="56"/>
      <c r="HM981" s="56"/>
      <c r="HN981" s="56"/>
      <c r="HO981" s="56"/>
      <c r="HP981" s="56"/>
      <c r="HQ981" s="56"/>
      <c r="HR981" s="56"/>
      <c r="HS981" s="56"/>
      <c r="HT981" s="56"/>
      <c r="HU981" s="56"/>
      <c r="HV981" s="56"/>
      <c r="HW981" s="56"/>
      <c r="HX981" s="56"/>
      <c r="HY981" s="56"/>
      <c r="HZ981" s="56"/>
      <c r="IA981" s="56"/>
      <c r="IB981" s="56"/>
      <c r="IC981" s="56"/>
      <c r="ID981" s="56"/>
      <c r="IE981" s="56"/>
      <c r="IF981" s="56"/>
      <c r="IG981" s="56"/>
      <c r="IH981" s="56"/>
      <c r="II981" s="56"/>
      <c r="IJ981" s="56"/>
      <c r="IK981" s="56"/>
      <c r="IL981" s="56"/>
      <c r="IM981" s="56"/>
      <c r="IN981" s="56"/>
      <c r="IO981" s="56"/>
      <c r="IP981" s="56"/>
      <c r="IQ981" s="56"/>
      <c r="IR981" s="56"/>
      <c r="IS981" s="56"/>
      <c r="IT981" s="56"/>
      <c r="IU981" s="56"/>
      <c r="IV981" s="56"/>
      <c r="IW981" s="56"/>
      <c r="IX981" s="56"/>
    </row>
    <row r="982" spans="2:258">
      <c r="B982" s="56"/>
      <c r="C982" s="56"/>
      <c r="D982" s="56"/>
      <c r="E982" s="56"/>
      <c r="F982" s="56"/>
      <c r="G982" s="56"/>
      <c r="H982" s="56"/>
      <c r="I982" s="56"/>
      <c r="J982" s="56"/>
      <c r="K982" s="56"/>
      <c r="L982" s="56"/>
      <c r="M982" s="56"/>
      <c r="CK982" s="56"/>
      <c r="CL982" s="56"/>
      <c r="CM982" s="56"/>
      <c r="CN982" s="56"/>
      <c r="CO982" s="56"/>
      <c r="CP982" s="56"/>
      <c r="CQ982" s="56"/>
      <c r="CR982" s="56"/>
      <c r="CS982" s="56"/>
      <c r="CT982" s="56"/>
      <c r="CU982" s="56"/>
      <c r="CV982" s="56"/>
      <c r="CW982" s="56"/>
      <c r="CX982" s="56"/>
      <c r="CY982" s="56"/>
      <c r="CZ982" s="56"/>
      <c r="DA982" s="56"/>
      <c r="DB982" s="56"/>
      <c r="DC982" s="56"/>
      <c r="DD982" s="56"/>
      <c r="DE982" s="56"/>
      <c r="DF982" s="56"/>
      <c r="DG982" s="56"/>
      <c r="DH982" s="56"/>
      <c r="DI982" s="56"/>
      <c r="DJ982" s="56"/>
      <c r="DK982" s="56"/>
      <c r="DL982" s="56"/>
      <c r="DM982" s="56"/>
      <c r="DN982" s="56"/>
      <c r="DO982" s="56"/>
      <c r="DP982" s="56"/>
      <c r="DQ982" s="56"/>
      <c r="DR982" s="56"/>
      <c r="DS982" s="56"/>
      <c r="DT982" s="56"/>
      <c r="DU982" s="56"/>
      <c r="DV982" s="56"/>
      <c r="DW982" s="56"/>
      <c r="DX982" s="56"/>
      <c r="DY982" s="56"/>
      <c r="DZ982" s="56"/>
      <c r="EA982" s="56"/>
      <c r="EB982" s="56"/>
      <c r="EC982" s="56"/>
      <c r="ED982" s="56"/>
      <c r="EE982" s="56"/>
      <c r="EF982" s="56"/>
      <c r="EG982" s="56"/>
      <c r="EH982" s="56"/>
      <c r="EI982" s="56"/>
      <c r="EJ982" s="56"/>
      <c r="EK982" s="56"/>
      <c r="EL982" s="56"/>
      <c r="EM982" s="56"/>
      <c r="EN982" s="56"/>
      <c r="EO982" s="56"/>
      <c r="EP982" s="56"/>
      <c r="EQ982" s="56"/>
      <c r="ER982" s="56"/>
      <c r="ES982" s="56"/>
      <c r="ET982" s="56"/>
      <c r="EU982" s="56"/>
      <c r="EV982" s="56"/>
      <c r="EW982" s="56"/>
      <c r="EX982" s="56"/>
      <c r="EY982" s="56"/>
      <c r="EZ982" s="56"/>
      <c r="FA982" s="56"/>
      <c r="FB982" s="56"/>
      <c r="FC982" s="56"/>
      <c r="FD982" s="56"/>
      <c r="FE982" s="56"/>
      <c r="FF982" s="56"/>
      <c r="FG982" s="56"/>
      <c r="FH982" s="56"/>
      <c r="FI982" s="56"/>
      <c r="FJ982" s="56"/>
      <c r="FK982" s="56"/>
      <c r="FL982" s="56"/>
      <c r="FM982" s="56"/>
      <c r="FN982" s="56"/>
      <c r="FO982" s="56"/>
      <c r="FP982" s="56"/>
      <c r="FQ982" s="56"/>
      <c r="FR982" s="56"/>
      <c r="FS982" s="56"/>
      <c r="FT982" s="56"/>
      <c r="FU982" s="56"/>
      <c r="FV982" s="56"/>
      <c r="FW982" s="56"/>
      <c r="FX982" s="56"/>
      <c r="FY982" s="56"/>
      <c r="FZ982" s="56"/>
      <c r="GA982" s="56"/>
      <c r="GB982" s="56"/>
      <c r="GC982" s="56"/>
      <c r="GD982" s="56"/>
      <c r="GE982" s="56"/>
      <c r="GF982" s="56"/>
      <c r="GG982" s="56"/>
      <c r="GH982" s="56"/>
      <c r="GI982" s="56"/>
      <c r="GJ982" s="56"/>
      <c r="GK982" s="56"/>
      <c r="GL982" s="56"/>
      <c r="GM982" s="56"/>
      <c r="GN982" s="56"/>
      <c r="GO982" s="56"/>
      <c r="GP982" s="56"/>
      <c r="GQ982" s="56"/>
      <c r="GR982" s="56"/>
      <c r="GS982" s="56"/>
      <c r="GT982" s="56"/>
      <c r="GU982" s="56"/>
      <c r="GV982" s="56"/>
      <c r="GW982" s="56"/>
      <c r="GX982" s="56"/>
      <c r="GY982" s="56"/>
      <c r="GZ982" s="56"/>
      <c r="HA982" s="56"/>
      <c r="HB982" s="56"/>
      <c r="HC982" s="56"/>
      <c r="HD982" s="56"/>
      <c r="HE982" s="56"/>
      <c r="HF982" s="56"/>
      <c r="HG982" s="56"/>
      <c r="HH982" s="56"/>
      <c r="HI982" s="56"/>
      <c r="HJ982" s="56"/>
      <c r="HK982" s="56"/>
      <c r="HL982" s="56"/>
      <c r="HM982" s="56"/>
      <c r="HN982" s="56"/>
      <c r="HO982" s="56"/>
      <c r="HP982" s="56"/>
      <c r="HQ982" s="56"/>
      <c r="HR982" s="56"/>
      <c r="HS982" s="56"/>
      <c r="HT982" s="56"/>
      <c r="HU982" s="56"/>
      <c r="HV982" s="56"/>
      <c r="HW982" s="56"/>
      <c r="HX982" s="56"/>
      <c r="HY982" s="56"/>
      <c r="HZ982" s="56"/>
      <c r="IA982" s="56"/>
      <c r="IB982" s="56"/>
      <c r="IC982" s="56"/>
      <c r="ID982" s="56"/>
      <c r="IE982" s="56"/>
      <c r="IF982" s="56"/>
      <c r="IG982" s="56"/>
      <c r="IH982" s="56"/>
      <c r="II982" s="56"/>
      <c r="IJ982" s="56"/>
      <c r="IK982" s="56"/>
      <c r="IL982" s="56"/>
      <c r="IM982" s="56"/>
      <c r="IN982" s="56"/>
      <c r="IO982" s="56"/>
      <c r="IP982" s="56"/>
      <c r="IQ982" s="56"/>
      <c r="IR982" s="56"/>
      <c r="IS982" s="56"/>
      <c r="IT982" s="56"/>
      <c r="IU982" s="56"/>
      <c r="IV982" s="56"/>
      <c r="IW982" s="56"/>
      <c r="IX982" s="56"/>
    </row>
    <row r="983" spans="2:258">
      <c r="B983" s="56"/>
      <c r="C983" s="56"/>
      <c r="D983" s="56"/>
      <c r="E983" s="56"/>
      <c r="F983" s="56"/>
      <c r="G983" s="56"/>
      <c r="H983" s="56"/>
      <c r="I983" s="56"/>
      <c r="J983" s="56"/>
      <c r="K983" s="56"/>
      <c r="L983" s="56"/>
      <c r="M983" s="56"/>
      <c r="CK983" s="56"/>
      <c r="CL983" s="56"/>
      <c r="CM983" s="56"/>
      <c r="CN983" s="56"/>
      <c r="CO983" s="56"/>
      <c r="CP983" s="56"/>
      <c r="CQ983" s="56"/>
      <c r="CR983" s="56"/>
      <c r="CS983" s="56"/>
      <c r="CT983" s="56"/>
      <c r="CU983" s="56"/>
      <c r="CV983" s="56"/>
      <c r="CW983" s="56"/>
      <c r="CX983" s="56"/>
      <c r="CY983" s="56"/>
      <c r="CZ983" s="56"/>
      <c r="DA983" s="56"/>
      <c r="DB983" s="56"/>
      <c r="DC983" s="56"/>
      <c r="DD983" s="56"/>
      <c r="DE983" s="56"/>
      <c r="DF983" s="56"/>
      <c r="DG983" s="56"/>
      <c r="DH983" s="56"/>
      <c r="DI983" s="56"/>
      <c r="DJ983" s="56"/>
      <c r="DK983" s="56"/>
      <c r="DL983" s="56"/>
      <c r="DM983" s="56"/>
      <c r="DN983" s="56"/>
      <c r="DO983" s="56"/>
      <c r="DP983" s="56"/>
      <c r="DQ983" s="56"/>
      <c r="DR983" s="56"/>
      <c r="DS983" s="56"/>
      <c r="DT983" s="56"/>
      <c r="DU983" s="56"/>
      <c r="DV983" s="56"/>
      <c r="DW983" s="56"/>
      <c r="DX983" s="56"/>
      <c r="DY983" s="56"/>
      <c r="DZ983" s="56"/>
      <c r="EA983" s="56"/>
      <c r="EB983" s="56"/>
      <c r="EC983" s="56"/>
      <c r="ED983" s="56"/>
      <c r="EE983" s="56"/>
      <c r="EF983" s="56"/>
      <c r="EG983" s="56"/>
      <c r="EH983" s="56"/>
      <c r="EI983" s="56"/>
      <c r="EJ983" s="56"/>
      <c r="EK983" s="56"/>
      <c r="EL983" s="56"/>
      <c r="EM983" s="56"/>
      <c r="EN983" s="56"/>
      <c r="EO983" s="56"/>
      <c r="EP983" s="56"/>
      <c r="EQ983" s="56"/>
      <c r="ER983" s="56"/>
      <c r="ES983" s="56"/>
      <c r="ET983" s="56"/>
      <c r="EU983" s="56"/>
      <c r="EV983" s="56"/>
      <c r="EW983" s="56"/>
      <c r="EX983" s="56"/>
      <c r="EY983" s="56"/>
      <c r="EZ983" s="56"/>
      <c r="FA983" s="56"/>
      <c r="FB983" s="56"/>
      <c r="FC983" s="56"/>
      <c r="FD983" s="56"/>
      <c r="FE983" s="56"/>
      <c r="FF983" s="56"/>
      <c r="FG983" s="56"/>
      <c r="FH983" s="56"/>
      <c r="FI983" s="56"/>
      <c r="FJ983" s="56"/>
      <c r="FK983" s="56"/>
      <c r="FL983" s="56"/>
      <c r="FM983" s="56"/>
      <c r="FN983" s="56"/>
      <c r="FO983" s="56"/>
      <c r="FP983" s="56"/>
      <c r="FQ983" s="56"/>
      <c r="FR983" s="56"/>
      <c r="FS983" s="56"/>
      <c r="FT983" s="56"/>
      <c r="FU983" s="56"/>
      <c r="FV983" s="56"/>
      <c r="FW983" s="56"/>
      <c r="FX983" s="56"/>
      <c r="FY983" s="56"/>
      <c r="FZ983" s="56"/>
      <c r="GA983" s="56"/>
      <c r="GB983" s="56"/>
      <c r="GC983" s="56"/>
      <c r="GD983" s="56"/>
      <c r="GE983" s="56"/>
      <c r="GF983" s="56"/>
      <c r="GG983" s="56"/>
      <c r="GH983" s="56"/>
      <c r="GI983" s="56"/>
      <c r="GJ983" s="56"/>
      <c r="GK983" s="56"/>
      <c r="GL983" s="56"/>
      <c r="GM983" s="56"/>
      <c r="GN983" s="56"/>
      <c r="GO983" s="56"/>
      <c r="GP983" s="56"/>
      <c r="GQ983" s="56"/>
      <c r="GR983" s="56"/>
      <c r="GS983" s="56"/>
      <c r="GT983" s="56"/>
      <c r="GU983" s="56"/>
      <c r="GV983" s="56"/>
      <c r="GW983" s="56"/>
      <c r="GX983" s="56"/>
      <c r="GY983" s="56"/>
      <c r="GZ983" s="56"/>
      <c r="HA983" s="56"/>
      <c r="HB983" s="56"/>
      <c r="HC983" s="56"/>
      <c r="HD983" s="56"/>
      <c r="HE983" s="56"/>
      <c r="HF983" s="56"/>
      <c r="HG983" s="56"/>
      <c r="HH983" s="56"/>
      <c r="HI983" s="56"/>
      <c r="HJ983" s="56"/>
      <c r="HK983" s="56"/>
      <c r="HL983" s="56"/>
      <c r="HM983" s="56"/>
      <c r="HN983" s="56"/>
      <c r="HO983" s="56"/>
      <c r="HP983" s="56"/>
      <c r="HQ983" s="56"/>
      <c r="HR983" s="56"/>
      <c r="HS983" s="56"/>
      <c r="HT983" s="56"/>
      <c r="HU983" s="56"/>
      <c r="HV983" s="56"/>
      <c r="HW983" s="56"/>
      <c r="HX983" s="56"/>
      <c r="HY983" s="56"/>
      <c r="HZ983" s="56"/>
      <c r="IA983" s="56"/>
      <c r="IB983" s="56"/>
      <c r="IC983" s="56"/>
      <c r="ID983" s="56"/>
      <c r="IE983" s="56"/>
      <c r="IF983" s="56"/>
      <c r="IG983" s="56"/>
      <c r="IH983" s="56"/>
      <c r="II983" s="56"/>
      <c r="IJ983" s="56"/>
      <c r="IK983" s="56"/>
      <c r="IL983" s="56"/>
      <c r="IM983" s="56"/>
      <c r="IN983" s="56"/>
      <c r="IO983" s="56"/>
      <c r="IP983" s="56"/>
      <c r="IQ983" s="56"/>
      <c r="IR983" s="56"/>
      <c r="IS983" s="56"/>
      <c r="IT983" s="56"/>
      <c r="IU983" s="56"/>
      <c r="IV983" s="56"/>
      <c r="IW983" s="56"/>
      <c r="IX983" s="56"/>
    </row>
    <row r="984" spans="2:258">
      <c r="B984" s="56"/>
      <c r="C984" s="56"/>
      <c r="D984" s="56"/>
      <c r="E984" s="56"/>
      <c r="F984" s="56"/>
      <c r="G984" s="56"/>
      <c r="H984" s="56"/>
      <c r="I984" s="56"/>
      <c r="J984" s="56"/>
      <c r="K984" s="56"/>
      <c r="L984" s="56"/>
      <c r="M984" s="56"/>
      <c r="CK984" s="56"/>
      <c r="CL984" s="56"/>
      <c r="CM984" s="56"/>
      <c r="CN984" s="56"/>
      <c r="CO984" s="56"/>
      <c r="CP984" s="56"/>
      <c r="CQ984" s="56"/>
      <c r="CR984" s="56"/>
      <c r="CS984" s="56"/>
      <c r="CT984" s="56"/>
      <c r="CU984" s="56"/>
      <c r="CV984" s="56"/>
      <c r="CW984" s="56"/>
      <c r="CX984" s="56"/>
      <c r="CY984" s="56"/>
      <c r="CZ984" s="56"/>
      <c r="DA984" s="56"/>
      <c r="DB984" s="56"/>
      <c r="DC984" s="56"/>
      <c r="DD984" s="56"/>
      <c r="DE984" s="56"/>
      <c r="DF984" s="56"/>
      <c r="DG984" s="56"/>
      <c r="DH984" s="56"/>
      <c r="DI984" s="56"/>
      <c r="DJ984" s="56"/>
      <c r="DK984" s="56"/>
      <c r="DL984" s="56"/>
      <c r="DM984" s="56"/>
      <c r="DN984" s="56"/>
      <c r="DO984" s="56"/>
      <c r="DP984" s="56"/>
      <c r="DQ984" s="56"/>
      <c r="DR984" s="56"/>
      <c r="DS984" s="56"/>
      <c r="DT984" s="56"/>
      <c r="DU984" s="56"/>
      <c r="DV984" s="56"/>
      <c r="DW984" s="56"/>
      <c r="DX984" s="56"/>
      <c r="DY984" s="56"/>
      <c r="DZ984" s="56"/>
      <c r="EA984" s="56"/>
      <c r="EB984" s="56"/>
      <c r="EC984" s="56"/>
      <c r="ED984" s="56"/>
      <c r="EE984" s="56"/>
      <c r="EF984" s="56"/>
      <c r="EG984" s="56"/>
      <c r="EH984" s="56"/>
      <c r="EI984" s="56"/>
      <c r="EJ984" s="56"/>
      <c r="EK984" s="56"/>
      <c r="EL984" s="56"/>
      <c r="EM984" s="56"/>
      <c r="EN984" s="56"/>
      <c r="EO984" s="56"/>
      <c r="EP984" s="56"/>
      <c r="EQ984" s="56"/>
      <c r="ER984" s="56"/>
      <c r="ES984" s="56"/>
      <c r="ET984" s="56"/>
      <c r="EU984" s="56"/>
      <c r="EV984" s="56"/>
      <c r="EW984" s="56"/>
      <c r="EX984" s="56"/>
      <c r="EY984" s="56"/>
      <c r="EZ984" s="56"/>
      <c r="FA984" s="56"/>
      <c r="FB984" s="56"/>
      <c r="FC984" s="56"/>
      <c r="FD984" s="56"/>
      <c r="FE984" s="56"/>
      <c r="FF984" s="56"/>
      <c r="FG984" s="56"/>
      <c r="FH984" s="56"/>
      <c r="FI984" s="56"/>
      <c r="FJ984" s="56"/>
      <c r="FK984" s="56"/>
      <c r="FL984" s="56"/>
      <c r="FM984" s="56"/>
      <c r="FN984" s="56"/>
      <c r="FO984" s="56"/>
      <c r="FP984" s="56"/>
      <c r="FQ984" s="56"/>
      <c r="FR984" s="56"/>
      <c r="FS984" s="56"/>
      <c r="FT984" s="56"/>
      <c r="FU984" s="56"/>
      <c r="FV984" s="56"/>
      <c r="FW984" s="56"/>
      <c r="FX984" s="56"/>
      <c r="FY984" s="56"/>
      <c r="FZ984" s="56"/>
      <c r="GA984" s="56"/>
      <c r="GB984" s="56"/>
      <c r="GC984" s="56"/>
      <c r="GD984" s="56"/>
      <c r="GE984" s="56"/>
      <c r="GF984" s="56"/>
      <c r="GG984" s="56"/>
      <c r="GH984" s="56"/>
      <c r="GI984" s="56"/>
      <c r="GJ984" s="56"/>
      <c r="GK984" s="56"/>
      <c r="GL984" s="56"/>
      <c r="GM984" s="56"/>
      <c r="GN984" s="56"/>
      <c r="GO984" s="56"/>
      <c r="GP984" s="56"/>
      <c r="GQ984" s="56"/>
      <c r="GR984" s="56"/>
      <c r="GS984" s="56"/>
      <c r="GT984" s="56"/>
      <c r="GU984" s="56"/>
      <c r="GV984" s="56"/>
      <c r="GW984" s="56"/>
      <c r="GX984" s="56"/>
      <c r="GY984" s="56"/>
      <c r="GZ984" s="56"/>
      <c r="HA984" s="56"/>
      <c r="HB984" s="56"/>
      <c r="HC984" s="56"/>
      <c r="HD984" s="56"/>
      <c r="HE984" s="56"/>
      <c r="HF984" s="56"/>
      <c r="HG984" s="56"/>
      <c r="HH984" s="56"/>
      <c r="HI984" s="56"/>
      <c r="HJ984" s="56"/>
      <c r="HK984" s="56"/>
      <c r="HL984" s="56"/>
      <c r="HM984" s="56"/>
      <c r="HN984" s="56"/>
      <c r="HO984" s="56"/>
      <c r="HP984" s="56"/>
      <c r="HQ984" s="56"/>
      <c r="HR984" s="56"/>
      <c r="HS984" s="56"/>
      <c r="HT984" s="56"/>
      <c r="HU984" s="56"/>
      <c r="HV984" s="56"/>
      <c r="HW984" s="56"/>
      <c r="HX984" s="56"/>
      <c r="HY984" s="56"/>
      <c r="HZ984" s="56"/>
      <c r="IA984" s="56"/>
      <c r="IB984" s="56"/>
      <c r="IC984" s="56"/>
      <c r="ID984" s="56"/>
      <c r="IE984" s="56"/>
      <c r="IF984" s="56"/>
      <c r="IG984" s="56"/>
      <c r="IH984" s="56"/>
      <c r="II984" s="56"/>
      <c r="IJ984" s="56"/>
      <c r="IK984" s="56"/>
      <c r="IL984" s="56"/>
      <c r="IM984" s="56"/>
      <c r="IN984" s="56"/>
      <c r="IO984" s="56"/>
      <c r="IP984" s="56"/>
      <c r="IQ984" s="56"/>
      <c r="IR984" s="56"/>
      <c r="IS984" s="56"/>
      <c r="IT984" s="56"/>
      <c r="IU984" s="56"/>
      <c r="IV984" s="56"/>
      <c r="IW984" s="56"/>
      <c r="IX984" s="56"/>
    </row>
    <row r="985" spans="2:258">
      <c r="B985" s="56"/>
      <c r="C985" s="56"/>
      <c r="D985" s="56"/>
      <c r="E985" s="56"/>
      <c r="F985" s="56"/>
      <c r="G985" s="56"/>
      <c r="H985" s="56"/>
      <c r="I985" s="56"/>
      <c r="J985" s="56"/>
      <c r="K985" s="56"/>
      <c r="L985" s="56"/>
      <c r="M985" s="56"/>
      <c r="CK985" s="56"/>
      <c r="CL985" s="56"/>
      <c r="CM985" s="56"/>
      <c r="CN985" s="56"/>
      <c r="CO985" s="56"/>
      <c r="CP985" s="56"/>
      <c r="CQ985" s="56"/>
      <c r="CR985" s="56"/>
      <c r="CS985" s="56"/>
      <c r="CT985" s="56"/>
      <c r="CU985" s="56"/>
      <c r="CV985" s="56"/>
      <c r="CW985" s="56"/>
      <c r="CX985" s="56"/>
      <c r="CY985" s="56"/>
      <c r="CZ985" s="56"/>
      <c r="DA985" s="56"/>
      <c r="DB985" s="56"/>
      <c r="DC985" s="56"/>
      <c r="DD985" s="56"/>
      <c r="DE985" s="56"/>
      <c r="DF985" s="56"/>
      <c r="DG985" s="56"/>
      <c r="DH985" s="56"/>
      <c r="DI985" s="56"/>
      <c r="DJ985" s="56"/>
      <c r="DK985" s="56"/>
      <c r="DL985" s="56"/>
      <c r="DM985" s="56"/>
      <c r="DN985" s="56"/>
      <c r="DO985" s="56"/>
      <c r="DP985" s="56"/>
      <c r="DQ985" s="56"/>
      <c r="DR985" s="56"/>
      <c r="DS985" s="56"/>
      <c r="DT985" s="56"/>
      <c r="DU985" s="56"/>
      <c r="DV985" s="56"/>
      <c r="DW985" s="56"/>
      <c r="DX985" s="56"/>
      <c r="DY985" s="56"/>
      <c r="DZ985" s="56"/>
      <c r="EA985" s="56"/>
      <c r="EB985" s="56"/>
      <c r="EC985" s="56"/>
      <c r="ED985" s="56"/>
      <c r="EE985" s="56"/>
      <c r="EF985" s="56"/>
      <c r="EG985" s="56"/>
      <c r="EH985" s="56"/>
      <c r="EI985" s="56"/>
      <c r="EJ985" s="56"/>
      <c r="EK985" s="56"/>
      <c r="EL985" s="56"/>
      <c r="EM985" s="56"/>
      <c r="EN985" s="56"/>
      <c r="EO985" s="56"/>
      <c r="EP985" s="56"/>
      <c r="EQ985" s="56"/>
      <c r="ER985" s="56"/>
      <c r="ES985" s="56"/>
      <c r="ET985" s="56"/>
      <c r="EU985" s="56"/>
      <c r="EV985" s="56"/>
      <c r="EW985" s="56"/>
      <c r="EX985" s="56"/>
      <c r="EY985" s="56"/>
      <c r="EZ985" s="56"/>
      <c r="FA985" s="56"/>
      <c r="FB985" s="56"/>
      <c r="FC985" s="56"/>
      <c r="FD985" s="56"/>
      <c r="FE985" s="56"/>
      <c r="FF985" s="56"/>
      <c r="FG985" s="56"/>
      <c r="FH985" s="56"/>
      <c r="FI985" s="56"/>
      <c r="FJ985" s="56"/>
      <c r="FK985" s="56"/>
      <c r="FL985" s="56"/>
      <c r="FM985" s="56"/>
      <c r="FN985" s="56"/>
      <c r="FO985" s="56"/>
      <c r="FP985" s="56"/>
      <c r="FQ985" s="56"/>
      <c r="FR985" s="56"/>
      <c r="FS985" s="56"/>
      <c r="FT985" s="56"/>
      <c r="FU985" s="56"/>
      <c r="FV985" s="56"/>
      <c r="FW985" s="56"/>
      <c r="FX985" s="56"/>
      <c r="FY985" s="56"/>
      <c r="FZ985" s="56"/>
      <c r="GA985" s="56"/>
      <c r="GB985" s="56"/>
      <c r="GC985" s="56"/>
      <c r="GD985" s="56"/>
      <c r="GE985" s="56"/>
      <c r="GF985" s="56"/>
      <c r="GG985" s="56"/>
      <c r="GH985" s="56"/>
      <c r="GI985" s="56"/>
      <c r="GJ985" s="56"/>
      <c r="GK985" s="56"/>
      <c r="GL985" s="56"/>
      <c r="GM985" s="56"/>
      <c r="GN985" s="56"/>
      <c r="GO985" s="56"/>
      <c r="GP985" s="56"/>
      <c r="GQ985" s="56"/>
      <c r="GR985" s="56"/>
      <c r="GS985" s="56"/>
      <c r="GT985" s="56"/>
      <c r="GU985" s="56"/>
      <c r="GV985" s="56"/>
      <c r="GW985" s="56"/>
      <c r="GX985" s="56"/>
      <c r="GY985" s="56"/>
      <c r="GZ985" s="56"/>
      <c r="HA985" s="56"/>
      <c r="HB985" s="56"/>
      <c r="HC985" s="56"/>
      <c r="HD985" s="56"/>
      <c r="HE985" s="56"/>
      <c r="HF985" s="56"/>
      <c r="HG985" s="56"/>
      <c r="HH985" s="56"/>
      <c r="HI985" s="56"/>
      <c r="HJ985" s="56"/>
      <c r="HK985" s="56"/>
      <c r="HL985" s="56"/>
      <c r="HM985" s="56"/>
      <c r="HN985" s="56"/>
      <c r="HO985" s="56"/>
      <c r="HP985" s="56"/>
      <c r="HQ985" s="56"/>
      <c r="HR985" s="56"/>
      <c r="HS985" s="56"/>
      <c r="HT985" s="56"/>
      <c r="HU985" s="56"/>
      <c r="HV985" s="56"/>
      <c r="HW985" s="56"/>
      <c r="HX985" s="56"/>
      <c r="HY985" s="56"/>
      <c r="HZ985" s="56"/>
      <c r="IA985" s="56"/>
      <c r="IB985" s="56"/>
      <c r="IC985" s="56"/>
      <c r="ID985" s="56"/>
      <c r="IE985" s="56"/>
      <c r="IF985" s="56"/>
      <c r="IG985" s="56"/>
      <c r="IH985" s="56"/>
      <c r="II985" s="56"/>
      <c r="IJ985" s="56"/>
      <c r="IK985" s="56"/>
      <c r="IL985" s="56"/>
      <c r="IM985" s="56"/>
      <c r="IN985" s="56"/>
      <c r="IO985" s="56"/>
      <c r="IP985" s="56"/>
      <c r="IQ985" s="56"/>
      <c r="IR985" s="56"/>
      <c r="IS985" s="56"/>
      <c r="IT985" s="56"/>
      <c r="IU985" s="56"/>
      <c r="IV985" s="56"/>
      <c r="IW985" s="56"/>
      <c r="IX985" s="56"/>
    </row>
    <row r="986" spans="2:258">
      <c r="B986" s="56"/>
      <c r="C986" s="56"/>
      <c r="D986" s="56"/>
      <c r="E986" s="56"/>
      <c r="F986" s="56"/>
      <c r="G986" s="56"/>
      <c r="H986" s="56"/>
      <c r="I986" s="56"/>
      <c r="J986" s="56"/>
      <c r="K986" s="56"/>
      <c r="L986" s="56"/>
      <c r="M986" s="56"/>
      <c r="CK986" s="56"/>
      <c r="CL986" s="56"/>
      <c r="CM986" s="56"/>
      <c r="CN986" s="56"/>
      <c r="CO986" s="56"/>
      <c r="CP986" s="56"/>
      <c r="CQ986" s="56"/>
      <c r="CR986" s="56"/>
      <c r="CS986" s="56"/>
      <c r="CT986" s="56"/>
      <c r="CU986" s="56"/>
      <c r="CV986" s="56"/>
      <c r="CW986" s="56"/>
      <c r="CX986" s="56"/>
      <c r="CY986" s="56"/>
      <c r="CZ986" s="56"/>
      <c r="DA986" s="56"/>
      <c r="DB986" s="56"/>
      <c r="DC986" s="56"/>
      <c r="DD986" s="56"/>
      <c r="DE986" s="56"/>
      <c r="DF986" s="56"/>
      <c r="DG986" s="56"/>
      <c r="DH986" s="56"/>
      <c r="DI986" s="56"/>
      <c r="DJ986" s="56"/>
      <c r="DK986" s="56"/>
      <c r="DL986" s="56"/>
      <c r="DM986" s="56"/>
      <c r="DN986" s="56"/>
      <c r="DO986" s="56"/>
      <c r="DP986" s="56"/>
      <c r="DQ986" s="56"/>
      <c r="DR986" s="56"/>
      <c r="DS986" s="56"/>
      <c r="DT986" s="56"/>
      <c r="DU986" s="56"/>
      <c r="DV986" s="56"/>
      <c r="DW986" s="56"/>
      <c r="DX986" s="56"/>
      <c r="DY986" s="56"/>
      <c r="DZ986" s="56"/>
      <c r="EA986" s="56"/>
      <c r="EB986" s="56"/>
      <c r="EC986" s="56"/>
      <c r="ED986" s="56"/>
      <c r="EE986" s="56"/>
      <c r="EF986" s="56"/>
      <c r="EG986" s="56"/>
      <c r="EH986" s="56"/>
      <c r="EI986" s="56"/>
      <c r="EJ986" s="56"/>
      <c r="EK986" s="56"/>
      <c r="EL986" s="56"/>
      <c r="EM986" s="56"/>
      <c r="EN986" s="56"/>
      <c r="EO986" s="56"/>
      <c r="EP986" s="56"/>
      <c r="EQ986" s="56"/>
      <c r="ER986" s="56"/>
      <c r="ES986" s="56"/>
      <c r="ET986" s="56"/>
      <c r="EU986" s="56"/>
      <c r="EV986" s="56"/>
      <c r="EW986" s="56"/>
      <c r="EX986" s="56"/>
      <c r="EY986" s="56"/>
      <c r="EZ986" s="56"/>
      <c r="FA986" s="56"/>
      <c r="FB986" s="56"/>
      <c r="FC986" s="56"/>
      <c r="FD986" s="56"/>
      <c r="FE986" s="56"/>
      <c r="FF986" s="56"/>
      <c r="FG986" s="56"/>
      <c r="FH986" s="56"/>
      <c r="FI986" s="56"/>
      <c r="FJ986" s="56"/>
      <c r="FK986" s="56"/>
      <c r="FL986" s="56"/>
      <c r="FM986" s="56"/>
      <c r="FN986" s="56"/>
      <c r="FO986" s="56"/>
      <c r="FP986" s="56"/>
      <c r="FQ986" s="56"/>
      <c r="FR986" s="56"/>
      <c r="FS986" s="56"/>
      <c r="FT986" s="56"/>
      <c r="FU986" s="56"/>
      <c r="FV986" s="56"/>
      <c r="FW986" s="56"/>
      <c r="FX986" s="56"/>
      <c r="FY986" s="56"/>
      <c r="FZ986" s="56"/>
      <c r="GA986" s="56"/>
      <c r="GB986" s="56"/>
      <c r="GC986" s="56"/>
      <c r="GD986" s="56"/>
      <c r="GE986" s="56"/>
      <c r="GF986" s="56"/>
      <c r="GG986" s="56"/>
      <c r="GH986" s="56"/>
      <c r="GI986" s="56"/>
      <c r="GJ986" s="56"/>
      <c r="GK986" s="56"/>
      <c r="GL986" s="56"/>
      <c r="GM986" s="56"/>
      <c r="GN986" s="56"/>
      <c r="GO986" s="56"/>
      <c r="GP986" s="56"/>
      <c r="GQ986" s="56"/>
      <c r="GR986" s="56"/>
      <c r="GS986" s="56"/>
      <c r="GT986" s="56"/>
      <c r="GU986" s="56"/>
      <c r="GV986" s="56"/>
      <c r="GW986" s="56"/>
      <c r="GX986" s="56"/>
      <c r="GY986" s="56"/>
      <c r="GZ986" s="56"/>
      <c r="HA986" s="56"/>
      <c r="HB986" s="56"/>
      <c r="HC986" s="56"/>
      <c r="HD986" s="56"/>
      <c r="HE986" s="56"/>
      <c r="HF986" s="56"/>
      <c r="HG986" s="56"/>
      <c r="HH986" s="56"/>
      <c r="HI986" s="56"/>
      <c r="HJ986" s="56"/>
      <c r="HK986" s="56"/>
      <c r="HL986" s="56"/>
      <c r="HM986" s="56"/>
      <c r="HN986" s="56"/>
      <c r="HO986" s="56"/>
      <c r="HP986" s="56"/>
      <c r="HQ986" s="56"/>
      <c r="HR986" s="56"/>
      <c r="HS986" s="56"/>
      <c r="HT986" s="56"/>
      <c r="HU986" s="56"/>
      <c r="HV986" s="56"/>
      <c r="HW986" s="56"/>
      <c r="HX986" s="56"/>
      <c r="HY986" s="56"/>
      <c r="HZ986" s="56"/>
      <c r="IA986" s="56"/>
      <c r="IB986" s="56"/>
      <c r="IC986" s="56"/>
      <c r="ID986" s="56"/>
      <c r="IE986" s="56"/>
      <c r="IF986" s="56"/>
      <c r="IG986" s="56"/>
      <c r="IH986" s="56"/>
      <c r="II986" s="56"/>
      <c r="IJ986" s="56"/>
      <c r="IK986" s="56"/>
      <c r="IL986" s="56"/>
      <c r="IM986" s="56"/>
      <c r="IN986" s="56"/>
      <c r="IO986" s="56"/>
      <c r="IP986" s="56"/>
      <c r="IQ986" s="56"/>
      <c r="IR986" s="56"/>
      <c r="IS986" s="56"/>
      <c r="IT986" s="56"/>
      <c r="IU986" s="56"/>
      <c r="IV986" s="56"/>
      <c r="IW986" s="56"/>
      <c r="IX986" s="56"/>
    </row>
    <row r="987" spans="2:258">
      <c r="B987" s="56"/>
      <c r="C987" s="56"/>
      <c r="D987" s="56"/>
      <c r="E987" s="56"/>
      <c r="F987" s="56"/>
      <c r="G987" s="56"/>
      <c r="H987" s="56"/>
      <c r="I987" s="56"/>
      <c r="J987" s="56"/>
      <c r="K987" s="56"/>
      <c r="L987" s="56"/>
      <c r="M987" s="56"/>
      <c r="CK987" s="56"/>
      <c r="CL987" s="56"/>
      <c r="CM987" s="56"/>
      <c r="CN987" s="56"/>
      <c r="CO987" s="56"/>
      <c r="CP987" s="56"/>
      <c r="CQ987" s="56"/>
      <c r="CR987" s="56"/>
      <c r="CS987" s="56"/>
      <c r="CT987" s="56"/>
      <c r="CU987" s="56"/>
      <c r="CV987" s="56"/>
      <c r="CW987" s="56"/>
      <c r="CX987" s="56"/>
      <c r="CY987" s="56"/>
      <c r="CZ987" s="56"/>
      <c r="DA987" s="56"/>
      <c r="DB987" s="56"/>
      <c r="DC987" s="56"/>
      <c r="DD987" s="56"/>
      <c r="DE987" s="56"/>
      <c r="DF987" s="56"/>
      <c r="DG987" s="56"/>
      <c r="DH987" s="56"/>
      <c r="DI987" s="56"/>
      <c r="DJ987" s="56"/>
      <c r="DK987" s="56"/>
      <c r="DL987" s="56"/>
      <c r="DM987" s="56"/>
      <c r="DN987" s="56"/>
      <c r="DO987" s="56"/>
      <c r="DP987" s="56"/>
      <c r="DQ987" s="56"/>
      <c r="DR987" s="56"/>
      <c r="DS987" s="56"/>
      <c r="DT987" s="56"/>
      <c r="DU987" s="56"/>
      <c r="DV987" s="56"/>
      <c r="DW987" s="56"/>
      <c r="DX987" s="56"/>
      <c r="DY987" s="56"/>
      <c r="DZ987" s="56"/>
      <c r="EA987" s="56"/>
      <c r="EB987" s="56"/>
      <c r="EC987" s="56"/>
      <c r="ED987" s="56"/>
      <c r="EE987" s="56"/>
      <c r="EF987" s="56"/>
      <c r="EG987" s="56"/>
      <c r="EH987" s="56"/>
      <c r="EI987" s="56"/>
      <c r="EJ987" s="56"/>
      <c r="EK987" s="56"/>
      <c r="EL987" s="56"/>
      <c r="EM987" s="56"/>
      <c r="EN987" s="56"/>
      <c r="EO987" s="56"/>
      <c r="EP987" s="56"/>
      <c r="EQ987" s="56"/>
      <c r="ER987" s="56"/>
      <c r="ES987" s="56"/>
      <c r="ET987" s="56"/>
      <c r="EU987" s="56"/>
      <c r="EV987" s="56"/>
      <c r="EW987" s="56"/>
      <c r="EX987" s="56"/>
      <c r="EY987" s="56"/>
      <c r="EZ987" s="56"/>
      <c r="FA987" s="56"/>
      <c r="FB987" s="56"/>
      <c r="FC987" s="56"/>
      <c r="FD987" s="56"/>
      <c r="FE987" s="56"/>
      <c r="FF987" s="56"/>
      <c r="FG987" s="56"/>
      <c r="FH987" s="56"/>
      <c r="FI987" s="56"/>
      <c r="FJ987" s="56"/>
      <c r="FK987" s="56"/>
      <c r="FL987" s="56"/>
      <c r="FM987" s="56"/>
      <c r="FN987" s="56"/>
      <c r="FO987" s="56"/>
      <c r="FP987" s="56"/>
      <c r="FQ987" s="56"/>
      <c r="FR987" s="56"/>
      <c r="FS987" s="56"/>
      <c r="FT987" s="56"/>
      <c r="FU987" s="56"/>
      <c r="FV987" s="56"/>
      <c r="FW987" s="56"/>
      <c r="FX987" s="56"/>
      <c r="FY987" s="56"/>
      <c r="FZ987" s="56"/>
      <c r="GA987" s="56"/>
      <c r="GB987" s="56"/>
      <c r="GC987" s="56"/>
      <c r="GD987" s="56"/>
      <c r="GE987" s="56"/>
      <c r="GF987" s="56"/>
      <c r="GG987" s="56"/>
      <c r="GH987" s="56"/>
      <c r="GI987" s="56"/>
      <c r="GJ987" s="56"/>
      <c r="GK987" s="56"/>
      <c r="GL987" s="56"/>
      <c r="GM987" s="56"/>
      <c r="GN987" s="56"/>
      <c r="GO987" s="56"/>
      <c r="GP987" s="56"/>
      <c r="GQ987" s="56"/>
      <c r="GR987" s="56"/>
      <c r="GS987" s="56"/>
      <c r="GT987" s="56"/>
      <c r="GU987" s="56"/>
      <c r="GV987" s="56"/>
      <c r="GW987" s="56"/>
      <c r="GX987" s="56"/>
      <c r="GY987" s="56"/>
      <c r="GZ987" s="56"/>
      <c r="HA987" s="56"/>
      <c r="HB987" s="56"/>
      <c r="HC987" s="56"/>
      <c r="HD987" s="56"/>
      <c r="HE987" s="56"/>
      <c r="HF987" s="56"/>
      <c r="HG987" s="56"/>
      <c r="HH987" s="56"/>
      <c r="HI987" s="56"/>
      <c r="HJ987" s="56"/>
      <c r="HK987" s="56"/>
      <c r="HL987" s="56"/>
      <c r="HM987" s="56"/>
      <c r="HN987" s="56"/>
      <c r="HO987" s="56"/>
      <c r="HP987" s="56"/>
      <c r="HQ987" s="56"/>
      <c r="HR987" s="56"/>
      <c r="HS987" s="56"/>
      <c r="HT987" s="56"/>
      <c r="HU987" s="56"/>
      <c r="HV987" s="56"/>
      <c r="HW987" s="56"/>
      <c r="HX987" s="56"/>
      <c r="HY987" s="56"/>
      <c r="HZ987" s="56"/>
      <c r="IA987" s="56"/>
      <c r="IB987" s="56"/>
      <c r="IC987" s="56"/>
      <c r="ID987" s="56"/>
      <c r="IE987" s="56"/>
      <c r="IF987" s="56"/>
      <c r="IG987" s="56"/>
      <c r="IH987" s="56"/>
      <c r="II987" s="56"/>
      <c r="IJ987" s="56"/>
      <c r="IK987" s="56"/>
      <c r="IL987" s="56"/>
      <c r="IM987" s="56"/>
      <c r="IN987" s="56"/>
      <c r="IO987" s="56"/>
      <c r="IP987" s="56"/>
      <c r="IQ987" s="56"/>
      <c r="IR987" s="56"/>
      <c r="IS987" s="56"/>
      <c r="IT987" s="56"/>
      <c r="IU987" s="56"/>
      <c r="IV987" s="56"/>
      <c r="IW987" s="56"/>
      <c r="IX987" s="56"/>
    </row>
    <row r="988" spans="2:258">
      <c r="B988" s="56"/>
      <c r="C988" s="56"/>
      <c r="D988" s="56"/>
      <c r="E988" s="56"/>
      <c r="F988" s="56"/>
      <c r="G988" s="56"/>
      <c r="H988" s="56"/>
      <c r="I988" s="56"/>
      <c r="J988" s="56"/>
      <c r="K988" s="56"/>
      <c r="L988" s="56"/>
      <c r="M988" s="56"/>
      <c r="CK988" s="56"/>
      <c r="CL988" s="56"/>
      <c r="CM988" s="56"/>
      <c r="CN988" s="56"/>
      <c r="CO988" s="56"/>
      <c r="CP988" s="56"/>
      <c r="CQ988" s="56"/>
      <c r="CR988" s="56"/>
      <c r="CS988" s="56"/>
      <c r="CT988" s="56"/>
      <c r="CU988" s="56"/>
      <c r="CV988" s="56"/>
      <c r="CW988" s="56"/>
      <c r="CX988" s="56"/>
      <c r="CY988" s="56"/>
      <c r="CZ988" s="56"/>
      <c r="DA988" s="56"/>
      <c r="DB988" s="56"/>
      <c r="DC988" s="56"/>
      <c r="DD988" s="56"/>
      <c r="DE988" s="56"/>
      <c r="DF988" s="56"/>
      <c r="DG988" s="56"/>
      <c r="DH988" s="56"/>
      <c r="DI988" s="56"/>
      <c r="DJ988" s="56"/>
      <c r="DK988" s="56"/>
      <c r="DL988" s="56"/>
      <c r="DM988" s="56"/>
      <c r="DN988" s="56"/>
      <c r="DO988" s="56"/>
      <c r="DP988" s="56"/>
      <c r="DQ988" s="56"/>
      <c r="DR988" s="56"/>
      <c r="DS988" s="56"/>
      <c r="DT988" s="56"/>
      <c r="DU988" s="56"/>
      <c r="DV988" s="56"/>
      <c r="DW988" s="56"/>
      <c r="DX988" s="56"/>
      <c r="DY988" s="56"/>
      <c r="DZ988" s="56"/>
      <c r="EA988" s="56"/>
      <c r="EB988" s="56"/>
      <c r="EC988" s="56"/>
      <c r="ED988" s="56"/>
      <c r="EE988" s="56"/>
      <c r="EF988" s="56"/>
      <c r="EG988" s="56"/>
      <c r="EH988" s="56"/>
      <c r="EI988" s="56"/>
      <c r="EJ988" s="56"/>
      <c r="EK988" s="56"/>
      <c r="EL988" s="56"/>
      <c r="EM988" s="56"/>
      <c r="EN988" s="56"/>
      <c r="EO988" s="56"/>
      <c r="EP988" s="56"/>
      <c r="EQ988" s="56"/>
      <c r="ER988" s="56"/>
      <c r="ES988" s="56"/>
      <c r="ET988" s="56"/>
      <c r="EU988" s="56"/>
      <c r="EV988" s="56"/>
      <c r="EW988" s="56"/>
      <c r="EX988" s="56"/>
      <c r="EY988" s="56"/>
      <c r="EZ988" s="56"/>
      <c r="FA988" s="56"/>
      <c r="FB988" s="56"/>
      <c r="FC988" s="56"/>
      <c r="FD988" s="56"/>
      <c r="FE988" s="56"/>
      <c r="FF988" s="56"/>
      <c r="FG988" s="56"/>
      <c r="FH988" s="56"/>
      <c r="FI988" s="56"/>
      <c r="FJ988" s="56"/>
      <c r="FK988" s="56"/>
      <c r="FL988" s="56"/>
      <c r="FM988" s="56"/>
      <c r="FN988" s="56"/>
      <c r="FO988" s="56"/>
      <c r="FP988" s="56"/>
      <c r="FQ988" s="56"/>
      <c r="FR988" s="56"/>
      <c r="FS988" s="56"/>
      <c r="FT988" s="56"/>
      <c r="FU988" s="56"/>
      <c r="FV988" s="56"/>
      <c r="FW988" s="56"/>
      <c r="FX988" s="56"/>
      <c r="FY988" s="56"/>
      <c r="FZ988" s="56"/>
      <c r="GA988" s="56"/>
      <c r="GB988" s="56"/>
      <c r="GC988" s="56"/>
      <c r="GD988" s="56"/>
      <c r="GE988" s="56"/>
      <c r="GF988" s="56"/>
      <c r="GG988" s="56"/>
      <c r="GH988" s="56"/>
      <c r="GI988" s="56"/>
      <c r="GJ988" s="56"/>
      <c r="GK988" s="56"/>
      <c r="GL988" s="56"/>
      <c r="GM988" s="56"/>
      <c r="GN988" s="56"/>
      <c r="GO988" s="56"/>
      <c r="GP988" s="56"/>
      <c r="GQ988" s="56"/>
      <c r="GR988" s="56"/>
      <c r="GS988" s="56"/>
      <c r="GT988" s="56"/>
      <c r="GU988" s="56"/>
      <c r="GV988" s="56"/>
      <c r="GW988" s="56"/>
      <c r="GX988" s="56"/>
      <c r="GY988" s="56"/>
      <c r="GZ988" s="56"/>
      <c r="HA988" s="56"/>
      <c r="HB988" s="56"/>
      <c r="HC988" s="56"/>
      <c r="HD988" s="56"/>
      <c r="HE988" s="56"/>
      <c r="HF988" s="56"/>
      <c r="HG988" s="56"/>
      <c r="HH988" s="56"/>
      <c r="HI988" s="56"/>
      <c r="HJ988" s="56"/>
      <c r="HK988" s="56"/>
      <c r="HL988" s="56"/>
      <c r="HM988" s="56"/>
      <c r="HN988" s="56"/>
      <c r="HO988" s="56"/>
      <c r="HP988" s="56"/>
      <c r="HQ988" s="56"/>
      <c r="HR988" s="56"/>
      <c r="HS988" s="56"/>
      <c r="HT988" s="56"/>
      <c r="HU988" s="56"/>
      <c r="HV988" s="56"/>
      <c r="HW988" s="56"/>
      <c r="HX988" s="56"/>
      <c r="HY988" s="56"/>
      <c r="HZ988" s="56"/>
      <c r="IA988" s="56"/>
      <c r="IB988" s="56"/>
      <c r="IC988" s="56"/>
      <c r="ID988" s="56"/>
      <c r="IE988" s="56"/>
      <c r="IF988" s="56"/>
      <c r="IG988" s="56"/>
      <c r="IH988" s="56"/>
      <c r="II988" s="56"/>
      <c r="IJ988" s="56"/>
      <c r="IK988" s="56"/>
      <c r="IL988" s="56"/>
      <c r="IM988" s="56"/>
      <c r="IN988" s="56"/>
      <c r="IO988" s="56"/>
      <c r="IP988" s="56"/>
      <c r="IQ988" s="56"/>
      <c r="IR988" s="56"/>
      <c r="IS988" s="56"/>
      <c r="IT988" s="56"/>
      <c r="IU988" s="56"/>
      <c r="IV988" s="56"/>
      <c r="IW988" s="56"/>
      <c r="IX988" s="56"/>
    </row>
    <row r="989" spans="2:258">
      <c r="B989" s="56"/>
      <c r="C989" s="56"/>
      <c r="D989" s="56"/>
      <c r="E989" s="56"/>
      <c r="F989" s="56"/>
      <c r="G989" s="56"/>
      <c r="H989" s="56"/>
      <c r="I989" s="56"/>
      <c r="J989" s="56"/>
      <c r="K989" s="56"/>
      <c r="L989" s="56"/>
      <c r="M989" s="56"/>
      <c r="CK989" s="56"/>
      <c r="CL989" s="56"/>
      <c r="CM989" s="56"/>
      <c r="CN989" s="56"/>
      <c r="CO989" s="56"/>
      <c r="CP989" s="56"/>
      <c r="CQ989" s="56"/>
      <c r="CR989" s="56"/>
      <c r="CS989" s="56"/>
      <c r="CT989" s="56"/>
      <c r="CU989" s="56"/>
      <c r="CV989" s="56"/>
      <c r="CW989" s="56"/>
      <c r="CX989" s="56"/>
      <c r="CY989" s="56"/>
      <c r="CZ989" s="56"/>
      <c r="DA989" s="56"/>
      <c r="DB989" s="56"/>
      <c r="DC989" s="56"/>
      <c r="DD989" s="56"/>
      <c r="DE989" s="56"/>
      <c r="DF989" s="56"/>
      <c r="DG989" s="56"/>
      <c r="DH989" s="56"/>
      <c r="DI989" s="56"/>
      <c r="DJ989" s="56"/>
      <c r="DK989" s="56"/>
      <c r="DL989" s="56"/>
      <c r="DM989" s="56"/>
      <c r="DN989" s="56"/>
      <c r="DO989" s="56"/>
      <c r="DP989" s="56"/>
      <c r="DQ989" s="56"/>
      <c r="DR989" s="56"/>
      <c r="DS989" s="56"/>
      <c r="DT989" s="56"/>
      <c r="DU989" s="56"/>
      <c r="DV989" s="56"/>
      <c r="DW989" s="56"/>
      <c r="DX989" s="56"/>
      <c r="DY989" s="56"/>
      <c r="DZ989" s="56"/>
      <c r="EA989" s="56"/>
      <c r="EB989" s="56"/>
      <c r="EC989" s="56"/>
      <c r="ED989" s="56"/>
      <c r="EE989" s="56"/>
      <c r="EF989" s="56"/>
      <c r="EG989" s="56"/>
      <c r="EH989" s="56"/>
      <c r="EI989" s="56"/>
      <c r="EJ989" s="56"/>
      <c r="EK989" s="56"/>
      <c r="EL989" s="56"/>
      <c r="EM989" s="56"/>
      <c r="EN989" s="56"/>
      <c r="EO989" s="56"/>
      <c r="EP989" s="56"/>
      <c r="EQ989" s="56"/>
      <c r="ER989" s="56"/>
      <c r="ES989" s="56"/>
      <c r="ET989" s="56"/>
      <c r="EU989" s="56"/>
      <c r="EV989" s="56"/>
      <c r="EW989" s="56"/>
      <c r="EX989" s="56"/>
      <c r="EY989" s="56"/>
      <c r="EZ989" s="56"/>
      <c r="FA989" s="56"/>
      <c r="FB989" s="56"/>
      <c r="FC989" s="56"/>
      <c r="FD989" s="56"/>
      <c r="FE989" s="56"/>
      <c r="FF989" s="56"/>
      <c r="FG989" s="56"/>
      <c r="FH989" s="56"/>
      <c r="FI989" s="56"/>
      <c r="FJ989" s="56"/>
      <c r="FK989" s="56"/>
      <c r="FL989" s="56"/>
      <c r="FM989" s="56"/>
      <c r="FN989" s="56"/>
      <c r="FO989" s="56"/>
      <c r="FP989" s="56"/>
      <c r="FQ989" s="56"/>
      <c r="FR989" s="56"/>
      <c r="FS989" s="56"/>
      <c r="FT989" s="56"/>
      <c r="FU989" s="56"/>
      <c r="FV989" s="56"/>
      <c r="FW989" s="56"/>
      <c r="FX989" s="56"/>
      <c r="FY989" s="56"/>
      <c r="FZ989" s="56"/>
      <c r="GA989" s="56"/>
      <c r="GB989" s="56"/>
      <c r="GC989" s="56"/>
      <c r="GD989" s="56"/>
      <c r="GE989" s="56"/>
      <c r="GF989" s="56"/>
      <c r="GG989" s="56"/>
      <c r="GH989" s="56"/>
      <c r="GI989" s="56"/>
      <c r="GJ989" s="56"/>
      <c r="GK989" s="56"/>
      <c r="GL989" s="56"/>
      <c r="GM989" s="56"/>
      <c r="GN989" s="56"/>
      <c r="GO989" s="56"/>
      <c r="GP989" s="56"/>
      <c r="GQ989" s="56"/>
      <c r="GR989" s="56"/>
      <c r="GS989" s="56"/>
      <c r="GT989" s="56"/>
      <c r="GU989" s="56"/>
      <c r="GV989" s="56"/>
      <c r="GW989" s="56"/>
      <c r="GX989" s="56"/>
      <c r="GY989" s="56"/>
      <c r="GZ989" s="56"/>
      <c r="HA989" s="56"/>
      <c r="HB989" s="56"/>
      <c r="HC989" s="56"/>
      <c r="HD989" s="56"/>
      <c r="HE989" s="56"/>
      <c r="HF989" s="56"/>
      <c r="HG989" s="56"/>
      <c r="HH989" s="56"/>
      <c r="HI989" s="56"/>
      <c r="HJ989" s="56"/>
      <c r="HK989" s="56"/>
      <c r="HL989" s="56"/>
      <c r="HM989" s="56"/>
      <c r="HN989" s="56"/>
      <c r="HO989" s="56"/>
      <c r="HP989" s="56"/>
      <c r="HQ989" s="56"/>
      <c r="HR989" s="56"/>
      <c r="HS989" s="56"/>
      <c r="HT989" s="56"/>
      <c r="HU989" s="56"/>
      <c r="HV989" s="56"/>
      <c r="HW989" s="56"/>
      <c r="HX989" s="56"/>
      <c r="HY989" s="56"/>
      <c r="HZ989" s="56"/>
      <c r="IA989" s="56"/>
      <c r="IB989" s="56"/>
      <c r="IC989" s="56"/>
      <c r="ID989" s="56"/>
      <c r="IE989" s="56"/>
      <c r="IF989" s="56"/>
      <c r="IG989" s="56"/>
      <c r="IH989" s="56"/>
      <c r="II989" s="56"/>
      <c r="IJ989" s="56"/>
      <c r="IK989" s="56"/>
      <c r="IL989" s="56"/>
      <c r="IM989" s="56"/>
      <c r="IN989" s="56"/>
      <c r="IO989" s="56"/>
      <c r="IP989" s="56"/>
      <c r="IQ989" s="56"/>
      <c r="IR989" s="56"/>
      <c r="IS989" s="56"/>
      <c r="IT989" s="56"/>
      <c r="IU989" s="56"/>
      <c r="IV989" s="56"/>
      <c r="IW989" s="56"/>
      <c r="IX989" s="56"/>
    </row>
    <row r="990" spans="2:258">
      <c r="B990" s="56"/>
      <c r="C990" s="56"/>
      <c r="D990" s="56"/>
      <c r="E990" s="56"/>
      <c r="F990" s="56"/>
      <c r="G990" s="56"/>
      <c r="H990" s="56"/>
      <c r="I990" s="56"/>
      <c r="J990" s="56"/>
      <c r="K990" s="56"/>
      <c r="L990" s="56"/>
      <c r="M990" s="56"/>
      <c r="CK990" s="56"/>
      <c r="CL990" s="56"/>
      <c r="CM990" s="56"/>
      <c r="CN990" s="56"/>
      <c r="CO990" s="56"/>
      <c r="CP990" s="56"/>
      <c r="CQ990" s="56"/>
      <c r="CR990" s="56"/>
      <c r="CS990" s="56"/>
      <c r="CT990" s="56"/>
      <c r="CU990" s="56"/>
      <c r="CV990" s="56"/>
      <c r="CW990" s="56"/>
      <c r="CX990" s="56"/>
      <c r="CY990" s="56"/>
      <c r="CZ990" s="56"/>
      <c r="DA990" s="56"/>
      <c r="DB990" s="56"/>
      <c r="DC990" s="56"/>
      <c r="DD990" s="56"/>
      <c r="DE990" s="56"/>
      <c r="DF990" s="56"/>
      <c r="DG990" s="56"/>
      <c r="DH990" s="56"/>
      <c r="DI990" s="56"/>
      <c r="DJ990" s="56"/>
      <c r="DK990" s="56"/>
      <c r="DL990" s="56"/>
      <c r="DM990" s="56"/>
      <c r="DN990" s="56"/>
      <c r="DO990" s="56"/>
      <c r="DP990" s="56"/>
      <c r="DQ990" s="56"/>
      <c r="DR990" s="56"/>
      <c r="DS990" s="56"/>
      <c r="DT990" s="56"/>
      <c r="DU990" s="56"/>
      <c r="DV990" s="56"/>
      <c r="DW990" s="56"/>
      <c r="DX990" s="56"/>
      <c r="DY990" s="56"/>
      <c r="DZ990" s="56"/>
      <c r="EA990" s="56"/>
      <c r="EB990" s="56"/>
      <c r="EC990" s="56"/>
      <c r="ED990" s="56"/>
      <c r="EE990" s="56"/>
      <c r="EF990" s="56"/>
      <c r="EG990" s="56"/>
      <c r="EH990" s="56"/>
      <c r="EI990" s="56"/>
      <c r="EJ990" s="56"/>
      <c r="EK990" s="56"/>
      <c r="EL990" s="56"/>
      <c r="EM990" s="56"/>
      <c r="EN990" s="56"/>
      <c r="EO990" s="56"/>
      <c r="EP990" s="56"/>
      <c r="EQ990" s="56"/>
      <c r="ER990" s="56"/>
      <c r="ES990" s="56"/>
      <c r="ET990" s="56"/>
      <c r="EU990" s="56"/>
      <c r="EV990" s="56"/>
      <c r="EW990" s="56"/>
      <c r="EX990" s="56"/>
      <c r="EY990" s="56"/>
      <c r="EZ990" s="56"/>
      <c r="FA990" s="56"/>
      <c r="FB990" s="56"/>
      <c r="FC990" s="56"/>
      <c r="FD990" s="56"/>
      <c r="FE990" s="56"/>
      <c r="FF990" s="56"/>
      <c r="FG990" s="56"/>
      <c r="FH990" s="56"/>
      <c r="FI990" s="56"/>
      <c r="FJ990" s="56"/>
      <c r="FK990" s="56"/>
      <c r="FL990" s="56"/>
      <c r="FM990" s="56"/>
      <c r="FN990" s="56"/>
      <c r="FO990" s="56"/>
      <c r="FP990" s="56"/>
      <c r="FQ990" s="56"/>
      <c r="FR990" s="56"/>
      <c r="FS990" s="56"/>
      <c r="FT990" s="56"/>
      <c r="FU990" s="56"/>
      <c r="FV990" s="56"/>
      <c r="FW990" s="56"/>
      <c r="FX990" s="56"/>
      <c r="FY990" s="56"/>
      <c r="FZ990" s="56"/>
      <c r="GA990" s="56"/>
      <c r="GB990" s="56"/>
      <c r="GC990" s="56"/>
      <c r="GD990" s="56"/>
      <c r="GE990" s="56"/>
      <c r="GF990" s="56"/>
      <c r="GG990" s="56"/>
      <c r="GH990" s="56"/>
      <c r="GI990" s="56"/>
      <c r="GJ990" s="56"/>
      <c r="GK990" s="56"/>
      <c r="GL990" s="56"/>
      <c r="GM990" s="56"/>
      <c r="GN990" s="56"/>
      <c r="GO990" s="56"/>
      <c r="GP990" s="56"/>
      <c r="GQ990" s="56"/>
      <c r="GR990" s="56"/>
      <c r="GS990" s="56"/>
      <c r="GT990" s="56"/>
      <c r="GU990" s="56"/>
      <c r="GV990" s="56"/>
      <c r="GW990" s="56"/>
      <c r="GX990" s="56"/>
      <c r="GY990" s="56"/>
      <c r="GZ990" s="56"/>
      <c r="HA990" s="56"/>
      <c r="HB990" s="56"/>
      <c r="HC990" s="56"/>
      <c r="HD990" s="56"/>
      <c r="HE990" s="56"/>
      <c r="HF990" s="56"/>
      <c r="HG990" s="56"/>
      <c r="HH990" s="56"/>
      <c r="HI990" s="56"/>
      <c r="HJ990" s="56"/>
      <c r="HK990" s="56"/>
      <c r="HL990" s="56"/>
      <c r="HM990" s="56"/>
      <c r="HN990" s="56"/>
      <c r="HO990" s="56"/>
      <c r="HP990" s="56"/>
      <c r="HQ990" s="56"/>
      <c r="HR990" s="56"/>
      <c r="HS990" s="56"/>
      <c r="HT990" s="56"/>
      <c r="HU990" s="56"/>
      <c r="HV990" s="56"/>
      <c r="HW990" s="56"/>
      <c r="HX990" s="56"/>
      <c r="HY990" s="56"/>
      <c r="HZ990" s="56"/>
      <c r="IA990" s="56"/>
      <c r="IB990" s="56"/>
      <c r="IC990" s="56"/>
      <c r="ID990" s="56"/>
      <c r="IE990" s="56"/>
      <c r="IF990" s="56"/>
      <c r="IG990" s="56"/>
      <c r="IH990" s="56"/>
      <c r="II990" s="56"/>
      <c r="IJ990" s="56"/>
      <c r="IK990" s="56"/>
      <c r="IL990" s="56"/>
      <c r="IM990" s="56"/>
      <c r="IN990" s="56"/>
      <c r="IO990" s="56"/>
      <c r="IP990" s="56"/>
      <c r="IQ990" s="56"/>
      <c r="IR990" s="56"/>
      <c r="IS990" s="56"/>
      <c r="IT990" s="56"/>
      <c r="IU990" s="56"/>
      <c r="IV990" s="56"/>
      <c r="IW990" s="56"/>
      <c r="IX990" s="56"/>
    </row>
    <row r="991" spans="2:258">
      <c r="B991" s="56"/>
      <c r="C991" s="56"/>
      <c r="D991" s="56"/>
      <c r="E991" s="56"/>
      <c r="F991" s="56"/>
      <c r="G991" s="56"/>
      <c r="H991" s="56"/>
      <c r="I991" s="56"/>
      <c r="J991" s="56"/>
      <c r="K991" s="56"/>
      <c r="L991" s="56"/>
      <c r="M991" s="56"/>
      <c r="CK991" s="56"/>
      <c r="CL991" s="56"/>
      <c r="CM991" s="56"/>
      <c r="CN991" s="56"/>
      <c r="CO991" s="56"/>
      <c r="CP991" s="56"/>
      <c r="CQ991" s="56"/>
      <c r="CR991" s="56"/>
      <c r="CS991" s="56"/>
      <c r="CT991" s="56"/>
      <c r="CU991" s="56"/>
      <c r="CV991" s="56"/>
      <c r="CW991" s="56"/>
      <c r="CX991" s="56"/>
      <c r="CY991" s="56"/>
      <c r="CZ991" s="56"/>
      <c r="DA991" s="56"/>
      <c r="DB991" s="56"/>
      <c r="DC991" s="56"/>
      <c r="DD991" s="56"/>
      <c r="DE991" s="56"/>
      <c r="DF991" s="56"/>
      <c r="DG991" s="56"/>
      <c r="DH991" s="56"/>
      <c r="DI991" s="56"/>
      <c r="DJ991" s="56"/>
      <c r="DK991" s="56"/>
      <c r="DL991" s="56"/>
      <c r="DM991" s="56"/>
      <c r="DN991" s="56"/>
      <c r="DO991" s="56"/>
      <c r="DP991" s="56"/>
      <c r="DQ991" s="56"/>
      <c r="DR991" s="56"/>
      <c r="DS991" s="56"/>
      <c r="DT991" s="56"/>
      <c r="DU991" s="56"/>
      <c r="DV991" s="56"/>
      <c r="DW991" s="56"/>
      <c r="DX991" s="56"/>
      <c r="DY991" s="56"/>
      <c r="DZ991" s="56"/>
      <c r="EA991" s="56"/>
      <c r="EB991" s="56"/>
      <c r="EC991" s="56"/>
      <c r="ED991" s="56"/>
      <c r="EE991" s="56"/>
      <c r="EF991" s="56"/>
      <c r="EG991" s="56"/>
      <c r="EH991" s="56"/>
      <c r="EI991" s="56"/>
      <c r="EJ991" s="56"/>
      <c r="EK991" s="56"/>
      <c r="EL991" s="56"/>
      <c r="EM991" s="56"/>
      <c r="EN991" s="56"/>
      <c r="EO991" s="56"/>
      <c r="EP991" s="56"/>
      <c r="EQ991" s="56"/>
      <c r="ER991" s="56"/>
      <c r="ES991" s="56"/>
      <c r="ET991" s="56"/>
      <c r="EU991" s="56"/>
      <c r="EV991" s="56"/>
      <c r="EW991" s="56"/>
      <c r="EX991" s="56"/>
      <c r="EY991" s="56"/>
      <c r="EZ991" s="56"/>
      <c r="FA991" s="56"/>
      <c r="FB991" s="56"/>
      <c r="FC991" s="56"/>
      <c r="FD991" s="56"/>
      <c r="FE991" s="56"/>
      <c r="FF991" s="56"/>
      <c r="FG991" s="56"/>
      <c r="FH991" s="56"/>
      <c r="FI991" s="56"/>
      <c r="FJ991" s="56"/>
      <c r="FK991" s="56"/>
      <c r="FL991" s="56"/>
      <c r="FM991" s="56"/>
      <c r="FN991" s="56"/>
      <c r="FO991" s="56"/>
      <c r="FP991" s="56"/>
      <c r="FQ991" s="56"/>
      <c r="FR991" s="56"/>
      <c r="FS991" s="56"/>
      <c r="FT991" s="56"/>
      <c r="FU991" s="56"/>
      <c r="FV991" s="56"/>
      <c r="FW991" s="56"/>
      <c r="FX991" s="56"/>
      <c r="FY991" s="56"/>
      <c r="FZ991" s="56"/>
      <c r="GA991" s="56"/>
      <c r="GB991" s="56"/>
      <c r="GC991" s="56"/>
      <c r="GD991" s="56"/>
      <c r="GE991" s="56"/>
      <c r="GF991" s="56"/>
      <c r="GG991" s="56"/>
      <c r="GH991" s="56"/>
      <c r="GI991" s="56"/>
      <c r="GJ991" s="56"/>
      <c r="GK991" s="56"/>
      <c r="GL991" s="56"/>
      <c r="GM991" s="56"/>
      <c r="GN991" s="56"/>
      <c r="GO991" s="56"/>
      <c r="GP991" s="56"/>
      <c r="GQ991" s="56"/>
      <c r="GR991" s="56"/>
      <c r="GS991" s="56"/>
      <c r="GT991" s="56"/>
      <c r="GU991" s="56"/>
      <c r="GV991" s="56"/>
      <c r="GW991" s="56"/>
      <c r="GX991" s="56"/>
      <c r="GY991" s="56"/>
      <c r="GZ991" s="56"/>
      <c r="HA991" s="56"/>
      <c r="HB991" s="56"/>
      <c r="HC991" s="56"/>
      <c r="HD991" s="56"/>
      <c r="HE991" s="56"/>
      <c r="HF991" s="56"/>
      <c r="HG991" s="56"/>
      <c r="HH991" s="56"/>
      <c r="HI991" s="56"/>
      <c r="HJ991" s="56"/>
      <c r="HK991" s="56"/>
      <c r="HL991" s="56"/>
      <c r="HM991" s="56"/>
      <c r="HN991" s="56"/>
      <c r="HO991" s="56"/>
      <c r="HP991" s="56"/>
      <c r="HQ991" s="56"/>
      <c r="HR991" s="56"/>
      <c r="HS991" s="56"/>
      <c r="HT991" s="56"/>
      <c r="HU991" s="56"/>
      <c r="HV991" s="56"/>
      <c r="HW991" s="56"/>
      <c r="HX991" s="56"/>
      <c r="HY991" s="56"/>
      <c r="HZ991" s="56"/>
      <c r="IA991" s="56"/>
      <c r="IB991" s="56"/>
      <c r="IC991" s="56"/>
      <c r="ID991" s="56"/>
      <c r="IE991" s="56"/>
      <c r="IF991" s="56"/>
      <c r="IG991" s="56"/>
      <c r="IH991" s="56"/>
      <c r="II991" s="56"/>
      <c r="IJ991" s="56"/>
      <c r="IK991" s="56"/>
      <c r="IL991" s="56"/>
      <c r="IM991" s="56"/>
      <c r="IN991" s="56"/>
      <c r="IO991" s="56"/>
      <c r="IP991" s="56"/>
      <c r="IQ991" s="56"/>
      <c r="IR991" s="56"/>
      <c r="IS991" s="56"/>
      <c r="IT991" s="56"/>
      <c r="IU991" s="56"/>
      <c r="IV991" s="56"/>
      <c r="IW991" s="56"/>
      <c r="IX991" s="56"/>
    </row>
    <row r="992" spans="2:258">
      <c r="B992" s="56"/>
      <c r="C992" s="56"/>
      <c r="D992" s="56"/>
      <c r="E992" s="56"/>
      <c r="F992" s="56"/>
      <c r="G992" s="56"/>
      <c r="H992" s="56"/>
      <c r="I992" s="56"/>
      <c r="J992" s="56"/>
      <c r="K992" s="56"/>
      <c r="L992" s="56"/>
      <c r="M992" s="56"/>
      <c r="CK992" s="56"/>
      <c r="CL992" s="56"/>
      <c r="CM992" s="56"/>
      <c r="CN992" s="56"/>
      <c r="CO992" s="56"/>
      <c r="CP992" s="56"/>
      <c r="CQ992" s="56"/>
      <c r="CR992" s="56"/>
      <c r="CS992" s="56"/>
      <c r="CT992" s="56"/>
      <c r="CU992" s="56"/>
      <c r="CV992" s="56"/>
      <c r="CW992" s="56"/>
      <c r="CX992" s="56"/>
      <c r="CY992" s="56"/>
      <c r="CZ992" s="56"/>
      <c r="DA992" s="56"/>
      <c r="DB992" s="56"/>
      <c r="DC992" s="56"/>
      <c r="DD992" s="56"/>
      <c r="DE992" s="56"/>
      <c r="DF992" s="56"/>
      <c r="DG992" s="56"/>
      <c r="DH992" s="56"/>
      <c r="DI992" s="56"/>
      <c r="DJ992" s="56"/>
      <c r="DK992" s="56"/>
      <c r="DL992" s="56"/>
      <c r="DM992" s="56"/>
      <c r="DN992" s="56"/>
      <c r="DO992" s="56"/>
      <c r="DP992" s="56"/>
      <c r="DQ992" s="56"/>
      <c r="DR992" s="56"/>
      <c r="DS992" s="56"/>
      <c r="DT992" s="56"/>
      <c r="DU992" s="56"/>
      <c r="DV992" s="56"/>
      <c r="DW992" s="56"/>
      <c r="DX992" s="56"/>
      <c r="DY992" s="56"/>
      <c r="DZ992" s="56"/>
      <c r="EA992" s="56"/>
      <c r="EB992" s="56"/>
      <c r="EC992" s="56"/>
      <c r="ED992" s="56"/>
      <c r="EE992" s="56"/>
      <c r="EF992" s="56"/>
      <c r="EG992" s="56"/>
      <c r="EH992" s="56"/>
      <c r="EI992" s="56"/>
      <c r="EJ992" s="56"/>
      <c r="EK992" s="56"/>
      <c r="EL992" s="56"/>
      <c r="EM992" s="56"/>
      <c r="EN992" s="56"/>
      <c r="EO992" s="56"/>
      <c r="EP992" s="56"/>
      <c r="EQ992" s="56"/>
      <c r="ER992" s="56"/>
      <c r="ES992" s="56"/>
      <c r="ET992" s="56"/>
      <c r="EU992" s="56"/>
      <c r="EV992" s="56"/>
      <c r="EW992" s="56"/>
      <c r="EX992" s="56"/>
      <c r="EY992" s="56"/>
      <c r="EZ992" s="56"/>
      <c r="FA992" s="56"/>
      <c r="FB992" s="56"/>
      <c r="FC992" s="56"/>
      <c r="FD992" s="56"/>
      <c r="FE992" s="56"/>
      <c r="FF992" s="56"/>
      <c r="FG992" s="56"/>
      <c r="FH992" s="56"/>
      <c r="FI992" s="56"/>
      <c r="FJ992" s="56"/>
      <c r="FK992" s="56"/>
      <c r="FL992" s="56"/>
      <c r="FM992" s="56"/>
      <c r="FN992" s="56"/>
      <c r="FO992" s="56"/>
      <c r="FP992" s="56"/>
      <c r="FQ992" s="56"/>
      <c r="FR992" s="56"/>
      <c r="FS992" s="56"/>
      <c r="FT992" s="56"/>
      <c r="FU992" s="56"/>
      <c r="FV992" s="56"/>
      <c r="FW992" s="56"/>
      <c r="FX992" s="56"/>
      <c r="FY992" s="56"/>
      <c r="FZ992" s="56"/>
      <c r="GA992" s="56"/>
      <c r="GB992" s="56"/>
      <c r="GC992" s="56"/>
      <c r="GD992" s="56"/>
      <c r="GE992" s="56"/>
      <c r="GF992" s="56"/>
      <c r="GG992" s="56"/>
      <c r="GH992" s="56"/>
      <c r="GI992" s="56"/>
      <c r="GJ992" s="56"/>
      <c r="GK992" s="56"/>
      <c r="GL992" s="56"/>
      <c r="GM992" s="56"/>
      <c r="GN992" s="56"/>
      <c r="GO992" s="56"/>
      <c r="GP992" s="56"/>
      <c r="GQ992" s="56"/>
      <c r="GR992" s="56"/>
      <c r="GS992" s="56"/>
      <c r="GT992" s="56"/>
      <c r="GU992" s="56"/>
      <c r="GV992" s="56"/>
      <c r="GW992" s="56"/>
      <c r="GX992" s="56"/>
      <c r="GY992" s="56"/>
      <c r="GZ992" s="56"/>
      <c r="HA992" s="56"/>
      <c r="HB992" s="56"/>
      <c r="HC992" s="56"/>
      <c r="HD992" s="56"/>
      <c r="HE992" s="56"/>
      <c r="HF992" s="56"/>
      <c r="HG992" s="56"/>
      <c r="HH992" s="56"/>
      <c r="HI992" s="56"/>
      <c r="HJ992" s="56"/>
      <c r="HK992" s="56"/>
      <c r="HL992" s="56"/>
      <c r="HM992" s="56"/>
      <c r="HN992" s="56"/>
      <c r="HO992" s="56"/>
      <c r="HP992" s="56"/>
      <c r="HQ992" s="56"/>
      <c r="HR992" s="56"/>
      <c r="HS992" s="56"/>
      <c r="HT992" s="56"/>
      <c r="HU992" s="56"/>
      <c r="HV992" s="56"/>
      <c r="HW992" s="56"/>
      <c r="HX992" s="56"/>
      <c r="HY992" s="56"/>
      <c r="HZ992" s="56"/>
      <c r="IA992" s="56"/>
      <c r="IB992" s="56"/>
      <c r="IC992" s="56"/>
      <c r="ID992" s="56"/>
      <c r="IE992" s="56"/>
      <c r="IF992" s="56"/>
      <c r="IG992" s="56"/>
      <c r="IH992" s="56"/>
      <c r="II992" s="56"/>
      <c r="IJ992" s="56"/>
      <c r="IK992" s="56"/>
      <c r="IL992" s="56"/>
      <c r="IM992" s="56"/>
      <c r="IN992" s="56"/>
      <c r="IO992" s="56"/>
      <c r="IP992" s="56"/>
      <c r="IQ992" s="56"/>
      <c r="IR992" s="56"/>
      <c r="IS992" s="56"/>
      <c r="IT992" s="56"/>
      <c r="IU992" s="56"/>
      <c r="IV992" s="56"/>
      <c r="IW992" s="56"/>
      <c r="IX992" s="56"/>
    </row>
    <row r="993" spans="2:258">
      <c r="B993" s="56"/>
      <c r="C993" s="56"/>
      <c r="D993" s="56"/>
      <c r="E993" s="56"/>
      <c r="F993" s="56"/>
      <c r="G993" s="56"/>
      <c r="H993" s="56"/>
      <c r="I993" s="56"/>
      <c r="J993" s="56"/>
      <c r="K993" s="56"/>
      <c r="L993" s="56"/>
      <c r="M993" s="56"/>
      <c r="CK993" s="56"/>
      <c r="CL993" s="56"/>
      <c r="CM993" s="56"/>
      <c r="CN993" s="56"/>
      <c r="CO993" s="56"/>
      <c r="CP993" s="56"/>
      <c r="CQ993" s="56"/>
      <c r="CR993" s="56"/>
      <c r="CS993" s="56"/>
      <c r="CT993" s="56"/>
      <c r="CU993" s="56"/>
      <c r="CV993" s="56"/>
      <c r="CW993" s="56"/>
      <c r="CX993" s="56"/>
      <c r="CY993" s="56"/>
      <c r="CZ993" s="56"/>
      <c r="DA993" s="56"/>
      <c r="DB993" s="56"/>
      <c r="DC993" s="56"/>
      <c r="DD993" s="56"/>
      <c r="DE993" s="56"/>
      <c r="DF993" s="56"/>
      <c r="DG993" s="56"/>
      <c r="DH993" s="56"/>
      <c r="DI993" s="56"/>
      <c r="DJ993" s="56"/>
      <c r="DK993" s="56"/>
      <c r="DL993" s="56"/>
      <c r="DM993" s="56"/>
      <c r="DN993" s="56"/>
      <c r="DO993" s="56"/>
      <c r="DP993" s="56"/>
      <c r="DQ993" s="56"/>
      <c r="DR993" s="56"/>
      <c r="DS993" s="56"/>
      <c r="DT993" s="56"/>
      <c r="DU993" s="56"/>
      <c r="DV993" s="56"/>
      <c r="DW993" s="56"/>
      <c r="DX993" s="56"/>
      <c r="DY993" s="56"/>
      <c r="DZ993" s="56"/>
      <c r="EA993" s="56"/>
      <c r="EB993" s="56"/>
      <c r="EC993" s="56"/>
      <c r="ED993" s="56"/>
      <c r="EE993" s="56"/>
      <c r="EF993" s="56"/>
      <c r="EG993" s="56"/>
      <c r="EH993" s="56"/>
      <c r="EI993" s="56"/>
      <c r="EJ993" s="56"/>
      <c r="EK993" s="56"/>
      <c r="EL993" s="56"/>
      <c r="EM993" s="56"/>
      <c r="EN993" s="56"/>
      <c r="EO993" s="56"/>
      <c r="EP993" s="56"/>
      <c r="EQ993" s="56"/>
      <c r="ER993" s="56"/>
      <c r="ES993" s="56"/>
      <c r="ET993" s="56"/>
      <c r="EU993" s="56"/>
      <c r="EV993" s="56"/>
      <c r="EW993" s="56"/>
      <c r="EX993" s="56"/>
      <c r="EY993" s="56"/>
      <c r="EZ993" s="56"/>
      <c r="FA993" s="56"/>
      <c r="FB993" s="56"/>
      <c r="FC993" s="56"/>
      <c r="FD993" s="56"/>
      <c r="FE993" s="56"/>
      <c r="FF993" s="56"/>
      <c r="FG993" s="56"/>
      <c r="FH993" s="56"/>
      <c r="FI993" s="56"/>
      <c r="FJ993" s="56"/>
      <c r="FK993" s="56"/>
      <c r="FL993" s="56"/>
      <c r="FM993" s="56"/>
      <c r="FN993" s="56"/>
      <c r="FO993" s="56"/>
      <c r="FP993" s="56"/>
      <c r="FQ993" s="56"/>
      <c r="FR993" s="56"/>
      <c r="FS993" s="56"/>
      <c r="FT993" s="56"/>
      <c r="FU993" s="56"/>
      <c r="FV993" s="56"/>
      <c r="FW993" s="56"/>
      <c r="FX993" s="56"/>
      <c r="FY993" s="56"/>
      <c r="FZ993" s="56"/>
      <c r="GA993" s="56"/>
      <c r="GB993" s="56"/>
      <c r="GC993" s="56"/>
      <c r="GD993" s="56"/>
      <c r="GE993" s="56"/>
      <c r="GF993" s="56"/>
      <c r="GG993" s="56"/>
      <c r="GH993" s="56"/>
      <c r="GI993" s="56"/>
      <c r="GJ993" s="56"/>
      <c r="GK993" s="56"/>
      <c r="GL993" s="56"/>
      <c r="GM993" s="56"/>
      <c r="GN993" s="56"/>
      <c r="GO993" s="56"/>
      <c r="GP993" s="56"/>
      <c r="GQ993" s="56"/>
      <c r="GR993" s="56"/>
      <c r="GS993" s="56"/>
      <c r="GT993" s="56"/>
      <c r="GU993" s="56"/>
      <c r="GV993" s="56"/>
      <c r="GW993" s="56"/>
      <c r="GX993" s="56"/>
      <c r="GY993" s="56"/>
      <c r="GZ993" s="56"/>
      <c r="HA993" s="56"/>
      <c r="HB993" s="56"/>
      <c r="HC993" s="56"/>
      <c r="HD993" s="56"/>
      <c r="HE993" s="56"/>
      <c r="HF993" s="56"/>
      <c r="HG993" s="56"/>
      <c r="HH993" s="56"/>
      <c r="HI993" s="56"/>
      <c r="HJ993" s="56"/>
      <c r="HK993" s="56"/>
      <c r="HL993" s="56"/>
      <c r="HM993" s="56"/>
      <c r="HN993" s="56"/>
      <c r="HO993" s="56"/>
      <c r="HP993" s="56"/>
      <c r="HQ993" s="56"/>
      <c r="HR993" s="56"/>
      <c r="HS993" s="56"/>
      <c r="HT993" s="56"/>
      <c r="HU993" s="56"/>
      <c r="HV993" s="56"/>
      <c r="HW993" s="56"/>
      <c r="HX993" s="56"/>
      <c r="HY993" s="56"/>
      <c r="HZ993" s="56"/>
      <c r="IA993" s="56"/>
      <c r="IB993" s="56"/>
      <c r="IC993" s="56"/>
      <c r="ID993" s="56"/>
      <c r="IE993" s="56"/>
      <c r="IF993" s="56"/>
      <c r="IG993" s="56"/>
      <c r="IH993" s="56"/>
      <c r="II993" s="56"/>
      <c r="IJ993" s="56"/>
      <c r="IK993" s="56"/>
      <c r="IL993" s="56"/>
      <c r="IM993" s="56"/>
      <c r="IN993" s="56"/>
      <c r="IO993" s="56"/>
      <c r="IP993" s="56"/>
      <c r="IQ993" s="56"/>
      <c r="IR993" s="56"/>
      <c r="IS993" s="56"/>
      <c r="IT993" s="56"/>
      <c r="IU993" s="56"/>
      <c r="IV993" s="56"/>
      <c r="IW993" s="56"/>
      <c r="IX993" s="56"/>
    </row>
    <row r="994" spans="2:258">
      <c r="B994" s="56"/>
      <c r="C994" s="56"/>
      <c r="D994" s="56"/>
      <c r="E994" s="56"/>
      <c r="F994" s="56"/>
      <c r="G994" s="56"/>
      <c r="H994" s="56"/>
      <c r="I994" s="56"/>
      <c r="J994" s="56"/>
      <c r="K994" s="56"/>
      <c r="L994" s="56"/>
      <c r="M994" s="56"/>
      <c r="CK994" s="56"/>
      <c r="CL994" s="56"/>
      <c r="CM994" s="56"/>
      <c r="CN994" s="56"/>
      <c r="CO994" s="56"/>
      <c r="CP994" s="56"/>
      <c r="CQ994" s="56"/>
      <c r="CR994" s="56"/>
      <c r="CS994" s="56"/>
      <c r="CT994" s="56"/>
      <c r="CU994" s="56"/>
      <c r="CV994" s="56"/>
      <c r="CW994" s="56"/>
      <c r="CX994" s="56"/>
      <c r="CY994" s="56"/>
      <c r="CZ994" s="56"/>
      <c r="DA994" s="56"/>
      <c r="DB994" s="56"/>
      <c r="DC994" s="56"/>
      <c r="DD994" s="56"/>
      <c r="DE994" s="56"/>
      <c r="DF994" s="56"/>
      <c r="DG994" s="56"/>
      <c r="DH994" s="56"/>
      <c r="DI994" s="56"/>
      <c r="DJ994" s="56"/>
      <c r="DK994" s="56"/>
      <c r="DL994" s="56"/>
      <c r="DM994" s="56"/>
      <c r="DN994" s="56"/>
      <c r="DO994" s="56"/>
      <c r="DP994" s="56"/>
      <c r="DQ994" s="56"/>
      <c r="DR994" s="56"/>
      <c r="DS994" s="56"/>
      <c r="DT994" s="56"/>
      <c r="DU994" s="56"/>
      <c r="DV994" s="56"/>
      <c r="DW994" s="56"/>
      <c r="DX994" s="56"/>
      <c r="DY994" s="56"/>
      <c r="DZ994" s="56"/>
      <c r="EA994" s="56"/>
      <c r="EB994" s="56"/>
      <c r="EC994" s="56"/>
      <c r="ED994" s="56"/>
      <c r="EE994" s="56"/>
      <c r="EF994" s="56"/>
      <c r="EG994" s="56"/>
      <c r="EH994" s="56"/>
      <c r="EI994" s="56"/>
      <c r="EJ994" s="56"/>
      <c r="EK994" s="56"/>
      <c r="EL994" s="56"/>
      <c r="EM994" s="56"/>
      <c r="EN994" s="56"/>
      <c r="EO994" s="56"/>
      <c r="EP994" s="56"/>
      <c r="EQ994" s="56"/>
      <c r="ER994" s="56"/>
      <c r="ES994" s="56"/>
      <c r="ET994" s="56"/>
      <c r="EU994" s="56"/>
      <c r="EV994" s="56"/>
      <c r="EW994" s="56"/>
      <c r="EX994" s="56"/>
      <c r="EY994" s="56"/>
      <c r="EZ994" s="56"/>
      <c r="FA994" s="56"/>
      <c r="FB994" s="56"/>
      <c r="FC994" s="56"/>
      <c r="FD994" s="56"/>
      <c r="FE994" s="56"/>
      <c r="FF994" s="56"/>
      <c r="FG994" s="56"/>
      <c r="FH994" s="56"/>
      <c r="FI994" s="56"/>
      <c r="FJ994" s="56"/>
      <c r="FK994" s="56"/>
      <c r="FL994" s="56"/>
      <c r="FM994" s="56"/>
      <c r="FN994" s="56"/>
      <c r="FO994" s="56"/>
      <c r="FP994" s="56"/>
      <c r="FQ994" s="56"/>
      <c r="FR994" s="56"/>
      <c r="FS994" s="56"/>
      <c r="FT994" s="56"/>
      <c r="FU994" s="56"/>
      <c r="FV994" s="56"/>
      <c r="FW994" s="56"/>
      <c r="FX994" s="56"/>
      <c r="FY994" s="56"/>
      <c r="FZ994" s="56"/>
      <c r="GA994" s="56"/>
      <c r="GB994" s="56"/>
      <c r="GC994" s="56"/>
      <c r="GD994" s="56"/>
      <c r="GE994" s="56"/>
      <c r="GF994" s="56"/>
      <c r="GG994" s="56"/>
      <c r="GH994" s="56"/>
      <c r="GI994" s="56"/>
      <c r="GJ994" s="56"/>
      <c r="GK994" s="56"/>
      <c r="GL994" s="56"/>
      <c r="GM994" s="56"/>
      <c r="GN994" s="56"/>
      <c r="GO994" s="56"/>
      <c r="GP994" s="56"/>
      <c r="GQ994" s="56"/>
      <c r="GR994" s="56"/>
      <c r="GS994" s="56"/>
      <c r="GT994" s="56"/>
      <c r="GU994" s="56"/>
      <c r="GV994" s="56"/>
      <c r="GW994" s="56"/>
      <c r="GX994" s="56"/>
      <c r="GY994" s="56"/>
      <c r="GZ994" s="56"/>
      <c r="HA994" s="56"/>
      <c r="HB994" s="56"/>
      <c r="HC994" s="56"/>
      <c r="HD994" s="56"/>
      <c r="HE994" s="56"/>
      <c r="HF994" s="56"/>
      <c r="HG994" s="56"/>
      <c r="HH994" s="56"/>
      <c r="HI994" s="56"/>
      <c r="HJ994" s="56"/>
      <c r="HK994" s="56"/>
      <c r="HL994" s="56"/>
      <c r="HM994" s="56"/>
      <c r="HN994" s="56"/>
      <c r="HO994" s="56"/>
      <c r="HP994" s="56"/>
      <c r="HQ994" s="56"/>
      <c r="HR994" s="56"/>
      <c r="HS994" s="56"/>
      <c r="HT994" s="56"/>
      <c r="HU994" s="56"/>
      <c r="HV994" s="56"/>
      <c r="HW994" s="56"/>
      <c r="HX994" s="56"/>
      <c r="HY994" s="56"/>
      <c r="HZ994" s="56"/>
      <c r="IA994" s="56"/>
      <c r="IB994" s="56"/>
      <c r="IC994" s="56"/>
      <c r="ID994" s="56"/>
      <c r="IE994" s="56"/>
      <c r="IF994" s="56"/>
      <c r="IG994" s="56"/>
      <c r="IH994" s="56"/>
      <c r="II994" s="56"/>
      <c r="IJ994" s="56"/>
      <c r="IK994" s="56"/>
      <c r="IL994" s="56"/>
      <c r="IM994" s="56"/>
      <c r="IN994" s="56"/>
      <c r="IO994" s="56"/>
      <c r="IP994" s="56"/>
      <c r="IQ994" s="56"/>
      <c r="IR994" s="56"/>
      <c r="IS994" s="56"/>
      <c r="IT994" s="56"/>
      <c r="IU994" s="56"/>
      <c r="IV994" s="56"/>
      <c r="IW994" s="56"/>
      <c r="IX994" s="56"/>
    </row>
    <row r="995" spans="2:258">
      <c r="B995" s="56"/>
      <c r="C995" s="56"/>
      <c r="D995" s="56"/>
      <c r="E995" s="56"/>
      <c r="F995" s="56"/>
      <c r="G995" s="56"/>
      <c r="H995" s="56"/>
      <c r="I995" s="56"/>
      <c r="J995" s="56"/>
      <c r="K995" s="56"/>
      <c r="L995" s="56"/>
      <c r="M995" s="56"/>
      <c r="CK995" s="56"/>
      <c r="CL995" s="56"/>
      <c r="CM995" s="56"/>
      <c r="CN995" s="56"/>
      <c r="CO995" s="56"/>
      <c r="CP995" s="56"/>
      <c r="CQ995" s="56"/>
      <c r="CR995" s="56"/>
      <c r="CS995" s="56"/>
      <c r="CT995" s="56"/>
      <c r="CU995" s="56"/>
      <c r="CV995" s="56"/>
      <c r="CW995" s="56"/>
      <c r="CX995" s="56"/>
      <c r="CY995" s="56"/>
      <c r="CZ995" s="56"/>
      <c r="DA995" s="56"/>
      <c r="DB995" s="56"/>
      <c r="DC995" s="56"/>
      <c r="DD995" s="56"/>
      <c r="DE995" s="56"/>
      <c r="DF995" s="56"/>
      <c r="DG995" s="56"/>
      <c r="DH995" s="56"/>
      <c r="DI995" s="56"/>
      <c r="DJ995" s="56"/>
      <c r="DK995" s="56"/>
      <c r="DL995" s="56"/>
      <c r="DM995" s="56"/>
      <c r="DN995" s="56"/>
      <c r="DO995" s="56"/>
      <c r="DP995" s="56"/>
      <c r="DQ995" s="56"/>
      <c r="DR995" s="56"/>
      <c r="DS995" s="56"/>
      <c r="DT995" s="56"/>
      <c r="DU995" s="56"/>
      <c r="DV995" s="56"/>
      <c r="DW995" s="56"/>
      <c r="DX995" s="56"/>
      <c r="DY995" s="56"/>
      <c r="DZ995" s="56"/>
      <c r="EA995" s="56"/>
      <c r="EB995" s="56"/>
      <c r="EC995" s="56"/>
      <c r="ED995" s="56"/>
      <c r="EE995" s="56"/>
      <c r="EF995" s="56"/>
      <c r="EG995" s="56"/>
      <c r="EH995" s="56"/>
      <c r="EI995" s="56"/>
      <c r="EJ995" s="56"/>
      <c r="EK995" s="56"/>
      <c r="EL995" s="56"/>
      <c r="EM995" s="56"/>
      <c r="EN995" s="56"/>
      <c r="EO995" s="56"/>
      <c r="EP995" s="56"/>
      <c r="EQ995" s="56"/>
      <c r="ER995" s="56"/>
      <c r="ES995" s="56"/>
      <c r="ET995" s="56"/>
      <c r="EU995" s="56"/>
      <c r="EV995" s="56"/>
      <c r="EW995" s="56"/>
      <c r="EX995" s="56"/>
      <c r="EY995" s="56"/>
      <c r="EZ995" s="56"/>
      <c r="FA995" s="56"/>
      <c r="FB995" s="56"/>
      <c r="FC995" s="56"/>
      <c r="FD995" s="56"/>
      <c r="FE995" s="56"/>
      <c r="FF995" s="56"/>
      <c r="FG995" s="56"/>
      <c r="FH995" s="56"/>
      <c r="FI995" s="56"/>
      <c r="FJ995" s="56"/>
      <c r="FK995" s="56"/>
      <c r="FL995" s="56"/>
      <c r="FM995" s="56"/>
      <c r="FN995" s="56"/>
      <c r="FO995" s="56"/>
      <c r="FP995" s="56"/>
      <c r="FQ995" s="56"/>
      <c r="FR995" s="56"/>
      <c r="FS995" s="56"/>
      <c r="FT995" s="56"/>
      <c r="FU995" s="56"/>
      <c r="FV995" s="56"/>
      <c r="FW995" s="56"/>
      <c r="FX995" s="56"/>
      <c r="FY995" s="56"/>
      <c r="FZ995" s="56"/>
      <c r="GA995" s="56"/>
      <c r="GB995" s="56"/>
      <c r="GC995" s="56"/>
      <c r="GD995" s="56"/>
      <c r="GE995" s="56"/>
      <c r="GF995" s="56"/>
      <c r="GG995" s="56"/>
      <c r="GH995" s="56"/>
      <c r="GI995" s="56"/>
      <c r="GJ995" s="56"/>
      <c r="GK995" s="56"/>
      <c r="GL995" s="56"/>
      <c r="GM995" s="56"/>
      <c r="GN995" s="56"/>
      <c r="GO995" s="56"/>
      <c r="GP995" s="56"/>
      <c r="GQ995" s="56"/>
      <c r="GR995" s="56"/>
      <c r="GS995" s="56"/>
      <c r="GT995" s="56"/>
      <c r="GU995" s="56"/>
      <c r="GV995" s="56"/>
      <c r="GW995" s="56"/>
      <c r="GX995" s="56"/>
      <c r="GY995" s="56"/>
      <c r="GZ995" s="56"/>
      <c r="HA995" s="56"/>
      <c r="HB995" s="56"/>
      <c r="HC995" s="56"/>
      <c r="HD995" s="56"/>
      <c r="HE995" s="56"/>
      <c r="HF995" s="56"/>
      <c r="HG995" s="56"/>
      <c r="HH995" s="56"/>
      <c r="HI995" s="56"/>
      <c r="HJ995" s="56"/>
      <c r="HK995" s="56"/>
      <c r="HL995" s="56"/>
      <c r="HM995" s="56"/>
      <c r="HN995" s="56"/>
      <c r="HO995" s="56"/>
      <c r="HP995" s="56"/>
      <c r="HQ995" s="56"/>
      <c r="HR995" s="56"/>
      <c r="HS995" s="56"/>
      <c r="HT995" s="56"/>
      <c r="HU995" s="56"/>
      <c r="HV995" s="56"/>
      <c r="HW995" s="56"/>
      <c r="HX995" s="56"/>
      <c r="HY995" s="56"/>
      <c r="HZ995" s="56"/>
      <c r="IA995" s="56"/>
      <c r="IB995" s="56"/>
      <c r="IC995" s="56"/>
      <c r="ID995" s="56"/>
      <c r="IE995" s="56"/>
      <c r="IF995" s="56"/>
      <c r="IG995" s="56"/>
      <c r="IH995" s="56"/>
      <c r="II995" s="56"/>
      <c r="IJ995" s="56"/>
      <c r="IK995" s="56"/>
      <c r="IL995" s="56"/>
      <c r="IM995" s="56"/>
      <c r="IN995" s="56"/>
      <c r="IO995" s="56"/>
      <c r="IP995" s="56"/>
      <c r="IQ995" s="56"/>
      <c r="IR995" s="56"/>
      <c r="IS995" s="56"/>
      <c r="IT995" s="56"/>
      <c r="IU995" s="56"/>
      <c r="IV995" s="56"/>
      <c r="IW995" s="56"/>
      <c r="IX995" s="56"/>
    </row>
    <row r="996" spans="2:258">
      <c r="B996" s="56"/>
      <c r="C996" s="56"/>
      <c r="D996" s="56"/>
      <c r="E996" s="56"/>
      <c r="F996" s="56"/>
      <c r="G996" s="56"/>
      <c r="H996" s="56"/>
      <c r="I996" s="56"/>
      <c r="J996" s="56"/>
      <c r="K996" s="56"/>
      <c r="L996" s="56"/>
      <c r="M996" s="56"/>
      <c r="CK996" s="56"/>
      <c r="CL996" s="56"/>
      <c r="CM996" s="56"/>
      <c r="CN996" s="56"/>
      <c r="CO996" s="56"/>
      <c r="CP996" s="56"/>
      <c r="CQ996" s="56"/>
      <c r="CR996" s="56"/>
      <c r="CS996" s="56"/>
      <c r="CT996" s="56"/>
      <c r="CU996" s="56"/>
      <c r="CV996" s="56"/>
      <c r="CW996" s="56"/>
      <c r="CX996" s="56"/>
      <c r="CY996" s="56"/>
      <c r="CZ996" s="56"/>
      <c r="DA996" s="56"/>
      <c r="DB996" s="56"/>
      <c r="DC996" s="56"/>
      <c r="DD996" s="56"/>
      <c r="DE996" s="56"/>
      <c r="DF996" s="56"/>
      <c r="DG996" s="56"/>
      <c r="DH996" s="56"/>
      <c r="DI996" s="56"/>
      <c r="DJ996" s="56"/>
      <c r="DK996" s="56"/>
      <c r="DL996" s="56"/>
      <c r="DM996" s="56"/>
      <c r="DN996" s="56"/>
      <c r="DO996" s="56"/>
      <c r="DP996" s="56"/>
      <c r="DQ996" s="56"/>
      <c r="DR996" s="56"/>
      <c r="DS996" s="56"/>
      <c r="DT996" s="56"/>
      <c r="DU996" s="56"/>
      <c r="DV996" s="56"/>
      <c r="DW996" s="56"/>
      <c r="DX996" s="56"/>
      <c r="DY996" s="56"/>
      <c r="DZ996" s="56"/>
      <c r="EA996" s="56"/>
      <c r="EB996" s="56"/>
      <c r="EC996" s="56"/>
      <c r="ED996" s="56"/>
      <c r="EE996" s="56"/>
      <c r="EF996" s="56"/>
      <c r="EG996" s="56"/>
      <c r="EH996" s="56"/>
      <c r="EI996" s="56"/>
      <c r="EJ996" s="56"/>
      <c r="EK996" s="56"/>
      <c r="EL996" s="56"/>
      <c r="EM996" s="56"/>
      <c r="EN996" s="56"/>
      <c r="EO996" s="56"/>
      <c r="EP996" s="56"/>
      <c r="EQ996" s="56"/>
      <c r="ER996" s="56"/>
      <c r="ES996" s="56"/>
      <c r="ET996" s="56"/>
      <c r="EU996" s="56"/>
      <c r="EV996" s="56"/>
      <c r="EW996" s="56"/>
      <c r="EX996" s="56"/>
      <c r="EY996" s="56"/>
      <c r="EZ996" s="56"/>
      <c r="FA996" s="56"/>
      <c r="FB996" s="56"/>
      <c r="FC996" s="56"/>
      <c r="FD996" s="56"/>
      <c r="FE996" s="56"/>
      <c r="FF996" s="56"/>
      <c r="FG996" s="56"/>
      <c r="FH996" s="56"/>
      <c r="FI996" s="56"/>
      <c r="FJ996" s="56"/>
      <c r="FK996" s="56"/>
      <c r="FL996" s="56"/>
      <c r="FM996" s="56"/>
      <c r="FN996" s="56"/>
      <c r="FO996" s="56"/>
      <c r="FP996" s="56"/>
      <c r="FQ996" s="56"/>
      <c r="FR996" s="56"/>
      <c r="FS996" s="56"/>
      <c r="FT996" s="56"/>
      <c r="FU996" s="56"/>
      <c r="FV996" s="56"/>
      <c r="FW996" s="56"/>
      <c r="FX996" s="56"/>
      <c r="FY996" s="56"/>
      <c r="FZ996" s="56"/>
      <c r="GA996" s="56"/>
      <c r="GB996" s="56"/>
      <c r="GC996" s="56"/>
      <c r="GD996" s="56"/>
      <c r="GE996" s="56"/>
      <c r="GF996" s="56"/>
      <c r="GG996" s="56"/>
      <c r="GH996" s="56"/>
      <c r="GI996" s="56"/>
      <c r="GJ996" s="56"/>
      <c r="GK996" s="56"/>
      <c r="GL996" s="56"/>
      <c r="GM996" s="56"/>
      <c r="GN996" s="56"/>
      <c r="GO996" s="56"/>
      <c r="GP996" s="56"/>
      <c r="GQ996" s="56"/>
      <c r="GR996" s="56"/>
      <c r="GS996" s="56"/>
      <c r="GT996" s="56"/>
      <c r="GU996" s="56"/>
      <c r="GV996" s="56"/>
      <c r="GW996" s="56"/>
      <c r="GX996" s="56"/>
      <c r="GY996" s="56"/>
      <c r="GZ996" s="56"/>
      <c r="HA996" s="56"/>
      <c r="HB996" s="56"/>
      <c r="HC996" s="56"/>
      <c r="HD996" s="56"/>
      <c r="HE996" s="56"/>
      <c r="HF996" s="56"/>
      <c r="HG996" s="56"/>
      <c r="HH996" s="56"/>
      <c r="HI996" s="56"/>
      <c r="HJ996" s="56"/>
      <c r="HK996" s="56"/>
      <c r="HL996" s="56"/>
      <c r="HM996" s="56"/>
      <c r="HN996" s="56"/>
      <c r="HO996" s="56"/>
      <c r="HP996" s="56"/>
      <c r="HQ996" s="56"/>
      <c r="HR996" s="56"/>
      <c r="HS996" s="56"/>
      <c r="HT996" s="56"/>
      <c r="HU996" s="56"/>
      <c r="HV996" s="56"/>
      <c r="HW996" s="56"/>
      <c r="HX996" s="56"/>
      <c r="HY996" s="56"/>
      <c r="HZ996" s="56"/>
      <c r="IA996" s="56"/>
      <c r="IB996" s="56"/>
      <c r="IC996" s="56"/>
      <c r="ID996" s="56"/>
      <c r="IE996" s="56"/>
      <c r="IF996" s="56"/>
      <c r="IG996" s="56"/>
      <c r="IH996" s="56"/>
      <c r="II996" s="56"/>
      <c r="IJ996" s="56"/>
      <c r="IK996" s="56"/>
      <c r="IL996" s="56"/>
      <c r="IM996" s="56"/>
      <c r="IN996" s="56"/>
      <c r="IO996" s="56"/>
      <c r="IP996" s="56"/>
      <c r="IQ996" s="56"/>
      <c r="IR996" s="56"/>
      <c r="IS996" s="56"/>
      <c r="IT996" s="56"/>
      <c r="IU996" s="56"/>
      <c r="IV996" s="56"/>
      <c r="IW996" s="56"/>
      <c r="IX996" s="56"/>
    </row>
    <row r="997" spans="2:258">
      <c r="B997" s="56"/>
      <c r="C997" s="56"/>
      <c r="D997" s="56"/>
      <c r="E997" s="56"/>
      <c r="F997" s="56"/>
      <c r="G997" s="56"/>
      <c r="H997" s="56"/>
      <c r="I997" s="56"/>
      <c r="J997" s="56"/>
      <c r="K997" s="56"/>
      <c r="L997" s="56"/>
      <c r="M997" s="56"/>
      <c r="CK997" s="56"/>
      <c r="CL997" s="56"/>
      <c r="CM997" s="56"/>
      <c r="CN997" s="56"/>
      <c r="CO997" s="56"/>
      <c r="CP997" s="56"/>
      <c r="CQ997" s="56"/>
      <c r="CR997" s="56"/>
      <c r="CS997" s="56"/>
      <c r="CT997" s="56"/>
      <c r="CU997" s="56"/>
      <c r="CV997" s="56"/>
      <c r="CW997" s="56"/>
      <c r="CX997" s="56"/>
      <c r="CY997" s="56"/>
      <c r="CZ997" s="56"/>
      <c r="DA997" s="56"/>
      <c r="DB997" s="56"/>
      <c r="DC997" s="56"/>
      <c r="DD997" s="56"/>
      <c r="DE997" s="56"/>
      <c r="DF997" s="56"/>
      <c r="DG997" s="56"/>
      <c r="DH997" s="56"/>
      <c r="DI997" s="56"/>
      <c r="DJ997" s="56"/>
      <c r="DK997" s="56"/>
      <c r="DL997" s="56"/>
      <c r="DM997" s="56"/>
      <c r="DN997" s="56"/>
      <c r="DO997" s="56"/>
      <c r="DP997" s="56"/>
      <c r="DQ997" s="56"/>
      <c r="DR997" s="56"/>
      <c r="DS997" s="56"/>
      <c r="DT997" s="56"/>
      <c r="DU997" s="56"/>
      <c r="DV997" s="56"/>
      <c r="DW997" s="56"/>
      <c r="DX997" s="56"/>
      <c r="DY997" s="56"/>
      <c r="DZ997" s="56"/>
      <c r="EA997" s="56"/>
      <c r="EB997" s="56"/>
      <c r="EC997" s="56"/>
      <c r="ED997" s="56"/>
      <c r="EE997" s="56"/>
      <c r="EF997" s="56"/>
      <c r="EG997" s="56"/>
      <c r="EH997" s="56"/>
      <c r="EI997" s="56"/>
      <c r="EJ997" s="56"/>
      <c r="EK997" s="56"/>
      <c r="EL997" s="56"/>
      <c r="EM997" s="56"/>
      <c r="EN997" s="56"/>
      <c r="EO997" s="56"/>
      <c r="EP997" s="56"/>
      <c r="EQ997" s="56"/>
      <c r="ER997" s="56"/>
      <c r="ES997" s="56"/>
      <c r="ET997" s="56"/>
      <c r="EU997" s="56"/>
      <c r="EV997" s="56"/>
      <c r="EW997" s="56"/>
      <c r="EX997" s="56"/>
      <c r="EY997" s="56"/>
      <c r="EZ997" s="56"/>
      <c r="FA997" s="56"/>
      <c r="FB997" s="56"/>
      <c r="FC997" s="56"/>
      <c r="FD997" s="56"/>
      <c r="FE997" s="56"/>
      <c r="FF997" s="56"/>
      <c r="FG997" s="56"/>
      <c r="FH997" s="56"/>
      <c r="FI997" s="56"/>
      <c r="FJ997" s="56"/>
      <c r="FK997" s="56"/>
      <c r="FL997" s="56"/>
      <c r="FM997" s="56"/>
      <c r="FN997" s="56"/>
      <c r="FO997" s="56"/>
      <c r="FP997" s="56"/>
      <c r="FQ997" s="56"/>
      <c r="FR997" s="56"/>
      <c r="FS997" s="56"/>
      <c r="FT997" s="56"/>
      <c r="FU997" s="56"/>
      <c r="FV997" s="56"/>
      <c r="FW997" s="56"/>
      <c r="FX997" s="56"/>
      <c r="FY997" s="56"/>
      <c r="FZ997" s="56"/>
      <c r="GA997" s="56"/>
      <c r="GB997" s="56"/>
      <c r="GC997" s="56"/>
      <c r="GD997" s="56"/>
      <c r="GE997" s="56"/>
      <c r="GF997" s="56"/>
      <c r="GG997" s="56"/>
      <c r="GH997" s="56"/>
      <c r="GI997" s="56"/>
      <c r="GJ997" s="56"/>
      <c r="GK997" s="56"/>
      <c r="GL997" s="56"/>
      <c r="GM997" s="56"/>
      <c r="GN997" s="56"/>
      <c r="GO997" s="56"/>
      <c r="GP997" s="56"/>
      <c r="GQ997" s="56"/>
      <c r="GR997" s="56"/>
      <c r="GS997" s="56"/>
      <c r="GT997" s="56"/>
      <c r="GU997" s="56"/>
      <c r="GV997" s="56"/>
      <c r="GW997" s="56"/>
      <c r="GX997" s="56"/>
      <c r="GY997" s="56"/>
      <c r="GZ997" s="56"/>
      <c r="HA997" s="56"/>
      <c r="HB997" s="56"/>
      <c r="HC997" s="56"/>
      <c r="HD997" s="56"/>
      <c r="HE997" s="56"/>
      <c r="HF997" s="56"/>
      <c r="HG997" s="56"/>
      <c r="HH997" s="56"/>
      <c r="HI997" s="56"/>
      <c r="HJ997" s="56"/>
      <c r="HK997" s="56"/>
      <c r="HL997" s="56"/>
      <c r="HM997" s="56"/>
      <c r="HN997" s="56"/>
      <c r="HO997" s="56"/>
      <c r="HP997" s="56"/>
      <c r="HQ997" s="56"/>
      <c r="HR997" s="56"/>
      <c r="HS997" s="56"/>
      <c r="HT997" s="56"/>
      <c r="HU997" s="56"/>
      <c r="HV997" s="56"/>
      <c r="HW997" s="56"/>
      <c r="HX997" s="56"/>
      <c r="HY997" s="56"/>
      <c r="HZ997" s="56"/>
      <c r="IA997" s="56"/>
      <c r="IB997" s="56"/>
      <c r="IC997" s="56"/>
      <c r="ID997" s="56"/>
      <c r="IE997" s="56"/>
      <c r="IF997" s="56"/>
      <c r="IG997" s="56"/>
      <c r="IH997" s="56"/>
      <c r="II997" s="56"/>
      <c r="IJ997" s="56"/>
      <c r="IK997" s="56"/>
      <c r="IL997" s="56"/>
      <c r="IM997" s="56"/>
      <c r="IN997" s="56"/>
      <c r="IO997" s="56"/>
      <c r="IP997" s="56"/>
      <c r="IQ997" s="56"/>
      <c r="IR997" s="56"/>
      <c r="IS997" s="56"/>
      <c r="IT997" s="56"/>
      <c r="IU997" s="56"/>
      <c r="IV997" s="56"/>
      <c r="IW997" s="56"/>
      <c r="IX997" s="56"/>
    </row>
    <row r="998" spans="2:258">
      <c r="B998" s="56"/>
      <c r="C998" s="56"/>
      <c r="D998" s="56"/>
      <c r="E998" s="56"/>
      <c r="F998" s="56"/>
      <c r="G998" s="56"/>
      <c r="H998" s="56"/>
      <c r="I998" s="56"/>
      <c r="J998" s="56"/>
      <c r="K998" s="56"/>
      <c r="L998" s="56"/>
      <c r="M998" s="56"/>
      <c r="CK998" s="56"/>
      <c r="CL998" s="56"/>
      <c r="CM998" s="56"/>
      <c r="CN998" s="56"/>
      <c r="CO998" s="56"/>
      <c r="CP998" s="56"/>
      <c r="CQ998" s="56"/>
      <c r="CR998" s="56"/>
      <c r="CS998" s="56"/>
      <c r="CT998" s="56"/>
      <c r="CU998" s="56"/>
      <c r="CV998" s="56"/>
      <c r="CW998" s="56"/>
      <c r="CX998" s="56"/>
      <c r="CY998" s="56"/>
      <c r="CZ998" s="56"/>
      <c r="DA998" s="56"/>
      <c r="DB998" s="56"/>
      <c r="DC998" s="56"/>
      <c r="DD998" s="56"/>
      <c r="DE998" s="56"/>
      <c r="DF998" s="56"/>
      <c r="DG998" s="56"/>
      <c r="DH998" s="56"/>
      <c r="DI998" s="56"/>
      <c r="DJ998" s="56"/>
      <c r="DK998" s="56"/>
      <c r="DL998" s="56"/>
      <c r="DM998" s="56"/>
      <c r="DN998" s="56"/>
      <c r="DO998" s="56"/>
      <c r="DP998" s="56"/>
      <c r="DQ998" s="56"/>
      <c r="DR998" s="56"/>
      <c r="DS998" s="56"/>
      <c r="DT998" s="56"/>
      <c r="DU998" s="56"/>
      <c r="DV998" s="56"/>
      <c r="DW998" s="56"/>
      <c r="DX998" s="56"/>
      <c r="DY998" s="56"/>
      <c r="DZ998" s="56"/>
      <c r="EA998" s="56"/>
      <c r="EB998" s="56"/>
      <c r="EC998" s="56"/>
      <c r="ED998" s="56"/>
      <c r="EE998" s="56"/>
      <c r="EF998" s="56"/>
      <c r="EG998" s="56"/>
      <c r="EH998" s="56"/>
      <c r="EI998" s="56"/>
      <c r="EJ998" s="56"/>
      <c r="EK998" s="56"/>
      <c r="EL998" s="56"/>
      <c r="EM998" s="56"/>
      <c r="EN998" s="56"/>
      <c r="EO998" s="56"/>
      <c r="EP998" s="56"/>
      <c r="EQ998" s="56"/>
      <c r="ER998" s="56"/>
      <c r="ES998" s="56"/>
      <c r="ET998" s="56"/>
      <c r="EU998" s="56"/>
      <c r="EV998" s="56"/>
      <c r="EW998" s="56"/>
      <c r="EX998" s="56"/>
      <c r="EY998" s="56"/>
      <c r="EZ998" s="56"/>
      <c r="FA998" s="56"/>
      <c r="FB998" s="56"/>
      <c r="FC998" s="56"/>
      <c r="FD998" s="56"/>
      <c r="FE998" s="56"/>
      <c r="FF998" s="56"/>
      <c r="FG998" s="56"/>
      <c r="FH998" s="56"/>
      <c r="FI998" s="56"/>
      <c r="FJ998" s="56"/>
      <c r="FK998" s="56"/>
      <c r="FL998" s="56"/>
      <c r="FM998" s="56"/>
      <c r="FN998" s="56"/>
      <c r="FO998" s="56"/>
      <c r="FP998" s="56"/>
      <c r="FQ998" s="56"/>
      <c r="FR998" s="56"/>
      <c r="FS998" s="56"/>
      <c r="FT998" s="56"/>
      <c r="FU998" s="56"/>
      <c r="FV998" s="56"/>
      <c r="FW998" s="56"/>
      <c r="FX998" s="56"/>
      <c r="FY998" s="56"/>
      <c r="FZ998" s="56"/>
      <c r="GA998" s="56"/>
      <c r="GB998" s="56"/>
      <c r="GC998" s="56"/>
      <c r="GD998" s="56"/>
      <c r="GE998" s="56"/>
      <c r="GF998" s="56"/>
      <c r="GG998" s="56"/>
      <c r="GH998" s="56"/>
      <c r="GI998" s="56"/>
      <c r="GJ998" s="56"/>
      <c r="GK998" s="56"/>
      <c r="GL998" s="56"/>
      <c r="GM998" s="56"/>
      <c r="GN998" s="56"/>
      <c r="GO998" s="56"/>
      <c r="GP998" s="56"/>
      <c r="GQ998" s="56"/>
      <c r="GR998" s="56"/>
      <c r="GS998" s="56"/>
      <c r="GT998" s="56"/>
      <c r="GU998" s="56"/>
      <c r="GV998" s="56"/>
      <c r="GW998" s="56"/>
      <c r="GX998" s="56"/>
      <c r="GY998" s="56"/>
      <c r="GZ998" s="56"/>
      <c r="HA998" s="56"/>
      <c r="HB998" s="56"/>
      <c r="HC998" s="56"/>
      <c r="HD998" s="56"/>
      <c r="HE998" s="56"/>
      <c r="HF998" s="56"/>
      <c r="HG998" s="56"/>
      <c r="HH998" s="56"/>
      <c r="HI998" s="56"/>
      <c r="HJ998" s="56"/>
      <c r="HK998" s="56"/>
      <c r="HL998" s="56"/>
      <c r="HM998" s="56"/>
      <c r="HN998" s="56"/>
      <c r="HO998" s="56"/>
      <c r="HP998" s="56"/>
      <c r="HQ998" s="56"/>
      <c r="HR998" s="56"/>
      <c r="HS998" s="56"/>
      <c r="HT998" s="56"/>
      <c r="HU998" s="56"/>
      <c r="HV998" s="56"/>
      <c r="HW998" s="56"/>
      <c r="HX998" s="56"/>
      <c r="HY998" s="56"/>
      <c r="HZ998" s="56"/>
      <c r="IA998" s="56"/>
      <c r="IB998" s="56"/>
      <c r="IC998" s="56"/>
      <c r="ID998" s="56"/>
      <c r="IE998" s="56"/>
      <c r="IF998" s="56"/>
      <c r="IG998" s="56"/>
      <c r="IH998" s="56"/>
      <c r="II998" s="56"/>
      <c r="IJ998" s="56"/>
      <c r="IK998" s="56"/>
      <c r="IL998" s="56"/>
      <c r="IM998" s="56"/>
      <c r="IN998" s="56"/>
      <c r="IO998" s="56"/>
      <c r="IP998" s="56"/>
      <c r="IQ998" s="56"/>
      <c r="IR998" s="56"/>
      <c r="IS998" s="56"/>
      <c r="IT998" s="56"/>
      <c r="IU998" s="56"/>
      <c r="IV998" s="56"/>
      <c r="IW998" s="56"/>
      <c r="IX998" s="56"/>
    </row>
    <row r="999" spans="2:258">
      <c r="B999" s="56"/>
      <c r="C999" s="56"/>
      <c r="D999" s="56"/>
      <c r="E999" s="56"/>
      <c r="F999" s="56"/>
      <c r="G999" s="56"/>
      <c r="H999" s="56"/>
      <c r="I999" s="56"/>
      <c r="J999" s="56"/>
      <c r="K999" s="56"/>
      <c r="L999" s="56"/>
      <c r="M999" s="56"/>
      <c r="CK999" s="56"/>
      <c r="CL999" s="56"/>
      <c r="CM999" s="56"/>
      <c r="CN999" s="56"/>
      <c r="CO999" s="56"/>
      <c r="CP999" s="56"/>
      <c r="CQ999" s="56"/>
      <c r="CR999" s="56"/>
      <c r="CS999" s="56"/>
      <c r="CT999" s="56"/>
      <c r="CU999" s="56"/>
      <c r="CV999" s="56"/>
      <c r="CW999" s="56"/>
      <c r="CX999" s="56"/>
      <c r="CY999" s="56"/>
      <c r="CZ999" s="56"/>
      <c r="DA999" s="56"/>
      <c r="DB999" s="56"/>
      <c r="DC999" s="56"/>
      <c r="DD999" s="56"/>
      <c r="DE999" s="56"/>
      <c r="DF999" s="56"/>
      <c r="DG999" s="56"/>
      <c r="DH999" s="56"/>
      <c r="DI999" s="56"/>
      <c r="DJ999" s="56"/>
      <c r="DK999" s="56"/>
      <c r="DL999" s="56"/>
      <c r="DM999" s="56"/>
      <c r="DN999" s="56"/>
      <c r="DO999" s="56"/>
      <c r="DP999" s="56"/>
      <c r="DQ999" s="56"/>
      <c r="DR999" s="56"/>
      <c r="DS999" s="56"/>
      <c r="DT999" s="56"/>
      <c r="DU999" s="56"/>
      <c r="DV999" s="56"/>
      <c r="DW999" s="56"/>
      <c r="DX999" s="56"/>
      <c r="DY999" s="56"/>
      <c r="DZ999" s="56"/>
      <c r="EA999" s="56"/>
      <c r="EB999" s="56"/>
      <c r="EC999" s="56"/>
      <c r="ED999" s="56"/>
      <c r="EE999" s="56"/>
      <c r="EF999" s="56"/>
      <c r="EG999" s="56"/>
      <c r="EH999" s="56"/>
      <c r="EI999" s="56"/>
      <c r="EJ999" s="56"/>
      <c r="EK999" s="56"/>
      <c r="EL999" s="56"/>
      <c r="EM999" s="56"/>
      <c r="EN999" s="56"/>
      <c r="EO999" s="56"/>
      <c r="EP999" s="56"/>
      <c r="EQ999" s="56"/>
      <c r="ER999" s="56"/>
      <c r="ES999" s="56"/>
      <c r="ET999" s="56"/>
      <c r="EU999" s="56"/>
      <c r="EV999" s="56"/>
      <c r="EW999" s="56"/>
      <c r="EX999" s="56"/>
      <c r="EY999" s="56"/>
      <c r="EZ999" s="56"/>
      <c r="FA999" s="56"/>
      <c r="FB999" s="56"/>
      <c r="FC999" s="56"/>
      <c r="FD999" s="56"/>
      <c r="FE999" s="56"/>
      <c r="FF999" s="56"/>
      <c r="FG999" s="56"/>
      <c r="FH999" s="56"/>
      <c r="FI999" s="56"/>
      <c r="FJ999" s="56"/>
      <c r="FK999" s="56"/>
      <c r="FL999" s="56"/>
      <c r="FM999" s="56"/>
      <c r="FN999" s="56"/>
      <c r="FO999" s="56"/>
      <c r="FP999" s="56"/>
      <c r="FQ999" s="56"/>
      <c r="FR999" s="56"/>
      <c r="FS999" s="56"/>
      <c r="FT999" s="56"/>
      <c r="FU999" s="56"/>
      <c r="FV999" s="56"/>
      <c r="FW999" s="56"/>
      <c r="FX999" s="56"/>
      <c r="FY999" s="56"/>
      <c r="FZ999" s="56"/>
      <c r="GA999" s="56"/>
      <c r="GB999" s="56"/>
      <c r="GC999" s="56"/>
      <c r="GD999" s="56"/>
      <c r="GE999" s="56"/>
      <c r="GF999" s="56"/>
      <c r="GG999" s="56"/>
      <c r="GH999" s="56"/>
      <c r="GI999" s="56"/>
      <c r="GJ999" s="56"/>
      <c r="GK999" s="56"/>
      <c r="GL999" s="56"/>
      <c r="GM999" s="56"/>
      <c r="GN999" s="56"/>
      <c r="GO999" s="56"/>
      <c r="GP999" s="56"/>
      <c r="GQ999" s="56"/>
      <c r="GR999" s="56"/>
      <c r="GS999" s="56"/>
      <c r="GT999" s="56"/>
      <c r="GU999" s="56"/>
      <c r="GV999" s="56"/>
      <c r="GW999" s="56"/>
      <c r="GX999" s="56"/>
      <c r="GY999" s="56"/>
      <c r="GZ999" s="56"/>
      <c r="HA999" s="56"/>
      <c r="HB999" s="56"/>
      <c r="HC999" s="56"/>
      <c r="HD999" s="56"/>
      <c r="HE999" s="56"/>
      <c r="HF999" s="56"/>
      <c r="HG999" s="56"/>
      <c r="HH999" s="56"/>
      <c r="HI999" s="56"/>
      <c r="HJ999" s="56"/>
      <c r="HK999" s="56"/>
      <c r="HL999" s="56"/>
      <c r="HM999" s="56"/>
      <c r="HN999" s="56"/>
      <c r="HO999" s="56"/>
      <c r="HP999" s="56"/>
      <c r="HQ999" s="56"/>
      <c r="HR999" s="56"/>
      <c r="HS999" s="56"/>
      <c r="HT999" s="56"/>
      <c r="HU999" s="56"/>
      <c r="HV999" s="56"/>
      <c r="HW999" s="56"/>
      <c r="HX999" s="56"/>
      <c r="HY999" s="56"/>
      <c r="HZ999" s="56"/>
      <c r="IA999" s="56"/>
      <c r="IB999" s="56"/>
      <c r="IC999" s="56"/>
      <c r="ID999" s="56"/>
      <c r="IE999" s="56"/>
      <c r="IF999" s="56"/>
      <c r="IG999" s="56"/>
      <c r="IH999" s="56"/>
      <c r="II999" s="56"/>
      <c r="IJ999" s="56"/>
      <c r="IK999" s="56"/>
      <c r="IL999" s="56"/>
      <c r="IM999" s="56"/>
      <c r="IN999" s="56"/>
      <c r="IO999" s="56"/>
      <c r="IP999" s="56"/>
      <c r="IQ999" s="56"/>
      <c r="IR999" s="56"/>
      <c r="IS999" s="56"/>
      <c r="IT999" s="56"/>
      <c r="IU999" s="56"/>
      <c r="IV999" s="56"/>
      <c r="IW999" s="56"/>
      <c r="IX999" s="56"/>
    </row>
    <row r="1000" spans="2:258">
      <c r="B1000" s="56"/>
      <c r="C1000" s="56"/>
      <c r="D1000" s="56"/>
      <c r="E1000" s="56"/>
      <c r="F1000" s="56"/>
      <c r="G1000" s="56"/>
      <c r="H1000" s="56"/>
      <c r="I1000" s="56"/>
      <c r="J1000" s="56"/>
      <c r="K1000" s="56"/>
      <c r="L1000" s="56"/>
      <c r="M1000" s="56"/>
      <c r="CK1000" s="56"/>
      <c r="CL1000" s="56"/>
      <c r="CM1000" s="56"/>
      <c r="CN1000" s="56"/>
      <c r="CO1000" s="56"/>
      <c r="CP1000" s="56"/>
      <c r="CQ1000" s="56"/>
      <c r="CR1000" s="56"/>
      <c r="CS1000" s="56"/>
      <c r="CT1000" s="56"/>
      <c r="CU1000" s="56"/>
      <c r="CV1000" s="56"/>
      <c r="CW1000" s="56"/>
      <c r="CX1000" s="56"/>
      <c r="CY1000" s="56"/>
      <c r="CZ1000" s="56"/>
      <c r="DA1000" s="56"/>
      <c r="DB1000" s="56"/>
      <c r="DC1000" s="56"/>
      <c r="DD1000" s="56"/>
      <c r="DE1000" s="56"/>
      <c r="DF1000" s="56"/>
      <c r="DG1000" s="56"/>
      <c r="DH1000" s="56"/>
      <c r="DI1000" s="56"/>
      <c r="DJ1000" s="56"/>
      <c r="DK1000" s="56"/>
      <c r="DL1000" s="56"/>
      <c r="DM1000" s="56"/>
      <c r="DN1000" s="56"/>
      <c r="DO1000" s="56"/>
      <c r="DP1000" s="56"/>
      <c r="DQ1000" s="56"/>
      <c r="DR1000" s="56"/>
      <c r="DS1000" s="56"/>
      <c r="DT1000" s="56"/>
      <c r="DU1000" s="56"/>
      <c r="DV1000" s="56"/>
      <c r="DW1000" s="56"/>
      <c r="DX1000" s="56"/>
      <c r="DY1000" s="56"/>
      <c r="DZ1000" s="56"/>
      <c r="EA1000" s="56"/>
      <c r="EB1000" s="56"/>
      <c r="EC1000" s="56"/>
      <c r="ED1000" s="56"/>
      <c r="EE1000" s="56"/>
      <c r="EF1000" s="56"/>
      <c r="EG1000" s="56"/>
      <c r="EH1000" s="56"/>
      <c r="EI1000" s="56"/>
      <c r="EJ1000" s="56"/>
      <c r="EK1000" s="56"/>
      <c r="EL1000" s="56"/>
      <c r="EM1000" s="56"/>
      <c r="EN1000" s="56"/>
      <c r="EO1000" s="56"/>
      <c r="EP1000" s="56"/>
      <c r="EQ1000" s="56"/>
      <c r="ER1000" s="56"/>
      <c r="ES1000" s="56"/>
      <c r="ET1000" s="56"/>
      <c r="EU1000" s="56"/>
      <c r="EV1000" s="56"/>
      <c r="EW1000" s="56"/>
      <c r="EX1000" s="56"/>
      <c r="EY1000" s="56"/>
      <c r="EZ1000" s="56"/>
      <c r="FA1000" s="56"/>
      <c r="FB1000" s="56"/>
      <c r="FC1000" s="56"/>
      <c r="FD1000" s="56"/>
      <c r="FE1000" s="56"/>
      <c r="FF1000" s="56"/>
      <c r="FG1000" s="56"/>
      <c r="FH1000" s="56"/>
      <c r="FI1000" s="56"/>
      <c r="FJ1000" s="56"/>
      <c r="FK1000" s="56"/>
      <c r="FL1000" s="56"/>
      <c r="FM1000" s="56"/>
      <c r="FN1000" s="56"/>
      <c r="FO1000" s="56"/>
      <c r="FP1000" s="56"/>
      <c r="FQ1000" s="56"/>
      <c r="FR1000" s="56"/>
      <c r="FS1000" s="56"/>
      <c r="FT1000" s="56"/>
      <c r="FU1000" s="56"/>
      <c r="FV1000" s="56"/>
      <c r="FW1000" s="56"/>
      <c r="FX1000" s="56"/>
      <c r="FY1000" s="56"/>
      <c r="FZ1000" s="56"/>
      <c r="GA1000" s="56"/>
      <c r="GB1000" s="56"/>
      <c r="GC1000" s="56"/>
      <c r="GD1000" s="56"/>
      <c r="GE1000" s="56"/>
      <c r="GF1000" s="56"/>
      <c r="GG1000" s="56"/>
      <c r="GH1000" s="56"/>
      <c r="GI1000" s="56"/>
      <c r="GJ1000" s="56"/>
      <c r="GK1000" s="56"/>
      <c r="GL1000" s="56"/>
      <c r="GM1000" s="56"/>
      <c r="GN1000" s="56"/>
      <c r="GO1000" s="56"/>
      <c r="GP1000" s="56"/>
      <c r="GQ1000" s="56"/>
      <c r="GR1000" s="56"/>
      <c r="GS1000" s="56"/>
      <c r="GT1000" s="56"/>
      <c r="GU1000" s="56"/>
      <c r="GV1000" s="56"/>
      <c r="GW1000" s="56"/>
      <c r="GX1000" s="56"/>
      <c r="GY1000" s="56"/>
      <c r="GZ1000" s="56"/>
      <c r="HA1000" s="56"/>
      <c r="HB1000" s="56"/>
      <c r="HC1000" s="56"/>
      <c r="HD1000" s="56"/>
      <c r="HE1000" s="56"/>
      <c r="HF1000" s="56"/>
      <c r="HG1000" s="56"/>
      <c r="HH1000" s="56"/>
      <c r="HI1000" s="56"/>
      <c r="HJ1000" s="56"/>
      <c r="HK1000" s="56"/>
      <c r="HL1000" s="56"/>
      <c r="HM1000" s="56"/>
      <c r="HN1000" s="56"/>
      <c r="HO1000" s="56"/>
      <c r="HP1000" s="56"/>
      <c r="HQ1000" s="56"/>
      <c r="HR1000" s="56"/>
      <c r="HS1000" s="56"/>
      <c r="HT1000" s="56"/>
      <c r="HU1000" s="56"/>
      <c r="HV1000" s="56"/>
      <c r="HW1000" s="56"/>
      <c r="HX1000" s="56"/>
      <c r="HY1000" s="56"/>
      <c r="HZ1000" s="56"/>
      <c r="IA1000" s="56"/>
      <c r="IB1000" s="56"/>
      <c r="IC1000" s="56"/>
      <c r="ID1000" s="56"/>
      <c r="IE1000" s="56"/>
      <c r="IF1000" s="56"/>
      <c r="IG1000" s="56"/>
      <c r="IH1000" s="56"/>
      <c r="II1000" s="56"/>
      <c r="IJ1000" s="56"/>
      <c r="IK1000" s="56"/>
      <c r="IL1000" s="56"/>
      <c r="IM1000" s="56"/>
      <c r="IN1000" s="56"/>
      <c r="IO1000" s="56"/>
      <c r="IP1000" s="56"/>
      <c r="IQ1000" s="56"/>
      <c r="IR1000" s="56"/>
      <c r="IS1000" s="56"/>
      <c r="IT1000" s="56"/>
      <c r="IU1000" s="56"/>
      <c r="IV1000" s="56"/>
      <c r="IW1000" s="56"/>
      <c r="IX1000" s="56"/>
    </row>
    <row r="1001" spans="2:258">
      <c r="B1001" s="56"/>
      <c r="C1001" s="56"/>
      <c r="D1001" s="56"/>
      <c r="E1001" s="56"/>
      <c r="F1001" s="56"/>
      <c r="G1001" s="56"/>
      <c r="H1001" s="56"/>
      <c r="I1001" s="56"/>
      <c r="J1001" s="56"/>
      <c r="K1001" s="56"/>
      <c r="L1001" s="56"/>
      <c r="M1001" s="56"/>
      <c r="CK1001" s="56"/>
      <c r="CL1001" s="56"/>
      <c r="CM1001" s="56"/>
      <c r="CN1001" s="56"/>
      <c r="CO1001" s="56"/>
      <c r="CP1001" s="56"/>
      <c r="CQ1001" s="56"/>
      <c r="CR1001" s="56"/>
      <c r="CS1001" s="56"/>
      <c r="CT1001" s="56"/>
      <c r="CU1001" s="56"/>
      <c r="CV1001" s="56"/>
      <c r="CW1001" s="56"/>
      <c r="CX1001" s="56"/>
      <c r="CY1001" s="56"/>
      <c r="CZ1001" s="56"/>
      <c r="DA1001" s="56"/>
      <c r="DB1001" s="56"/>
      <c r="DC1001" s="56"/>
      <c r="DD1001" s="56"/>
      <c r="DE1001" s="56"/>
      <c r="DF1001" s="56"/>
      <c r="DG1001" s="56"/>
      <c r="DH1001" s="56"/>
      <c r="DI1001" s="56"/>
      <c r="DJ1001" s="56"/>
      <c r="DK1001" s="56"/>
      <c r="DL1001" s="56"/>
      <c r="DM1001" s="56"/>
      <c r="DN1001" s="56"/>
      <c r="DO1001" s="56"/>
      <c r="DP1001" s="56"/>
      <c r="DQ1001" s="56"/>
      <c r="DR1001" s="56"/>
      <c r="DS1001" s="56"/>
      <c r="DT1001" s="56"/>
      <c r="DU1001" s="56"/>
      <c r="DV1001" s="56"/>
      <c r="DW1001" s="56"/>
      <c r="DX1001" s="56"/>
      <c r="DY1001" s="56"/>
      <c r="DZ1001" s="56"/>
      <c r="EA1001" s="56"/>
      <c r="EB1001" s="56"/>
      <c r="EC1001" s="56"/>
      <c r="ED1001" s="56"/>
      <c r="EE1001" s="56"/>
      <c r="EF1001" s="56"/>
      <c r="EG1001" s="56"/>
      <c r="EH1001" s="56"/>
      <c r="EI1001" s="56"/>
      <c r="EJ1001" s="56"/>
      <c r="EK1001" s="56"/>
      <c r="EL1001" s="56"/>
      <c r="EM1001" s="56"/>
      <c r="EN1001" s="56"/>
      <c r="EO1001" s="56"/>
      <c r="EP1001" s="56"/>
      <c r="EQ1001" s="56"/>
      <c r="ER1001" s="56"/>
      <c r="ES1001" s="56"/>
      <c r="ET1001" s="56"/>
      <c r="EU1001" s="56"/>
      <c r="EV1001" s="56"/>
      <c r="EW1001" s="56"/>
      <c r="EX1001" s="56"/>
      <c r="EY1001" s="56"/>
      <c r="EZ1001" s="56"/>
      <c r="FA1001" s="56"/>
      <c r="FB1001" s="56"/>
      <c r="FC1001" s="56"/>
      <c r="FD1001" s="56"/>
      <c r="FE1001" s="56"/>
      <c r="FF1001" s="56"/>
      <c r="FG1001" s="56"/>
      <c r="FH1001" s="56"/>
      <c r="FI1001" s="56"/>
      <c r="FJ1001" s="56"/>
      <c r="FK1001" s="56"/>
      <c r="FL1001" s="56"/>
      <c r="FM1001" s="56"/>
      <c r="FN1001" s="56"/>
      <c r="FO1001" s="56"/>
      <c r="FP1001" s="56"/>
      <c r="FQ1001" s="56"/>
      <c r="FR1001" s="56"/>
      <c r="FS1001" s="56"/>
      <c r="FT1001" s="56"/>
      <c r="FU1001" s="56"/>
      <c r="FV1001" s="56"/>
      <c r="FW1001" s="56"/>
      <c r="FX1001" s="56"/>
      <c r="FY1001" s="56"/>
      <c r="FZ1001" s="56"/>
      <c r="GA1001" s="56"/>
      <c r="GB1001" s="56"/>
      <c r="GC1001" s="56"/>
      <c r="GD1001" s="56"/>
      <c r="GE1001" s="56"/>
      <c r="GF1001" s="56"/>
      <c r="GG1001" s="56"/>
      <c r="GH1001" s="56"/>
      <c r="GI1001" s="56"/>
      <c r="GJ1001" s="56"/>
      <c r="GK1001" s="56"/>
      <c r="GL1001" s="56"/>
      <c r="GM1001" s="56"/>
      <c r="GN1001" s="56"/>
      <c r="GO1001" s="56"/>
      <c r="GP1001" s="56"/>
      <c r="GQ1001" s="56"/>
      <c r="GR1001" s="56"/>
      <c r="GS1001" s="56"/>
      <c r="GT1001" s="56"/>
      <c r="GU1001" s="56"/>
      <c r="GV1001" s="56"/>
      <c r="GW1001" s="56"/>
      <c r="GX1001" s="56"/>
      <c r="GY1001" s="56"/>
      <c r="GZ1001" s="56"/>
      <c r="HA1001" s="56"/>
      <c r="HB1001" s="56"/>
      <c r="HC1001" s="56"/>
      <c r="HD1001" s="56"/>
      <c r="HE1001" s="56"/>
      <c r="HF1001" s="56"/>
      <c r="HG1001" s="56"/>
      <c r="HH1001" s="56"/>
      <c r="HI1001" s="56"/>
      <c r="HJ1001" s="56"/>
      <c r="HK1001" s="56"/>
      <c r="HL1001" s="56"/>
      <c r="HM1001" s="56"/>
      <c r="HN1001" s="56"/>
      <c r="HO1001" s="56"/>
      <c r="HP1001" s="56"/>
      <c r="HQ1001" s="56"/>
      <c r="HR1001" s="56"/>
      <c r="HS1001" s="56"/>
      <c r="HT1001" s="56"/>
      <c r="HU1001" s="56"/>
      <c r="HV1001" s="56"/>
      <c r="HW1001" s="56"/>
      <c r="HX1001" s="56"/>
      <c r="HY1001" s="56"/>
      <c r="HZ1001" s="56"/>
      <c r="IA1001" s="56"/>
      <c r="IB1001" s="56"/>
      <c r="IC1001" s="56"/>
      <c r="ID1001" s="56"/>
      <c r="IE1001" s="56"/>
      <c r="IF1001" s="56"/>
      <c r="IG1001" s="56"/>
      <c r="IH1001" s="56"/>
      <c r="II1001" s="56"/>
      <c r="IJ1001" s="56"/>
      <c r="IK1001" s="56"/>
      <c r="IL1001" s="56"/>
      <c r="IM1001" s="56"/>
      <c r="IN1001" s="56"/>
      <c r="IO1001" s="56"/>
      <c r="IP1001" s="56"/>
      <c r="IQ1001" s="56"/>
      <c r="IR1001" s="56"/>
      <c r="IS1001" s="56"/>
      <c r="IT1001" s="56"/>
      <c r="IU1001" s="56"/>
      <c r="IV1001" s="56"/>
      <c r="IW1001" s="56"/>
      <c r="IX1001" s="56"/>
    </row>
    <row r="1002" spans="2:258">
      <c r="B1002" s="56"/>
      <c r="C1002" s="56"/>
      <c r="D1002" s="56"/>
      <c r="E1002" s="56"/>
      <c r="F1002" s="56"/>
      <c r="G1002" s="56"/>
      <c r="H1002" s="56"/>
      <c r="I1002" s="56"/>
      <c r="J1002" s="56"/>
      <c r="K1002" s="56"/>
      <c r="L1002" s="56"/>
      <c r="M1002" s="56"/>
      <c r="CK1002" s="56"/>
      <c r="CL1002" s="56"/>
      <c r="CM1002" s="56"/>
      <c r="CN1002" s="56"/>
      <c r="CO1002" s="56"/>
      <c r="CP1002" s="56"/>
      <c r="CQ1002" s="56"/>
      <c r="CR1002" s="56"/>
      <c r="CS1002" s="56"/>
      <c r="CT1002" s="56"/>
      <c r="CU1002" s="56"/>
      <c r="CV1002" s="56"/>
      <c r="CW1002" s="56"/>
      <c r="CX1002" s="56"/>
      <c r="CY1002" s="56"/>
      <c r="CZ1002" s="56"/>
      <c r="DA1002" s="56"/>
      <c r="DB1002" s="56"/>
      <c r="DC1002" s="56"/>
      <c r="DD1002" s="56"/>
      <c r="DE1002" s="56"/>
      <c r="DF1002" s="56"/>
      <c r="DG1002" s="56"/>
      <c r="DH1002" s="56"/>
      <c r="DI1002" s="56"/>
      <c r="DJ1002" s="56"/>
      <c r="DK1002" s="56"/>
      <c r="DL1002" s="56"/>
      <c r="DM1002" s="56"/>
      <c r="DN1002" s="56"/>
      <c r="DO1002" s="56"/>
      <c r="DP1002" s="56"/>
      <c r="DQ1002" s="56"/>
      <c r="DR1002" s="56"/>
      <c r="DS1002" s="56"/>
      <c r="DT1002" s="56"/>
      <c r="DU1002" s="56"/>
      <c r="DV1002" s="56"/>
      <c r="DW1002" s="56"/>
      <c r="DX1002" s="56"/>
      <c r="DY1002" s="56"/>
      <c r="DZ1002" s="56"/>
      <c r="EA1002" s="56"/>
      <c r="EB1002" s="56"/>
      <c r="EC1002" s="56"/>
      <c r="ED1002" s="56"/>
      <c r="EE1002" s="56"/>
      <c r="EF1002" s="56"/>
      <c r="EG1002" s="56"/>
      <c r="EH1002" s="56"/>
      <c r="EI1002" s="56"/>
      <c r="EJ1002" s="56"/>
      <c r="EK1002" s="56"/>
      <c r="EL1002" s="56"/>
      <c r="EM1002" s="56"/>
      <c r="EN1002" s="56"/>
      <c r="EO1002" s="56"/>
      <c r="EP1002" s="56"/>
      <c r="EQ1002" s="56"/>
      <c r="ER1002" s="56"/>
      <c r="ES1002" s="56"/>
      <c r="ET1002" s="56"/>
      <c r="EU1002" s="56"/>
      <c r="EV1002" s="56"/>
      <c r="EW1002" s="56"/>
      <c r="EX1002" s="56"/>
      <c r="EY1002" s="56"/>
      <c r="EZ1002" s="56"/>
      <c r="FA1002" s="56"/>
      <c r="FB1002" s="56"/>
      <c r="FC1002" s="56"/>
      <c r="FD1002" s="56"/>
      <c r="FE1002" s="56"/>
      <c r="FF1002" s="56"/>
      <c r="FG1002" s="56"/>
      <c r="FH1002" s="56"/>
      <c r="FI1002" s="56"/>
      <c r="FJ1002" s="56"/>
      <c r="FK1002" s="56"/>
      <c r="FL1002" s="56"/>
      <c r="FM1002" s="56"/>
      <c r="FN1002" s="56"/>
      <c r="FO1002" s="56"/>
      <c r="FP1002" s="56"/>
      <c r="FQ1002" s="56"/>
      <c r="FR1002" s="56"/>
      <c r="FS1002" s="56"/>
      <c r="FT1002" s="56"/>
      <c r="FU1002" s="56"/>
      <c r="FV1002" s="56"/>
      <c r="FW1002" s="56"/>
      <c r="FX1002" s="56"/>
      <c r="FY1002" s="56"/>
      <c r="FZ1002" s="56"/>
      <c r="GA1002" s="56"/>
      <c r="GB1002" s="56"/>
      <c r="GC1002" s="56"/>
      <c r="GD1002" s="56"/>
      <c r="GE1002" s="56"/>
      <c r="GF1002" s="56"/>
      <c r="GG1002" s="56"/>
      <c r="GH1002" s="56"/>
      <c r="GI1002" s="56"/>
      <c r="GJ1002" s="56"/>
      <c r="GK1002" s="56"/>
      <c r="GL1002" s="56"/>
      <c r="GM1002" s="56"/>
      <c r="GN1002" s="56"/>
      <c r="GO1002" s="56"/>
      <c r="GP1002" s="56"/>
      <c r="GQ1002" s="56"/>
      <c r="GR1002" s="56"/>
      <c r="GS1002" s="56"/>
      <c r="GT1002" s="56"/>
      <c r="GU1002" s="56"/>
      <c r="GV1002" s="56"/>
      <c r="GW1002" s="56"/>
      <c r="GX1002" s="56"/>
      <c r="GY1002" s="56"/>
      <c r="GZ1002" s="56"/>
      <c r="HA1002" s="56"/>
      <c r="HB1002" s="56"/>
      <c r="HC1002" s="56"/>
      <c r="HD1002" s="56"/>
      <c r="HE1002" s="56"/>
      <c r="HF1002" s="56"/>
      <c r="HG1002" s="56"/>
      <c r="HH1002" s="56"/>
      <c r="HI1002" s="56"/>
      <c r="HJ1002" s="56"/>
      <c r="HK1002" s="56"/>
      <c r="HL1002" s="56"/>
      <c r="HM1002" s="56"/>
      <c r="HN1002" s="56"/>
      <c r="HO1002" s="56"/>
      <c r="HP1002" s="56"/>
      <c r="HQ1002" s="56"/>
      <c r="HR1002" s="56"/>
      <c r="HS1002" s="56"/>
      <c r="HT1002" s="56"/>
      <c r="HU1002" s="56"/>
      <c r="HV1002" s="56"/>
      <c r="HW1002" s="56"/>
      <c r="HX1002" s="56"/>
      <c r="HY1002" s="56"/>
      <c r="HZ1002" s="56"/>
      <c r="IA1002" s="56"/>
      <c r="IB1002" s="56"/>
      <c r="IC1002" s="56"/>
      <c r="ID1002" s="56"/>
      <c r="IE1002" s="56"/>
      <c r="IF1002" s="56"/>
      <c r="IG1002" s="56"/>
      <c r="IH1002" s="56"/>
      <c r="II1002" s="56"/>
      <c r="IJ1002" s="56"/>
      <c r="IK1002" s="56"/>
      <c r="IL1002" s="56"/>
      <c r="IM1002" s="56"/>
      <c r="IN1002" s="56"/>
      <c r="IO1002" s="56"/>
      <c r="IP1002" s="56"/>
      <c r="IQ1002" s="56"/>
      <c r="IR1002" s="56"/>
      <c r="IS1002" s="56"/>
      <c r="IT1002" s="56"/>
      <c r="IU1002" s="56"/>
      <c r="IV1002" s="56"/>
      <c r="IW1002" s="56"/>
      <c r="IX1002" s="56"/>
    </row>
    <row r="1003" spans="2:258">
      <c r="B1003" s="56"/>
      <c r="C1003" s="56"/>
      <c r="D1003" s="56"/>
      <c r="E1003" s="56"/>
      <c r="F1003" s="56"/>
      <c r="G1003" s="56"/>
      <c r="H1003" s="56"/>
      <c r="I1003" s="56"/>
      <c r="J1003" s="56"/>
      <c r="K1003" s="56"/>
      <c r="L1003" s="56"/>
      <c r="M1003" s="56"/>
      <c r="CK1003" s="56"/>
      <c r="CL1003" s="56"/>
      <c r="CM1003" s="56"/>
      <c r="CN1003" s="56"/>
      <c r="CO1003" s="56"/>
      <c r="CP1003" s="56"/>
      <c r="CQ1003" s="56"/>
      <c r="CR1003" s="56"/>
      <c r="CS1003" s="56"/>
      <c r="CT1003" s="56"/>
      <c r="CU1003" s="56"/>
      <c r="CV1003" s="56"/>
      <c r="CW1003" s="56"/>
      <c r="CX1003" s="56"/>
      <c r="CY1003" s="56"/>
      <c r="CZ1003" s="56"/>
      <c r="DA1003" s="56"/>
      <c r="DB1003" s="56"/>
      <c r="DC1003" s="56"/>
      <c r="DD1003" s="56"/>
      <c r="DE1003" s="56"/>
      <c r="DF1003" s="56"/>
      <c r="DG1003" s="56"/>
      <c r="DH1003" s="56"/>
      <c r="DI1003" s="56"/>
      <c r="DJ1003" s="56"/>
      <c r="DK1003" s="56"/>
      <c r="DL1003" s="56"/>
      <c r="DM1003" s="56"/>
      <c r="DN1003" s="56"/>
      <c r="DO1003" s="56"/>
      <c r="DP1003" s="56"/>
      <c r="DQ1003" s="56"/>
      <c r="DR1003" s="56"/>
      <c r="DS1003" s="56"/>
      <c r="DT1003" s="56"/>
      <c r="DU1003" s="56"/>
      <c r="DV1003" s="56"/>
      <c r="DW1003" s="56"/>
      <c r="DX1003" s="56"/>
      <c r="DY1003" s="56"/>
      <c r="DZ1003" s="56"/>
      <c r="EA1003" s="56"/>
      <c r="EB1003" s="56"/>
      <c r="EC1003" s="56"/>
      <c r="ED1003" s="56"/>
      <c r="EE1003" s="56"/>
      <c r="EF1003" s="56"/>
      <c r="EG1003" s="56"/>
      <c r="EH1003" s="56"/>
      <c r="EI1003" s="56"/>
      <c r="EJ1003" s="56"/>
      <c r="EK1003" s="56"/>
      <c r="EL1003" s="56"/>
      <c r="EM1003" s="56"/>
      <c r="EN1003" s="56"/>
      <c r="EO1003" s="56"/>
      <c r="EP1003" s="56"/>
      <c r="EQ1003" s="56"/>
      <c r="ER1003" s="56"/>
      <c r="ES1003" s="56"/>
      <c r="ET1003" s="56"/>
      <c r="EU1003" s="56"/>
      <c r="EV1003" s="56"/>
      <c r="EW1003" s="56"/>
      <c r="EX1003" s="56"/>
      <c r="EY1003" s="56"/>
      <c r="EZ1003" s="56"/>
      <c r="FA1003" s="56"/>
      <c r="FB1003" s="56"/>
      <c r="FC1003" s="56"/>
      <c r="FD1003" s="56"/>
      <c r="FE1003" s="56"/>
      <c r="FF1003" s="56"/>
      <c r="FG1003" s="56"/>
      <c r="FH1003" s="56"/>
      <c r="FI1003" s="56"/>
      <c r="FJ1003" s="56"/>
      <c r="FK1003" s="56"/>
      <c r="FL1003" s="56"/>
      <c r="FM1003" s="56"/>
      <c r="FN1003" s="56"/>
      <c r="FO1003" s="56"/>
      <c r="FP1003" s="56"/>
      <c r="FQ1003" s="56"/>
      <c r="FR1003" s="56"/>
      <c r="FS1003" s="56"/>
      <c r="FT1003" s="56"/>
      <c r="FU1003" s="56"/>
      <c r="FV1003" s="56"/>
      <c r="FW1003" s="56"/>
      <c r="FX1003" s="56"/>
      <c r="FY1003" s="56"/>
      <c r="FZ1003" s="56"/>
      <c r="GA1003" s="56"/>
      <c r="GB1003" s="56"/>
      <c r="GC1003" s="56"/>
      <c r="GD1003" s="56"/>
      <c r="GE1003" s="56"/>
      <c r="GF1003" s="56"/>
      <c r="GG1003" s="56"/>
      <c r="GH1003" s="56"/>
      <c r="GI1003" s="56"/>
      <c r="GJ1003" s="56"/>
      <c r="GK1003" s="56"/>
      <c r="GL1003" s="56"/>
      <c r="GM1003" s="56"/>
      <c r="GN1003" s="56"/>
      <c r="GO1003" s="56"/>
      <c r="GP1003" s="56"/>
      <c r="GQ1003" s="56"/>
      <c r="GR1003" s="56"/>
      <c r="GS1003" s="56"/>
      <c r="GT1003" s="56"/>
      <c r="GU1003" s="56"/>
      <c r="GV1003" s="56"/>
      <c r="GW1003" s="56"/>
      <c r="GX1003" s="56"/>
      <c r="GY1003" s="56"/>
      <c r="GZ1003" s="56"/>
      <c r="HA1003" s="56"/>
      <c r="HB1003" s="56"/>
      <c r="HC1003" s="56"/>
      <c r="HD1003" s="56"/>
      <c r="HE1003" s="56"/>
      <c r="HF1003" s="56"/>
      <c r="HG1003" s="56"/>
      <c r="HH1003" s="56"/>
      <c r="HI1003" s="56"/>
      <c r="HJ1003" s="56"/>
      <c r="HK1003" s="56"/>
      <c r="HL1003" s="56"/>
      <c r="HM1003" s="56"/>
      <c r="HN1003" s="56"/>
      <c r="HO1003" s="56"/>
      <c r="HP1003" s="56"/>
      <c r="HQ1003" s="56"/>
      <c r="HR1003" s="56"/>
      <c r="HS1003" s="56"/>
      <c r="HT1003" s="56"/>
      <c r="HU1003" s="56"/>
      <c r="HV1003" s="56"/>
      <c r="HW1003" s="56"/>
      <c r="HX1003" s="56"/>
      <c r="HY1003" s="56"/>
      <c r="HZ1003" s="56"/>
      <c r="IA1003" s="56"/>
      <c r="IB1003" s="56"/>
      <c r="IC1003" s="56"/>
      <c r="ID1003" s="56"/>
      <c r="IE1003" s="56"/>
      <c r="IF1003" s="56"/>
      <c r="IG1003" s="56"/>
      <c r="IH1003" s="56"/>
      <c r="II1003" s="56"/>
      <c r="IJ1003" s="56"/>
      <c r="IK1003" s="56"/>
      <c r="IL1003" s="56"/>
      <c r="IM1003" s="56"/>
      <c r="IN1003" s="56"/>
      <c r="IO1003" s="56"/>
      <c r="IP1003" s="56"/>
      <c r="IQ1003" s="56"/>
      <c r="IR1003" s="56"/>
      <c r="IS1003" s="56"/>
      <c r="IT1003" s="56"/>
      <c r="IU1003" s="56"/>
      <c r="IV1003" s="56"/>
      <c r="IW1003" s="56"/>
      <c r="IX1003" s="56"/>
    </row>
    <row r="1004" spans="2:258">
      <c r="B1004" s="56"/>
      <c r="C1004" s="56"/>
      <c r="D1004" s="56"/>
      <c r="E1004" s="56"/>
      <c r="F1004" s="56"/>
      <c r="G1004" s="56"/>
      <c r="H1004" s="56"/>
      <c r="I1004" s="56"/>
      <c r="J1004" s="56"/>
      <c r="K1004" s="56"/>
      <c r="L1004" s="56"/>
      <c r="M1004" s="56"/>
      <c r="CK1004" s="56"/>
      <c r="CL1004" s="56"/>
      <c r="CM1004" s="56"/>
      <c r="CN1004" s="56"/>
      <c r="CO1004" s="56"/>
      <c r="CP1004" s="56"/>
      <c r="CQ1004" s="56"/>
      <c r="CR1004" s="56"/>
      <c r="CS1004" s="56"/>
      <c r="CT1004" s="56"/>
      <c r="CU1004" s="56"/>
      <c r="CV1004" s="56"/>
      <c r="CW1004" s="56"/>
      <c r="CX1004" s="56"/>
      <c r="CY1004" s="56"/>
      <c r="CZ1004" s="56"/>
      <c r="DA1004" s="56"/>
      <c r="DB1004" s="56"/>
      <c r="DC1004" s="56"/>
      <c r="DD1004" s="56"/>
      <c r="DE1004" s="56"/>
      <c r="DF1004" s="56"/>
      <c r="DG1004" s="56"/>
      <c r="DH1004" s="56"/>
      <c r="DI1004" s="56"/>
      <c r="DJ1004" s="56"/>
      <c r="DK1004" s="56"/>
      <c r="DL1004" s="56"/>
      <c r="DM1004" s="56"/>
      <c r="DN1004" s="56"/>
      <c r="DO1004" s="56"/>
      <c r="DP1004" s="56"/>
      <c r="DQ1004" s="56"/>
      <c r="DR1004" s="56"/>
      <c r="DS1004" s="56"/>
      <c r="DT1004" s="56"/>
      <c r="DU1004" s="56"/>
      <c r="DV1004" s="56"/>
      <c r="DW1004" s="56"/>
      <c r="DX1004" s="56"/>
      <c r="DY1004" s="56"/>
      <c r="DZ1004" s="56"/>
      <c r="EA1004" s="56"/>
      <c r="EB1004" s="56"/>
      <c r="EC1004" s="56"/>
      <c r="ED1004" s="56"/>
      <c r="EE1004" s="56"/>
      <c r="EF1004" s="56"/>
      <c r="EG1004" s="56"/>
      <c r="EH1004" s="56"/>
      <c r="EI1004" s="56"/>
      <c r="EJ1004" s="56"/>
      <c r="EK1004" s="56"/>
      <c r="EL1004" s="56"/>
      <c r="EM1004" s="56"/>
      <c r="EN1004" s="56"/>
      <c r="EO1004" s="56"/>
      <c r="EP1004" s="56"/>
      <c r="EQ1004" s="56"/>
      <c r="ER1004" s="56"/>
      <c r="ES1004" s="56"/>
      <c r="ET1004" s="56"/>
      <c r="EU1004" s="56"/>
      <c r="EV1004" s="56"/>
      <c r="EW1004" s="56"/>
      <c r="EX1004" s="56"/>
      <c r="EY1004" s="56"/>
      <c r="EZ1004" s="56"/>
      <c r="FA1004" s="56"/>
      <c r="FB1004" s="56"/>
      <c r="FC1004" s="56"/>
      <c r="FD1004" s="56"/>
      <c r="FE1004" s="56"/>
      <c r="FF1004" s="56"/>
      <c r="FG1004" s="56"/>
      <c r="FH1004" s="56"/>
      <c r="FI1004" s="56"/>
      <c r="FJ1004" s="56"/>
      <c r="FK1004" s="56"/>
      <c r="FL1004" s="56"/>
      <c r="FM1004" s="56"/>
      <c r="FN1004" s="56"/>
      <c r="FO1004" s="56"/>
      <c r="FP1004" s="56"/>
      <c r="FQ1004" s="56"/>
      <c r="FR1004" s="56"/>
      <c r="FS1004" s="56"/>
      <c r="FT1004" s="56"/>
      <c r="FU1004" s="56"/>
      <c r="FV1004" s="56"/>
      <c r="FW1004" s="56"/>
      <c r="FX1004" s="56"/>
      <c r="FY1004" s="56"/>
      <c r="FZ1004" s="56"/>
      <c r="GA1004" s="56"/>
      <c r="GB1004" s="56"/>
      <c r="GC1004" s="56"/>
      <c r="GD1004" s="56"/>
      <c r="GE1004" s="56"/>
      <c r="GF1004" s="56"/>
      <c r="GG1004" s="56"/>
      <c r="GH1004" s="56"/>
      <c r="GI1004" s="56"/>
      <c r="GJ1004" s="56"/>
      <c r="GK1004" s="56"/>
      <c r="GL1004" s="56"/>
      <c r="GM1004" s="56"/>
      <c r="GN1004" s="56"/>
      <c r="GO1004" s="56"/>
      <c r="GP1004" s="56"/>
      <c r="GQ1004" s="56"/>
      <c r="GR1004" s="56"/>
      <c r="GS1004" s="56"/>
      <c r="GT1004" s="56"/>
      <c r="GU1004" s="56"/>
      <c r="GV1004" s="56"/>
      <c r="GW1004" s="56"/>
      <c r="GX1004" s="56"/>
      <c r="GY1004" s="56"/>
      <c r="GZ1004" s="56"/>
      <c r="HA1004" s="56"/>
      <c r="HB1004" s="56"/>
      <c r="HC1004" s="56"/>
      <c r="HD1004" s="56"/>
      <c r="HE1004" s="56"/>
      <c r="HF1004" s="56"/>
      <c r="HG1004" s="56"/>
      <c r="HH1004" s="56"/>
      <c r="HI1004" s="56"/>
      <c r="HJ1004" s="56"/>
      <c r="HK1004" s="56"/>
      <c r="HL1004" s="56"/>
      <c r="HM1004" s="56"/>
      <c r="HN1004" s="56"/>
      <c r="HO1004" s="56"/>
      <c r="HP1004" s="56"/>
      <c r="HQ1004" s="56"/>
      <c r="HR1004" s="56"/>
      <c r="HS1004" s="56"/>
      <c r="HT1004" s="56"/>
      <c r="HU1004" s="56"/>
      <c r="HV1004" s="56"/>
      <c r="HW1004" s="56"/>
      <c r="HX1004" s="56"/>
      <c r="HY1004" s="56"/>
      <c r="HZ1004" s="56"/>
      <c r="IA1004" s="56"/>
      <c r="IB1004" s="56"/>
      <c r="IC1004" s="56"/>
      <c r="ID1004" s="56"/>
      <c r="IE1004" s="56"/>
      <c r="IF1004" s="56"/>
      <c r="IG1004" s="56"/>
      <c r="IH1004" s="56"/>
      <c r="II1004" s="56"/>
      <c r="IJ1004" s="56"/>
      <c r="IK1004" s="56"/>
      <c r="IL1004" s="56"/>
      <c r="IM1004" s="56"/>
      <c r="IN1004" s="56"/>
      <c r="IO1004" s="56"/>
      <c r="IP1004" s="56"/>
      <c r="IQ1004" s="56"/>
      <c r="IR1004" s="56"/>
      <c r="IS1004" s="56"/>
      <c r="IT1004" s="56"/>
      <c r="IU1004" s="56"/>
      <c r="IV1004" s="56"/>
      <c r="IW1004" s="56"/>
      <c r="IX1004" s="56"/>
    </row>
    <row r="1005" spans="2:258">
      <c r="B1005" s="56"/>
      <c r="C1005" s="56"/>
      <c r="D1005" s="56"/>
      <c r="E1005" s="56"/>
      <c r="F1005" s="56"/>
      <c r="G1005" s="56"/>
      <c r="H1005" s="56"/>
      <c r="I1005" s="56"/>
      <c r="J1005" s="56"/>
      <c r="K1005" s="56"/>
      <c r="L1005" s="56"/>
      <c r="M1005" s="56"/>
      <c r="CK1005" s="56"/>
      <c r="CL1005" s="56"/>
      <c r="CM1005" s="56"/>
      <c r="CN1005" s="56"/>
      <c r="CO1005" s="56"/>
      <c r="CP1005" s="56"/>
      <c r="CQ1005" s="56"/>
      <c r="CR1005" s="56"/>
      <c r="CS1005" s="56"/>
      <c r="CT1005" s="56"/>
      <c r="CU1005" s="56"/>
      <c r="CV1005" s="56"/>
      <c r="CW1005" s="56"/>
      <c r="CX1005" s="56"/>
      <c r="CY1005" s="56"/>
      <c r="CZ1005" s="56"/>
      <c r="DA1005" s="56"/>
      <c r="DB1005" s="56"/>
      <c r="DC1005" s="56"/>
      <c r="DD1005" s="56"/>
      <c r="DE1005" s="56"/>
      <c r="DF1005" s="56"/>
      <c r="DG1005" s="56"/>
      <c r="DH1005" s="56"/>
      <c r="DI1005" s="56"/>
      <c r="DJ1005" s="56"/>
      <c r="DK1005" s="56"/>
      <c r="DL1005" s="56"/>
      <c r="DM1005" s="56"/>
      <c r="DN1005" s="56"/>
      <c r="DO1005" s="56"/>
      <c r="DP1005" s="56"/>
      <c r="DQ1005" s="56"/>
      <c r="DR1005" s="56"/>
      <c r="DS1005" s="56"/>
      <c r="DT1005" s="56"/>
      <c r="DU1005" s="56"/>
      <c r="DV1005" s="56"/>
      <c r="DW1005" s="56"/>
      <c r="DX1005" s="56"/>
      <c r="DY1005" s="56"/>
      <c r="DZ1005" s="56"/>
      <c r="EA1005" s="56"/>
      <c r="EB1005" s="56"/>
      <c r="EC1005" s="56"/>
      <c r="ED1005" s="56"/>
      <c r="EE1005" s="56"/>
      <c r="EF1005" s="56"/>
      <c r="EG1005" s="56"/>
      <c r="EH1005" s="56"/>
      <c r="EI1005" s="56"/>
      <c r="EJ1005" s="56"/>
      <c r="EK1005" s="56"/>
      <c r="EL1005" s="56"/>
      <c r="EM1005" s="56"/>
      <c r="EN1005" s="56"/>
      <c r="EO1005" s="56"/>
      <c r="EP1005" s="56"/>
      <c r="EQ1005" s="56"/>
      <c r="ER1005" s="56"/>
      <c r="ES1005" s="56"/>
      <c r="ET1005" s="56"/>
      <c r="EU1005" s="56"/>
      <c r="EV1005" s="56"/>
      <c r="EW1005" s="56"/>
      <c r="EX1005" s="56"/>
      <c r="EY1005" s="56"/>
      <c r="EZ1005" s="56"/>
      <c r="FA1005" s="56"/>
      <c r="FB1005" s="56"/>
      <c r="FC1005" s="56"/>
      <c r="FD1005" s="56"/>
      <c r="FE1005" s="56"/>
      <c r="FF1005" s="56"/>
      <c r="FG1005" s="56"/>
      <c r="FH1005" s="56"/>
      <c r="FI1005" s="56"/>
      <c r="FJ1005" s="56"/>
      <c r="FK1005" s="56"/>
      <c r="FL1005" s="56"/>
      <c r="FM1005" s="56"/>
      <c r="FN1005" s="56"/>
      <c r="FO1005" s="56"/>
      <c r="FP1005" s="56"/>
      <c r="FQ1005" s="56"/>
      <c r="FR1005" s="56"/>
      <c r="FS1005" s="56"/>
      <c r="FT1005" s="56"/>
      <c r="FU1005" s="56"/>
      <c r="FV1005" s="56"/>
      <c r="FW1005" s="56"/>
      <c r="FX1005" s="56"/>
      <c r="FY1005" s="56"/>
      <c r="FZ1005" s="56"/>
      <c r="GA1005" s="56"/>
      <c r="GB1005" s="56"/>
      <c r="GC1005" s="56"/>
      <c r="GD1005" s="56"/>
      <c r="GE1005" s="56"/>
      <c r="GF1005" s="56"/>
      <c r="GG1005" s="56"/>
      <c r="GH1005" s="56"/>
      <c r="GI1005" s="56"/>
      <c r="GJ1005" s="56"/>
      <c r="GK1005" s="56"/>
      <c r="GL1005" s="56"/>
      <c r="GM1005" s="56"/>
      <c r="GN1005" s="56"/>
      <c r="GO1005" s="56"/>
      <c r="GP1005" s="56"/>
      <c r="GQ1005" s="56"/>
      <c r="GR1005" s="56"/>
      <c r="GS1005" s="56"/>
      <c r="GT1005" s="56"/>
      <c r="GU1005" s="56"/>
      <c r="GV1005" s="56"/>
      <c r="GW1005" s="56"/>
      <c r="GX1005" s="56"/>
      <c r="GY1005" s="56"/>
      <c r="GZ1005" s="56"/>
      <c r="HA1005" s="56"/>
      <c r="HB1005" s="56"/>
      <c r="HC1005" s="56"/>
      <c r="HD1005" s="56"/>
      <c r="HE1005" s="56"/>
      <c r="HF1005" s="56"/>
      <c r="HG1005" s="56"/>
      <c r="HH1005" s="56"/>
      <c r="HI1005" s="56"/>
      <c r="HJ1005" s="56"/>
      <c r="HK1005" s="56"/>
      <c r="HL1005" s="56"/>
      <c r="HM1005" s="56"/>
      <c r="HN1005" s="56"/>
      <c r="HO1005" s="56"/>
      <c r="HP1005" s="56"/>
      <c r="HQ1005" s="56"/>
      <c r="HR1005" s="56"/>
      <c r="HS1005" s="56"/>
      <c r="HT1005" s="56"/>
      <c r="HU1005" s="56"/>
      <c r="HV1005" s="56"/>
      <c r="HW1005" s="56"/>
      <c r="HX1005" s="56"/>
      <c r="HY1005" s="56"/>
      <c r="HZ1005" s="56"/>
      <c r="IA1005" s="56"/>
      <c r="IB1005" s="56"/>
      <c r="IC1005" s="56"/>
      <c r="ID1005" s="56"/>
      <c r="IE1005" s="56"/>
      <c r="IF1005" s="56"/>
      <c r="IG1005" s="56"/>
      <c r="IH1005" s="56"/>
      <c r="II1005" s="56"/>
      <c r="IJ1005" s="56"/>
      <c r="IK1005" s="56"/>
      <c r="IL1005" s="56"/>
      <c r="IM1005" s="56"/>
      <c r="IN1005" s="56"/>
      <c r="IO1005" s="56"/>
      <c r="IP1005" s="56"/>
      <c r="IQ1005" s="56"/>
      <c r="IR1005" s="56"/>
      <c r="IS1005" s="56"/>
      <c r="IT1005" s="56"/>
      <c r="IU1005" s="56"/>
      <c r="IV1005" s="56"/>
      <c r="IW1005" s="56"/>
      <c r="IX1005" s="56"/>
    </row>
    <row r="1006" spans="2:258">
      <c r="B1006" s="56"/>
      <c r="C1006" s="56"/>
      <c r="D1006" s="56"/>
      <c r="E1006" s="56"/>
      <c r="F1006" s="56"/>
      <c r="G1006" s="56"/>
      <c r="H1006" s="56"/>
      <c r="I1006" s="56"/>
      <c r="J1006" s="56"/>
      <c r="K1006" s="56"/>
      <c r="L1006" s="56"/>
      <c r="M1006" s="56"/>
      <c r="CK1006" s="56"/>
      <c r="CL1006" s="56"/>
      <c r="CM1006" s="56"/>
      <c r="CN1006" s="56"/>
      <c r="CO1006" s="56"/>
      <c r="CP1006" s="56"/>
      <c r="CQ1006" s="56"/>
      <c r="CR1006" s="56"/>
      <c r="CS1006" s="56"/>
      <c r="CT1006" s="56"/>
      <c r="CU1006" s="56"/>
      <c r="CV1006" s="56"/>
      <c r="CW1006" s="56"/>
      <c r="CX1006" s="56"/>
      <c r="CY1006" s="56"/>
      <c r="CZ1006" s="56"/>
      <c r="DA1006" s="56"/>
      <c r="DB1006" s="56"/>
      <c r="DC1006" s="56"/>
      <c r="DD1006" s="56"/>
      <c r="DE1006" s="56"/>
      <c r="DF1006" s="56"/>
      <c r="DG1006" s="56"/>
      <c r="DH1006" s="56"/>
      <c r="DI1006" s="56"/>
      <c r="DJ1006" s="56"/>
      <c r="DK1006" s="56"/>
      <c r="DL1006" s="56"/>
      <c r="DM1006" s="56"/>
      <c r="DN1006" s="56"/>
      <c r="DO1006" s="56"/>
      <c r="DP1006" s="56"/>
      <c r="DQ1006" s="56"/>
      <c r="DR1006" s="56"/>
      <c r="DS1006" s="56"/>
      <c r="DT1006" s="56"/>
      <c r="DU1006" s="56"/>
      <c r="DV1006" s="56"/>
      <c r="DW1006" s="56"/>
      <c r="DX1006" s="56"/>
      <c r="DY1006" s="56"/>
      <c r="DZ1006" s="56"/>
      <c r="EA1006" s="56"/>
      <c r="EB1006" s="56"/>
      <c r="EC1006" s="56"/>
      <c r="ED1006" s="56"/>
      <c r="EE1006" s="56"/>
      <c r="EF1006" s="56"/>
      <c r="EG1006" s="56"/>
      <c r="EH1006" s="56"/>
      <c r="EI1006" s="56"/>
      <c r="EJ1006" s="56"/>
      <c r="EK1006" s="56"/>
      <c r="EL1006" s="56"/>
      <c r="EM1006" s="56"/>
      <c r="EN1006" s="56"/>
      <c r="EO1006" s="56"/>
      <c r="EP1006" s="56"/>
      <c r="EQ1006" s="56"/>
      <c r="ER1006" s="56"/>
      <c r="ES1006" s="56"/>
      <c r="ET1006" s="56"/>
      <c r="EU1006" s="56"/>
      <c r="EV1006" s="56"/>
      <c r="EW1006" s="56"/>
      <c r="EX1006" s="56"/>
      <c r="EY1006" s="56"/>
      <c r="EZ1006" s="56"/>
      <c r="FA1006" s="56"/>
      <c r="FB1006" s="56"/>
      <c r="FC1006" s="56"/>
      <c r="FD1006" s="56"/>
      <c r="FE1006" s="56"/>
      <c r="FF1006" s="56"/>
      <c r="FG1006" s="56"/>
      <c r="FH1006" s="56"/>
      <c r="FI1006" s="56"/>
      <c r="FJ1006" s="56"/>
      <c r="FK1006" s="56"/>
      <c r="FL1006" s="56"/>
      <c r="FM1006" s="56"/>
      <c r="FN1006" s="56"/>
      <c r="FO1006" s="56"/>
      <c r="FP1006" s="56"/>
      <c r="FQ1006" s="56"/>
      <c r="FR1006" s="56"/>
      <c r="FS1006" s="56"/>
      <c r="FT1006" s="56"/>
      <c r="FU1006" s="56"/>
      <c r="FV1006" s="56"/>
      <c r="FW1006" s="56"/>
      <c r="FX1006" s="56"/>
      <c r="FY1006" s="56"/>
      <c r="FZ1006" s="56"/>
      <c r="GA1006" s="56"/>
      <c r="GB1006" s="56"/>
      <c r="GC1006" s="56"/>
      <c r="GD1006" s="56"/>
      <c r="GE1006" s="56"/>
      <c r="GF1006" s="56"/>
      <c r="GG1006" s="56"/>
      <c r="GH1006" s="56"/>
      <c r="GI1006" s="56"/>
      <c r="GJ1006" s="56"/>
      <c r="GK1006" s="56"/>
      <c r="GL1006" s="56"/>
      <c r="GM1006" s="56"/>
      <c r="GN1006" s="56"/>
      <c r="GO1006" s="56"/>
      <c r="GP1006" s="56"/>
      <c r="GQ1006" s="56"/>
      <c r="GR1006" s="56"/>
      <c r="GS1006" s="56"/>
      <c r="GT1006" s="56"/>
      <c r="GU1006" s="56"/>
      <c r="GV1006" s="56"/>
      <c r="GW1006" s="56"/>
      <c r="GX1006" s="56"/>
      <c r="GY1006" s="56"/>
      <c r="GZ1006" s="56"/>
      <c r="HA1006" s="56"/>
      <c r="HB1006" s="56"/>
      <c r="HC1006" s="56"/>
      <c r="HD1006" s="56"/>
      <c r="HE1006" s="56"/>
      <c r="HF1006" s="56"/>
      <c r="HG1006" s="56"/>
      <c r="HH1006" s="56"/>
      <c r="HI1006" s="56"/>
      <c r="HJ1006" s="56"/>
      <c r="HK1006" s="56"/>
      <c r="HL1006" s="56"/>
      <c r="HM1006" s="56"/>
      <c r="HN1006" s="56"/>
      <c r="HO1006" s="56"/>
      <c r="HP1006" s="56"/>
      <c r="HQ1006" s="56"/>
      <c r="HR1006" s="56"/>
      <c r="HS1006" s="56"/>
      <c r="HT1006" s="56"/>
      <c r="HU1006" s="56"/>
      <c r="HV1006" s="56"/>
      <c r="HW1006" s="56"/>
      <c r="HX1006" s="56"/>
      <c r="HY1006" s="56"/>
      <c r="HZ1006" s="56"/>
      <c r="IA1006" s="56"/>
      <c r="IB1006" s="56"/>
      <c r="IC1006" s="56"/>
      <c r="ID1006" s="56"/>
      <c r="IE1006" s="56"/>
      <c r="IF1006" s="56"/>
      <c r="IG1006" s="56"/>
      <c r="IH1006" s="56"/>
      <c r="II1006" s="56"/>
      <c r="IJ1006" s="56"/>
      <c r="IK1006" s="56"/>
      <c r="IL1006" s="56"/>
      <c r="IM1006" s="56"/>
      <c r="IN1006" s="56"/>
      <c r="IO1006" s="56"/>
      <c r="IP1006" s="56"/>
      <c r="IQ1006" s="56"/>
      <c r="IR1006" s="56"/>
      <c r="IS1006" s="56"/>
      <c r="IT1006" s="56"/>
      <c r="IU1006" s="56"/>
      <c r="IV1006" s="56"/>
      <c r="IW1006" s="56"/>
      <c r="IX1006" s="56"/>
    </row>
    <row r="1007" spans="2:258">
      <c r="B1007" s="56"/>
      <c r="C1007" s="56"/>
      <c r="D1007" s="56"/>
      <c r="E1007" s="56"/>
      <c r="F1007" s="56"/>
      <c r="G1007" s="56"/>
      <c r="H1007" s="56"/>
      <c r="I1007" s="56"/>
      <c r="J1007" s="56"/>
      <c r="K1007" s="56"/>
      <c r="L1007" s="56"/>
      <c r="M1007" s="56"/>
      <c r="CK1007" s="56"/>
      <c r="CL1007" s="56"/>
      <c r="CM1007" s="56"/>
      <c r="CN1007" s="56"/>
      <c r="CO1007" s="56"/>
      <c r="CP1007" s="56"/>
      <c r="CQ1007" s="56"/>
      <c r="CR1007" s="56"/>
      <c r="CS1007" s="56"/>
      <c r="CT1007" s="56"/>
      <c r="CU1007" s="56"/>
      <c r="CV1007" s="56"/>
      <c r="CW1007" s="56"/>
      <c r="CX1007" s="56"/>
      <c r="CY1007" s="56"/>
      <c r="CZ1007" s="56"/>
      <c r="DA1007" s="56"/>
      <c r="DB1007" s="56"/>
      <c r="DC1007" s="56"/>
      <c r="DD1007" s="56"/>
      <c r="DE1007" s="56"/>
      <c r="DF1007" s="56"/>
      <c r="DG1007" s="56"/>
      <c r="DH1007" s="56"/>
      <c r="DI1007" s="56"/>
      <c r="DJ1007" s="56"/>
      <c r="DK1007" s="56"/>
      <c r="DL1007" s="56"/>
      <c r="DM1007" s="56"/>
      <c r="DN1007" s="56"/>
      <c r="DO1007" s="56"/>
      <c r="DP1007" s="56"/>
      <c r="DQ1007" s="56"/>
      <c r="DR1007" s="56"/>
      <c r="DS1007" s="56"/>
      <c r="DT1007" s="56"/>
      <c r="DU1007" s="56"/>
      <c r="DV1007" s="56"/>
      <c r="DW1007" s="56"/>
      <c r="DX1007" s="56"/>
      <c r="DY1007" s="56"/>
      <c r="DZ1007" s="56"/>
      <c r="EA1007" s="56"/>
      <c r="EB1007" s="56"/>
      <c r="EC1007" s="56"/>
      <c r="ED1007" s="56"/>
      <c r="EE1007" s="56"/>
      <c r="EF1007" s="56"/>
      <c r="EG1007" s="56"/>
      <c r="EH1007" s="56"/>
      <c r="EI1007" s="56"/>
      <c r="EJ1007" s="56"/>
      <c r="EK1007" s="56"/>
      <c r="EL1007" s="56"/>
      <c r="EM1007" s="56"/>
      <c r="EN1007" s="56"/>
      <c r="EO1007" s="56"/>
      <c r="EP1007" s="56"/>
      <c r="EQ1007" s="56"/>
      <c r="ER1007" s="56"/>
      <c r="ES1007" s="56"/>
      <c r="ET1007" s="56"/>
      <c r="EU1007" s="56"/>
      <c r="EV1007" s="56"/>
      <c r="EW1007" s="56"/>
      <c r="EX1007" s="56"/>
      <c r="EY1007" s="56"/>
      <c r="EZ1007" s="56"/>
      <c r="FA1007" s="56"/>
      <c r="FB1007" s="56"/>
      <c r="FC1007" s="56"/>
      <c r="FD1007" s="56"/>
      <c r="FE1007" s="56"/>
      <c r="FF1007" s="56"/>
      <c r="FG1007" s="56"/>
      <c r="FH1007" s="56"/>
      <c r="FI1007" s="56"/>
      <c r="FJ1007" s="56"/>
      <c r="FK1007" s="56"/>
      <c r="FL1007" s="56"/>
      <c r="FM1007" s="56"/>
      <c r="FN1007" s="56"/>
      <c r="FO1007" s="56"/>
      <c r="FP1007" s="56"/>
      <c r="FQ1007" s="56"/>
      <c r="FR1007" s="56"/>
      <c r="FS1007" s="56"/>
      <c r="FT1007" s="56"/>
      <c r="FU1007" s="56"/>
      <c r="FV1007" s="56"/>
      <c r="FW1007" s="56"/>
      <c r="FX1007" s="56"/>
      <c r="FY1007" s="56"/>
      <c r="FZ1007" s="56"/>
      <c r="GA1007" s="56"/>
      <c r="GB1007" s="56"/>
      <c r="GC1007" s="56"/>
      <c r="GD1007" s="56"/>
      <c r="GE1007" s="56"/>
      <c r="GF1007" s="56"/>
      <c r="GG1007" s="56"/>
      <c r="GH1007" s="56"/>
      <c r="GI1007" s="56"/>
      <c r="GJ1007" s="56"/>
      <c r="GK1007" s="56"/>
      <c r="GL1007" s="56"/>
      <c r="GM1007" s="56"/>
      <c r="GN1007" s="56"/>
      <c r="GO1007" s="56"/>
      <c r="GP1007" s="56"/>
      <c r="GQ1007" s="56"/>
      <c r="GR1007" s="56"/>
      <c r="GS1007" s="56"/>
      <c r="GT1007" s="56"/>
      <c r="GU1007" s="56"/>
      <c r="GV1007" s="56"/>
      <c r="GW1007" s="56"/>
      <c r="GX1007" s="56"/>
      <c r="GY1007" s="56"/>
      <c r="GZ1007" s="56"/>
      <c r="HA1007" s="56"/>
      <c r="HB1007" s="56"/>
      <c r="HC1007" s="56"/>
      <c r="HD1007" s="56"/>
      <c r="HE1007" s="56"/>
      <c r="HF1007" s="56"/>
      <c r="HG1007" s="56"/>
      <c r="HH1007" s="56"/>
      <c r="HI1007" s="56"/>
      <c r="HJ1007" s="56"/>
      <c r="HK1007" s="56"/>
      <c r="HL1007" s="56"/>
      <c r="HM1007" s="56"/>
      <c r="HN1007" s="56"/>
      <c r="HO1007" s="56"/>
      <c r="HP1007" s="56"/>
      <c r="HQ1007" s="56"/>
      <c r="HR1007" s="56"/>
      <c r="HS1007" s="56"/>
      <c r="HT1007" s="56"/>
      <c r="HU1007" s="56"/>
      <c r="HV1007" s="56"/>
      <c r="HW1007" s="56"/>
      <c r="HX1007" s="56"/>
      <c r="HY1007" s="56"/>
      <c r="HZ1007" s="56"/>
      <c r="IA1007" s="56"/>
      <c r="IB1007" s="56"/>
      <c r="IC1007" s="56"/>
      <c r="ID1007" s="56"/>
      <c r="IE1007" s="56"/>
      <c r="IF1007" s="56"/>
      <c r="IG1007" s="56"/>
      <c r="IH1007" s="56"/>
      <c r="II1007" s="56"/>
      <c r="IJ1007" s="56"/>
      <c r="IK1007" s="56"/>
      <c r="IL1007" s="56"/>
      <c r="IM1007" s="56"/>
      <c r="IN1007" s="56"/>
      <c r="IO1007" s="56"/>
      <c r="IP1007" s="56"/>
      <c r="IQ1007" s="56"/>
      <c r="IR1007" s="56"/>
      <c r="IS1007" s="56"/>
      <c r="IT1007" s="56"/>
      <c r="IU1007" s="56"/>
      <c r="IV1007" s="56"/>
      <c r="IW1007" s="56"/>
      <c r="IX1007" s="56"/>
    </row>
    <row r="1008" spans="2:258">
      <c r="B1008" s="56"/>
      <c r="C1008" s="56"/>
      <c r="D1008" s="56"/>
      <c r="E1008" s="56"/>
      <c r="F1008" s="56"/>
      <c r="G1008" s="56"/>
      <c r="H1008" s="56"/>
      <c r="I1008" s="56"/>
      <c r="J1008" s="56"/>
      <c r="K1008" s="56"/>
      <c r="L1008" s="56"/>
      <c r="M1008" s="56"/>
      <c r="CK1008" s="56"/>
      <c r="CL1008" s="56"/>
      <c r="CM1008" s="56"/>
      <c r="CN1008" s="56"/>
      <c r="CO1008" s="56"/>
      <c r="CP1008" s="56"/>
      <c r="CQ1008" s="56"/>
      <c r="CR1008" s="56"/>
      <c r="CS1008" s="56"/>
      <c r="CT1008" s="56"/>
      <c r="CU1008" s="56"/>
      <c r="CV1008" s="56"/>
      <c r="CW1008" s="56"/>
      <c r="CX1008" s="56"/>
      <c r="CY1008" s="56"/>
      <c r="CZ1008" s="56"/>
      <c r="DA1008" s="56"/>
      <c r="DB1008" s="56"/>
      <c r="DC1008" s="56"/>
      <c r="DD1008" s="56"/>
      <c r="DE1008" s="56"/>
      <c r="DF1008" s="56"/>
      <c r="DG1008" s="56"/>
      <c r="DH1008" s="56"/>
      <c r="DI1008" s="56"/>
      <c r="DJ1008" s="56"/>
      <c r="DK1008" s="56"/>
      <c r="DL1008" s="56"/>
      <c r="DM1008" s="56"/>
      <c r="DN1008" s="56"/>
      <c r="DO1008" s="56"/>
      <c r="DP1008" s="56"/>
      <c r="DQ1008" s="56"/>
      <c r="DR1008" s="56"/>
      <c r="DS1008" s="56"/>
      <c r="DT1008" s="56"/>
      <c r="DU1008" s="56"/>
      <c r="DV1008" s="56"/>
      <c r="DW1008" s="56"/>
      <c r="DX1008" s="56"/>
      <c r="DY1008" s="56"/>
      <c r="DZ1008" s="56"/>
      <c r="EA1008" s="56"/>
      <c r="EB1008" s="56"/>
      <c r="EC1008" s="56"/>
      <c r="ED1008" s="56"/>
      <c r="EE1008" s="56"/>
      <c r="EF1008" s="56"/>
      <c r="EG1008" s="56"/>
      <c r="EH1008" s="56"/>
      <c r="EI1008" s="56"/>
      <c r="EJ1008" s="56"/>
      <c r="EK1008" s="56"/>
      <c r="EL1008" s="56"/>
      <c r="EM1008" s="56"/>
      <c r="EN1008" s="56"/>
      <c r="EO1008" s="56"/>
      <c r="EP1008" s="56"/>
      <c r="EQ1008" s="56"/>
      <c r="ER1008" s="56"/>
      <c r="ES1008" s="56"/>
      <c r="ET1008" s="56"/>
      <c r="EU1008" s="56"/>
      <c r="EV1008" s="56"/>
      <c r="EW1008" s="56"/>
      <c r="EX1008" s="56"/>
      <c r="EY1008" s="56"/>
      <c r="EZ1008" s="56"/>
      <c r="FA1008" s="56"/>
      <c r="FB1008" s="56"/>
      <c r="FC1008" s="56"/>
      <c r="FD1008" s="56"/>
      <c r="FE1008" s="56"/>
      <c r="FF1008" s="56"/>
      <c r="FG1008" s="56"/>
      <c r="FH1008" s="56"/>
      <c r="FI1008" s="56"/>
      <c r="FJ1008" s="56"/>
      <c r="FK1008" s="56"/>
      <c r="FL1008" s="56"/>
      <c r="FM1008" s="56"/>
      <c r="FN1008" s="56"/>
      <c r="FO1008" s="56"/>
      <c r="FP1008" s="56"/>
      <c r="FQ1008" s="56"/>
      <c r="FR1008" s="56"/>
      <c r="FS1008" s="56"/>
      <c r="FT1008" s="56"/>
      <c r="FU1008" s="56"/>
      <c r="FV1008" s="56"/>
      <c r="FW1008" s="56"/>
      <c r="FX1008" s="56"/>
      <c r="FY1008" s="56"/>
      <c r="FZ1008" s="56"/>
      <c r="GA1008" s="56"/>
      <c r="GB1008" s="56"/>
      <c r="GC1008" s="56"/>
      <c r="GD1008" s="56"/>
      <c r="GE1008" s="56"/>
      <c r="GF1008" s="56"/>
      <c r="GG1008" s="56"/>
      <c r="GH1008" s="56"/>
      <c r="GI1008" s="56"/>
      <c r="GJ1008" s="56"/>
      <c r="GK1008" s="56"/>
      <c r="GL1008" s="56"/>
      <c r="GM1008" s="56"/>
      <c r="GN1008" s="56"/>
      <c r="GO1008" s="56"/>
      <c r="GP1008" s="56"/>
      <c r="GQ1008" s="56"/>
      <c r="GR1008" s="56"/>
      <c r="GS1008" s="56"/>
      <c r="GT1008" s="56"/>
      <c r="GU1008" s="56"/>
      <c r="GV1008" s="56"/>
      <c r="GW1008" s="56"/>
      <c r="GX1008" s="56"/>
      <c r="GY1008" s="56"/>
      <c r="GZ1008" s="56"/>
      <c r="HA1008" s="56"/>
      <c r="HB1008" s="56"/>
      <c r="HC1008" s="56"/>
      <c r="HD1008" s="56"/>
      <c r="HE1008" s="56"/>
      <c r="HF1008" s="56"/>
      <c r="HG1008" s="56"/>
      <c r="HH1008" s="56"/>
      <c r="HI1008" s="56"/>
      <c r="HJ1008" s="56"/>
      <c r="HK1008" s="56"/>
      <c r="HL1008" s="56"/>
      <c r="HM1008" s="56"/>
      <c r="HN1008" s="56"/>
      <c r="HO1008" s="56"/>
      <c r="HP1008" s="56"/>
      <c r="HQ1008" s="56"/>
      <c r="HR1008" s="56"/>
      <c r="HS1008" s="56"/>
      <c r="HT1008" s="56"/>
      <c r="HU1008" s="56"/>
      <c r="HV1008" s="56"/>
      <c r="HW1008" s="56"/>
      <c r="HX1008" s="56"/>
      <c r="HY1008" s="56"/>
      <c r="HZ1008" s="56"/>
      <c r="IA1008" s="56"/>
      <c r="IB1008" s="56"/>
      <c r="IC1008" s="56"/>
      <c r="ID1008" s="56"/>
      <c r="IE1008" s="56"/>
      <c r="IF1008" s="56"/>
      <c r="IG1008" s="56"/>
      <c r="IH1008" s="56"/>
      <c r="II1008" s="56"/>
      <c r="IJ1008" s="56"/>
      <c r="IK1008" s="56"/>
      <c r="IL1008" s="56"/>
      <c r="IM1008" s="56"/>
      <c r="IN1008" s="56"/>
      <c r="IO1008" s="56"/>
      <c r="IP1008" s="56"/>
      <c r="IQ1008" s="56"/>
      <c r="IR1008" s="56"/>
      <c r="IS1008" s="56"/>
      <c r="IT1008" s="56"/>
      <c r="IU1008" s="56"/>
      <c r="IV1008" s="56"/>
      <c r="IW1008" s="56"/>
      <c r="IX1008" s="56"/>
    </row>
    <row r="1009" spans="2:258">
      <c r="B1009" s="56"/>
      <c r="C1009" s="56"/>
      <c r="D1009" s="56"/>
      <c r="E1009" s="56"/>
      <c r="F1009" s="56"/>
      <c r="G1009" s="56"/>
      <c r="H1009" s="56"/>
      <c r="I1009" s="56"/>
      <c r="J1009" s="56"/>
      <c r="K1009" s="56"/>
      <c r="L1009" s="56"/>
      <c r="M1009" s="56"/>
      <c r="CK1009" s="56"/>
      <c r="CL1009" s="56"/>
      <c r="CM1009" s="56"/>
      <c r="CN1009" s="56"/>
      <c r="CO1009" s="56"/>
      <c r="CP1009" s="56"/>
      <c r="CQ1009" s="56"/>
      <c r="CR1009" s="56"/>
      <c r="CS1009" s="56"/>
      <c r="CT1009" s="56"/>
      <c r="CU1009" s="56"/>
      <c r="CV1009" s="56"/>
      <c r="CW1009" s="56"/>
      <c r="CX1009" s="56"/>
      <c r="CY1009" s="56"/>
      <c r="CZ1009" s="56"/>
      <c r="DA1009" s="56"/>
      <c r="DB1009" s="56"/>
      <c r="DC1009" s="56"/>
      <c r="DD1009" s="56"/>
      <c r="DE1009" s="56"/>
      <c r="DF1009" s="56"/>
      <c r="DG1009" s="56"/>
      <c r="DH1009" s="56"/>
      <c r="DI1009" s="56"/>
      <c r="DJ1009" s="56"/>
      <c r="DK1009" s="56"/>
      <c r="DL1009" s="56"/>
      <c r="DM1009" s="56"/>
      <c r="DN1009" s="56"/>
      <c r="DO1009" s="56"/>
      <c r="DP1009" s="56"/>
      <c r="DQ1009" s="56"/>
      <c r="DR1009" s="56"/>
      <c r="DS1009" s="56"/>
      <c r="DT1009" s="56"/>
      <c r="DU1009" s="56"/>
      <c r="DV1009" s="56"/>
      <c r="DW1009" s="56"/>
      <c r="DX1009" s="56"/>
      <c r="DY1009" s="56"/>
      <c r="DZ1009" s="56"/>
      <c r="EA1009" s="56"/>
      <c r="EB1009" s="56"/>
      <c r="EC1009" s="56"/>
      <c r="ED1009" s="56"/>
      <c r="EE1009" s="56"/>
      <c r="EF1009" s="56"/>
      <c r="EG1009" s="56"/>
      <c r="EH1009" s="56"/>
      <c r="EI1009" s="56"/>
      <c r="EJ1009" s="56"/>
      <c r="EK1009" s="56"/>
      <c r="EL1009" s="56"/>
      <c r="EM1009" s="56"/>
      <c r="EN1009" s="56"/>
      <c r="EO1009" s="56"/>
      <c r="EP1009" s="56"/>
      <c r="EQ1009" s="56"/>
      <c r="ER1009" s="56"/>
      <c r="ES1009" s="56"/>
      <c r="ET1009" s="56"/>
      <c r="EU1009" s="56"/>
      <c r="EV1009" s="56"/>
      <c r="EW1009" s="56"/>
      <c r="EX1009" s="56"/>
      <c r="EY1009" s="56"/>
      <c r="EZ1009" s="56"/>
      <c r="FA1009" s="56"/>
      <c r="FB1009" s="56"/>
      <c r="FC1009" s="56"/>
      <c r="FD1009" s="56"/>
      <c r="FE1009" s="56"/>
      <c r="FF1009" s="56"/>
      <c r="FG1009" s="56"/>
      <c r="FH1009" s="56"/>
      <c r="FI1009" s="56"/>
      <c r="FJ1009" s="56"/>
      <c r="FK1009" s="56"/>
      <c r="FL1009" s="56"/>
      <c r="FM1009" s="56"/>
      <c r="FN1009" s="56"/>
      <c r="FO1009" s="56"/>
      <c r="FP1009" s="56"/>
      <c r="FQ1009" s="56"/>
      <c r="FR1009" s="56"/>
      <c r="FS1009" s="56"/>
      <c r="FT1009" s="56"/>
      <c r="FU1009" s="56"/>
      <c r="FV1009" s="56"/>
      <c r="FW1009" s="56"/>
      <c r="FX1009" s="56"/>
      <c r="FY1009" s="56"/>
      <c r="FZ1009" s="56"/>
      <c r="GA1009" s="56"/>
      <c r="GB1009" s="56"/>
      <c r="GC1009" s="56"/>
      <c r="GD1009" s="56"/>
      <c r="GE1009" s="56"/>
      <c r="GF1009" s="56"/>
      <c r="GG1009" s="56"/>
      <c r="GH1009" s="56"/>
      <c r="GI1009" s="56"/>
      <c r="GJ1009" s="56"/>
      <c r="GK1009" s="56"/>
      <c r="GL1009" s="56"/>
      <c r="GM1009" s="56"/>
      <c r="GN1009" s="56"/>
      <c r="GO1009" s="56"/>
      <c r="GP1009" s="56"/>
      <c r="GQ1009" s="56"/>
      <c r="GR1009" s="56"/>
      <c r="GS1009" s="56"/>
      <c r="GT1009" s="56"/>
      <c r="GU1009" s="56"/>
      <c r="GV1009" s="56"/>
      <c r="GW1009" s="56"/>
      <c r="GX1009" s="56"/>
      <c r="GY1009" s="56"/>
      <c r="GZ1009" s="56"/>
      <c r="HA1009" s="56"/>
      <c r="HB1009" s="56"/>
      <c r="HC1009" s="56"/>
      <c r="HD1009" s="56"/>
      <c r="HE1009" s="56"/>
      <c r="HF1009" s="56"/>
      <c r="HG1009" s="56"/>
      <c r="HH1009" s="56"/>
      <c r="HI1009" s="56"/>
      <c r="HJ1009" s="56"/>
      <c r="HK1009" s="56"/>
      <c r="HL1009" s="56"/>
      <c r="HM1009" s="56"/>
      <c r="HN1009" s="56"/>
      <c r="HO1009" s="56"/>
      <c r="HP1009" s="56"/>
      <c r="HQ1009" s="56"/>
      <c r="HR1009" s="56"/>
      <c r="HS1009" s="56"/>
      <c r="HT1009" s="56"/>
      <c r="HU1009" s="56"/>
      <c r="HV1009" s="56"/>
      <c r="HW1009" s="56"/>
      <c r="HX1009" s="56"/>
      <c r="HY1009" s="56"/>
      <c r="HZ1009" s="56"/>
      <c r="IA1009" s="56"/>
      <c r="IB1009" s="56"/>
      <c r="IC1009" s="56"/>
      <c r="ID1009" s="56"/>
      <c r="IE1009" s="56"/>
      <c r="IF1009" s="56"/>
      <c r="IG1009" s="56"/>
      <c r="IH1009" s="56"/>
      <c r="II1009" s="56"/>
      <c r="IJ1009" s="56"/>
      <c r="IK1009" s="56"/>
      <c r="IL1009" s="56"/>
      <c r="IM1009" s="56"/>
      <c r="IN1009" s="56"/>
      <c r="IO1009" s="56"/>
      <c r="IP1009" s="56"/>
      <c r="IQ1009" s="56"/>
      <c r="IR1009" s="56"/>
      <c r="IS1009" s="56"/>
      <c r="IT1009" s="56"/>
      <c r="IU1009" s="56"/>
      <c r="IV1009" s="56"/>
      <c r="IW1009" s="56"/>
      <c r="IX1009" s="56"/>
    </row>
    <row r="1010" spans="2:258">
      <c r="B1010" s="56"/>
      <c r="C1010" s="56"/>
      <c r="D1010" s="56"/>
      <c r="E1010" s="56"/>
      <c r="F1010" s="56"/>
      <c r="G1010" s="56"/>
      <c r="H1010" s="56"/>
      <c r="I1010" s="56"/>
      <c r="J1010" s="56"/>
      <c r="K1010" s="56"/>
      <c r="L1010" s="56"/>
      <c r="M1010" s="56"/>
      <c r="CK1010" s="56"/>
      <c r="CL1010" s="56"/>
      <c r="CM1010" s="56"/>
      <c r="CN1010" s="56"/>
      <c r="CO1010" s="56"/>
      <c r="CP1010" s="56"/>
      <c r="CQ1010" s="56"/>
      <c r="CR1010" s="56"/>
      <c r="CS1010" s="56"/>
      <c r="CT1010" s="56"/>
      <c r="CU1010" s="56"/>
      <c r="CV1010" s="56"/>
      <c r="CW1010" s="56"/>
      <c r="CX1010" s="56"/>
      <c r="CY1010" s="56"/>
      <c r="CZ1010" s="56"/>
      <c r="DA1010" s="56"/>
      <c r="DB1010" s="56"/>
      <c r="DC1010" s="56"/>
      <c r="DD1010" s="56"/>
      <c r="DE1010" s="56"/>
      <c r="DF1010" s="56"/>
      <c r="DG1010" s="56"/>
      <c r="DH1010" s="56"/>
      <c r="DI1010" s="56"/>
      <c r="DJ1010" s="56"/>
      <c r="DK1010" s="56"/>
      <c r="DL1010" s="56"/>
      <c r="DM1010" s="56"/>
      <c r="DN1010" s="56"/>
      <c r="DO1010" s="56"/>
      <c r="DP1010" s="56"/>
      <c r="DQ1010" s="56"/>
      <c r="DR1010" s="56"/>
      <c r="DS1010" s="56"/>
      <c r="DT1010" s="56"/>
      <c r="DU1010" s="56"/>
      <c r="DV1010" s="56"/>
      <c r="DW1010" s="56"/>
      <c r="DX1010" s="56"/>
      <c r="DY1010" s="56"/>
      <c r="DZ1010" s="56"/>
      <c r="EA1010" s="56"/>
      <c r="EB1010" s="56"/>
      <c r="EC1010" s="56"/>
      <c r="ED1010" s="56"/>
      <c r="EE1010" s="56"/>
      <c r="EF1010" s="56"/>
      <c r="EG1010" s="56"/>
      <c r="EH1010" s="56"/>
      <c r="EI1010" s="56"/>
      <c r="EJ1010" s="56"/>
      <c r="EK1010" s="56"/>
      <c r="EL1010" s="56"/>
      <c r="EM1010" s="56"/>
      <c r="EN1010" s="56"/>
      <c r="EO1010" s="56"/>
      <c r="EP1010" s="56"/>
      <c r="EQ1010" s="56"/>
      <c r="ER1010" s="56"/>
      <c r="ES1010" s="56"/>
      <c r="ET1010" s="56"/>
      <c r="EU1010" s="56"/>
      <c r="EV1010" s="56"/>
      <c r="EW1010" s="56"/>
      <c r="EX1010" s="56"/>
      <c r="EY1010" s="56"/>
      <c r="EZ1010" s="56"/>
      <c r="FA1010" s="56"/>
      <c r="FB1010" s="56"/>
      <c r="FC1010" s="56"/>
      <c r="FD1010" s="56"/>
      <c r="FE1010" s="56"/>
      <c r="FF1010" s="56"/>
      <c r="FG1010" s="56"/>
      <c r="FH1010" s="56"/>
      <c r="FI1010" s="56"/>
      <c r="FJ1010" s="56"/>
      <c r="FK1010" s="56"/>
      <c r="FL1010" s="56"/>
      <c r="FM1010" s="56"/>
      <c r="FN1010" s="56"/>
      <c r="FO1010" s="56"/>
      <c r="FP1010" s="56"/>
      <c r="FQ1010" s="56"/>
      <c r="FR1010" s="56"/>
      <c r="FS1010" s="56"/>
      <c r="FT1010" s="56"/>
      <c r="FU1010" s="56"/>
      <c r="FV1010" s="56"/>
      <c r="FW1010" s="56"/>
      <c r="FX1010" s="56"/>
      <c r="FY1010" s="56"/>
      <c r="FZ1010" s="56"/>
      <c r="GA1010" s="56"/>
      <c r="GB1010" s="56"/>
      <c r="GC1010" s="56"/>
      <c r="GD1010" s="56"/>
      <c r="GE1010" s="56"/>
      <c r="GF1010" s="56"/>
      <c r="GG1010" s="56"/>
      <c r="GH1010" s="56"/>
      <c r="GI1010" s="56"/>
      <c r="GJ1010" s="56"/>
      <c r="GK1010" s="56"/>
      <c r="GL1010" s="56"/>
      <c r="GM1010" s="56"/>
      <c r="GN1010" s="56"/>
      <c r="GO1010" s="56"/>
      <c r="GP1010" s="56"/>
      <c r="GQ1010" s="56"/>
      <c r="GR1010" s="56"/>
      <c r="GS1010" s="56"/>
      <c r="GT1010" s="56"/>
      <c r="GU1010" s="56"/>
      <c r="GV1010" s="56"/>
      <c r="GW1010" s="56"/>
      <c r="GX1010" s="56"/>
      <c r="GY1010" s="56"/>
      <c r="GZ1010" s="56"/>
      <c r="HA1010" s="56"/>
      <c r="HB1010" s="56"/>
      <c r="HC1010" s="56"/>
      <c r="HD1010" s="56"/>
      <c r="HE1010" s="56"/>
      <c r="HF1010" s="56"/>
      <c r="HG1010" s="56"/>
      <c r="HH1010" s="56"/>
      <c r="HI1010" s="56"/>
      <c r="HJ1010" s="56"/>
      <c r="HK1010" s="56"/>
      <c r="HL1010" s="56"/>
      <c r="HM1010" s="56"/>
      <c r="HN1010" s="56"/>
      <c r="HO1010" s="56"/>
      <c r="HP1010" s="56"/>
      <c r="HQ1010" s="56"/>
      <c r="HR1010" s="56"/>
      <c r="HS1010" s="56"/>
      <c r="HT1010" s="56"/>
      <c r="HU1010" s="56"/>
      <c r="HV1010" s="56"/>
      <c r="HW1010" s="56"/>
      <c r="HX1010" s="56"/>
      <c r="HY1010" s="56"/>
      <c r="HZ1010" s="56"/>
      <c r="IA1010" s="56"/>
      <c r="IB1010" s="56"/>
      <c r="IC1010" s="56"/>
      <c r="ID1010" s="56"/>
      <c r="IE1010" s="56"/>
      <c r="IF1010" s="56"/>
      <c r="IG1010" s="56"/>
      <c r="IH1010" s="56"/>
      <c r="II1010" s="56"/>
      <c r="IJ1010" s="56"/>
      <c r="IK1010" s="56"/>
      <c r="IL1010" s="56"/>
      <c r="IM1010" s="56"/>
      <c r="IN1010" s="56"/>
      <c r="IO1010" s="56"/>
      <c r="IP1010" s="56"/>
      <c r="IQ1010" s="56"/>
      <c r="IR1010" s="56"/>
      <c r="IS1010" s="56"/>
      <c r="IT1010" s="56"/>
      <c r="IU1010" s="56"/>
      <c r="IV1010" s="56"/>
      <c r="IW1010" s="56"/>
      <c r="IX1010" s="56"/>
    </row>
    <row r="1011" spans="2:258">
      <c r="B1011" s="56"/>
      <c r="C1011" s="56"/>
      <c r="D1011" s="56"/>
      <c r="E1011" s="56"/>
      <c r="F1011" s="56"/>
      <c r="G1011" s="56"/>
      <c r="H1011" s="56"/>
      <c r="I1011" s="56"/>
      <c r="J1011" s="56"/>
      <c r="K1011" s="56"/>
      <c r="L1011" s="56"/>
      <c r="M1011" s="56"/>
      <c r="CK1011" s="56"/>
      <c r="CL1011" s="56"/>
      <c r="CM1011" s="56"/>
      <c r="CN1011" s="56"/>
      <c r="CO1011" s="56"/>
      <c r="CP1011" s="56"/>
      <c r="CQ1011" s="56"/>
      <c r="CR1011" s="56"/>
      <c r="CS1011" s="56"/>
      <c r="CT1011" s="56"/>
      <c r="CU1011" s="56"/>
      <c r="CV1011" s="56"/>
      <c r="CW1011" s="56"/>
      <c r="CX1011" s="56"/>
      <c r="CY1011" s="56"/>
      <c r="CZ1011" s="56"/>
      <c r="DA1011" s="56"/>
      <c r="DB1011" s="56"/>
      <c r="DC1011" s="56"/>
      <c r="DD1011" s="56"/>
      <c r="DE1011" s="56"/>
      <c r="DF1011" s="56"/>
      <c r="DG1011" s="56"/>
      <c r="DH1011" s="56"/>
      <c r="DI1011" s="56"/>
      <c r="DJ1011" s="56"/>
      <c r="DK1011" s="56"/>
      <c r="DL1011" s="56"/>
      <c r="DM1011" s="56"/>
      <c r="DN1011" s="56"/>
      <c r="DO1011" s="56"/>
      <c r="DP1011" s="56"/>
      <c r="DQ1011" s="56"/>
      <c r="DR1011" s="56"/>
      <c r="DS1011" s="56"/>
      <c r="DT1011" s="56"/>
      <c r="DU1011" s="56"/>
      <c r="DV1011" s="56"/>
      <c r="DW1011" s="56"/>
      <c r="DX1011" s="56"/>
      <c r="DY1011" s="56"/>
      <c r="DZ1011" s="56"/>
      <c r="EA1011" s="56"/>
      <c r="EB1011" s="56"/>
      <c r="EC1011" s="56"/>
      <c r="ED1011" s="56"/>
      <c r="EE1011" s="56"/>
      <c r="EF1011" s="56"/>
      <c r="EG1011" s="56"/>
      <c r="EH1011" s="56"/>
      <c r="EI1011" s="56"/>
      <c r="EJ1011" s="56"/>
      <c r="EK1011" s="56"/>
      <c r="EL1011" s="56"/>
      <c r="EM1011" s="56"/>
      <c r="EN1011" s="56"/>
      <c r="EO1011" s="56"/>
      <c r="EP1011" s="56"/>
      <c r="EQ1011" s="56"/>
      <c r="ER1011" s="56"/>
      <c r="ES1011" s="56"/>
      <c r="ET1011" s="56"/>
      <c r="EU1011" s="56"/>
      <c r="EV1011" s="56"/>
      <c r="EW1011" s="56"/>
      <c r="EX1011" s="56"/>
      <c r="EY1011" s="56"/>
      <c r="EZ1011" s="56"/>
      <c r="FA1011" s="56"/>
      <c r="FB1011" s="56"/>
      <c r="FC1011" s="56"/>
      <c r="FD1011" s="56"/>
      <c r="FE1011" s="56"/>
      <c r="FF1011" s="56"/>
      <c r="FG1011" s="56"/>
      <c r="FH1011" s="56"/>
      <c r="FI1011" s="56"/>
      <c r="FJ1011" s="56"/>
      <c r="FK1011" s="56"/>
      <c r="FL1011" s="56"/>
      <c r="FM1011" s="56"/>
      <c r="FN1011" s="56"/>
      <c r="FO1011" s="56"/>
      <c r="FP1011" s="56"/>
      <c r="FQ1011" s="56"/>
      <c r="FR1011" s="56"/>
      <c r="FS1011" s="56"/>
      <c r="FT1011" s="56"/>
      <c r="FU1011" s="56"/>
      <c r="FV1011" s="56"/>
      <c r="FW1011" s="56"/>
      <c r="FX1011" s="56"/>
      <c r="FY1011" s="56"/>
      <c r="FZ1011" s="56"/>
      <c r="GA1011" s="56"/>
      <c r="GB1011" s="56"/>
      <c r="GC1011" s="56"/>
      <c r="GD1011" s="56"/>
      <c r="GE1011" s="56"/>
      <c r="GF1011" s="56"/>
      <c r="GG1011" s="56"/>
      <c r="GH1011" s="56"/>
      <c r="GI1011" s="56"/>
      <c r="GJ1011" s="56"/>
      <c r="GK1011" s="56"/>
      <c r="GL1011" s="56"/>
      <c r="GM1011" s="56"/>
      <c r="GN1011" s="56"/>
      <c r="GO1011" s="56"/>
      <c r="GP1011" s="56"/>
      <c r="GQ1011" s="56"/>
      <c r="GR1011" s="56"/>
      <c r="GS1011" s="56"/>
      <c r="GT1011" s="56"/>
      <c r="GU1011" s="56"/>
      <c r="GV1011" s="56"/>
      <c r="GW1011" s="56"/>
      <c r="GX1011" s="56"/>
      <c r="GY1011" s="56"/>
      <c r="GZ1011" s="56"/>
      <c r="HA1011" s="56"/>
      <c r="HB1011" s="56"/>
      <c r="HC1011" s="56"/>
      <c r="HD1011" s="56"/>
      <c r="HE1011" s="56"/>
      <c r="HF1011" s="56"/>
      <c r="HG1011" s="56"/>
      <c r="HH1011" s="56"/>
      <c r="HI1011" s="56"/>
      <c r="HJ1011" s="56"/>
      <c r="HK1011" s="56"/>
      <c r="HL1011" s="56"/>
      <c r="HM1011" s="56"/>
      <c r="HN1011" s="56"/>
      <c r="HO1011" s="56"/>
      <c r="HP1011" s="56"/>
      <c r="HQ1011" s="56"/>
      <c r="HR1011" s="56"/>
      <c r="HS1011" s="56"/>
      <c r="HT1011" s="56"/>
      <c r="HU1011" s="56"/>
      <c r="HV1011" s="56"/>
      <c r="HW1011" s="56"/>
      <c r="HX1011" s="56"/>
      <c r="HY1011" s="56"/>
      <c r="HZ1011" s="56"/>
      <c r="IA1011" s="56"/>
      <c r="IB1011" s="56"/>
      <c r="IC1011" s="56"/>
      <c r="ID1011" s="56"/>
      <c r="IE1011" s="56"/>
      <c r="IF1011" s="56"/>
      <c r="IG1011" s="56"/>
      <c r="IH1011" s="56"/>
      <c r="II1011" s="56"/>
      <c r="IJ1011" s="56"/>
      <c r="IK1011" s="56"/>
      <c r="IL1011" s="56"/>
      <c r="IM1011" s="56"/>
      <c r="IN1011" s="56"/>
      <c r="IO1011" s="56"/>
      <c r="IP1011" s="56"/>
      <c r="IQ1011" s="56"/>
      <c r="IR1011" s="56"/>
      <c r="IS1011" s="56"/>
      <c r="IT1011" s="56"/>
      <c r="IU1011" s="56"/>
      <c r="IV1011" s="56"/>
      <c r="IW1011" s="56"/>
      <c r="IX1011" s="56"/>
    </row>
    <row r="1012" spans="2:258">
      <c r="B1012" s="56"/>
      <c r="C1012" s="56"/>
      <c r="D1012" s="56"/>
      <c r="E1012" s="56"/>
      <c r="F1012" s="56"/>
      <c r="G1012" s="56"/>
      <c r="H1012" s="56"/>
      <c r="I1012" s="56"/>
      <c r="J1012" s="56"/>
      <c r="K1012" s="56"/>
      <c r="L1012" s="56"/>
      <c r="M1012" s="56"/>
      <c r="CK1012" s="56"/>
      <c r="CL1012" s="56"/>
      <c r="CM1012" s="56"/>
      <c r="CN1012" s="56"/>
      <c r="CO1012" s="56"/>
      <c r="CP1012" s="56"/>
      <c r="CQ1012" s="56"/>
      <c r="CR1012" s="56"/>
      <c r="CS1012" s="56"/>
      <c r="CT1012" s="56"/>
      <c r="CU1012" s="56"/>
      <c r="CV1012" s="56"/>
      <c r="CW1012" s="56"/>
      <c r="CX1012" s="56"/>
      <c r="CY1012" s="56"/>
      <c r="CZ1012" s="56"/>
      <c r="DA1012" s="56"/>
      <c r="DB1012" s="56"/>
      <c r="DC1012" s="56"/>
      <c r="DD1012" s="56"/>
      <c r="DE1012" s="56"/>
      <c r="DF1012" s="56"/>
      <c r="DG1012" s="56"/>
      <c r="DH1012" s="56"/>
      <c r="DI1012" s="56"/>
      <c r="DJ1012" s="56"/>
      <c r="DK1012" s="56"/>
      <c r="DL1012" s="56"/>
      <c r="DM1012" s="56"/>
      <c r="DN1012" s="56"/>
      <c r="DO1012" s="56"/>
      <c r="DP1012" s="56"/>
      <c r="DQ1012" s="56"/>
      <c r="DR1012" s="56"/>
      <c r="DS1012" s="56"/>
      <c r="DT1012" s="56"/>
      <c r="DU1012" s="56"/>
      <c r="DV1012" s="56"/>
      <c r="DW1012" s="56"/>
      <c r="DX1012" s="56"/>
      <c r="DY1012" s="56"/>
      <c r="DZ1012" s="56"/>
      <c r="EA1012" s="56"/>
      <c r="EB1012" s="56"/>
      <c r="EC1012" s="56"/>
      <c r="ED1012" s="56"/>
      <c r="EE1012" s="56"/>
      <c r="EF1012" s="56"/>
      <c r="EG1012" s="56"/>
      <c r="EH1012" s="56"/>
      <c r="EI1012" s="56"/>
      <c r="EJ1012" s="56"/>
      <c r="EK1012" s="56"/>
      <c r="EL1012" s="56"/>
      <c r="EM1012" s="56"/>
      <c r="EN1012" s="56"/>
      <c r="EO1012" s="56"/>
      <c r="EP1012" s="56"/>
      <c r="EQ1012" s="56"/>
      <c r="ER1012" s="56"/>
      <c r="ES1012" s="56"/>
      <c r="ET1012" s="56"/>
      <c r="EU1012" s="56"/>
      <c r="EV1012" s="56"/>
      <c r="EW1012" s="56"/>
      <c r="EX1012" s="56"/>
      <c r="EY1012" s="56"/>
      <c r="EZ1012" s="56"/>
      <c r="FA1012" s="56"/>
      <c r="FB1012" s="56"/>
      <c r="FC1012" s="56"/>
      <c r="FD1012" s="56"/>
      <c r="FE1012" s="56"/>
      <c r="FF1012" s="56"/>
      <c r="FG1012" s="56"/>
      <c r="FH1012" s="56"/>
      <c r="FI1012" s="56"/>
      <c r="FJ1012" s="56"/>
      <c r="FK1012" s="56"/>
      <c r="FL1012" s="56"/>
      <c r="FM1012" s="56"/>
      <c r="FN1012" s="56"/>
      <c r="FO1012" s="56"/>
      <c r="FP1012" s="56"/>
      <c r="FQ1012" s="56"/>
      <c r="FR1012" s="56"/>
      <c r="FS1012" s="56"/>
      <c r="FT1012" s="56"/>
      <c r="FU1012" s="56"/>
      <c r="FV1012" s="56"/>
      <c r="FW1012" s="56"/>
      <c r="FX1012" s="56"/>
      <c r="FY1012" s="56"/>
      <c r="FZ1012" s="56"/>
      <c r="GA1012" s="56"/>
      <c r="GB1012" s="56"/>
      <c r="GC1012" s="56"/>
      <c r="GD1012" s="56"/>
      <c r="GE1012" s="56"/>
      <c r="GF1012" s="56"/>
      <c r="GG1012" s="56"/>
      <c r="GH1012" s="56"/>
      <c r="GI1012" s="56"/>
      <c r="GJ1012" s="56"/>
      <c r="GK1012" s="56"/>
      <c r="GL1012" s="56"/>
      <c r="GM1012" s="56"/>
      <c r="GN1012" s="56"/>
      <c r="GO1012" s="56"/>
      <c r="GP1012" s="56"/>
      <c r="GQ1012" s="56"/>
      <c r="GR1012" s="56"/>
      <c r="GS1012" s="56"/>
      <c r="GT1012" s="56"/>
      <c r="GU1012" s="56"/>
      <c r="GV1012" s="56"/>
      <c r="GW1012" s="56"/>
      <c r="GX1012" s="56"/>
      <c r="GY1012" s="56"/>
      <c r="GZ1012" s="56"/>
      <c r="HA1012" s="56"/>
      <c r="HB1012" s="56"/>
      <c r="HC1012" s="56"/>
      <c r="HD1012" s="56"/>
      <c r="HE1012" s="56"/>
      <c r="HF1012" s="56"/>
      <c r="HG1012" s="56"/>
      <c r="HH1012" s="56"/>
      <c r="HI1012" s="56"/>
      <c r="HJ1012" s="56"/>
      <c r="HK1012" s="56"/>
      <c r="HL1012" s="56"/>
      <c r="HM1012" s="56"/>
      <c r="HN1012" s="56"/>
      <c r="HO1012" s="56"/>
      <c r="HP1012" s="56"/>
      <c r="HQ1012" s="56"/>
      <c r="HR1012" s="56"/>
      <c r="HS1012" s="56"/>
      <c r="HT1012" s="56"/>
      <c r="HU1012" s="56"/>
      <c r="HV1012" s="56"/>
      <c r="HW1012" s="56"/>
      <c r="HX1012" s="56"/>
      <c r="HY1012" s="56"/>
      <c r="HZ1012" s="56"/>
      <c r="IA1012" s="56"/>
      <c r="IB1012" s="56"/>
      <c r="IC1012" s="56"/>
      <c r="ID1012" s="56"/>
      <c r="IE1012" s="56"/>
      <c r="IF1012" s="56"/>
      <c r="IG1012" s="56"/>
      <c r="IH1012" s="56"/>
      <c r="II1012" s="56"/>
      <c r="IJ1012" s="56"/>
      <c r="IK1012" s="56"/>
      <c r="IL1012" s="56"/>
      <c r="IM1012" s="56"/>
      <c r="IN1012" s="56"/>
      <c r="IO1012" s="56"/>
      <c r="IP1012" s="56"/>
      <c r="IQ1012" s="56"/>
      <c r="IR1012" s="56"/>
      <c r="IS1012" s="56"/>
      <c r="IT1012" s="56"/>
      <c r="IU1012" s="56"/>
      <c r="IV1012" s="56"/>
      <c r="IW1012" s="56"/>
      <c r="IX1012" s="56"/>
    </row>
    <row r="1013" spans="2:258">
      <c r="B1013" s="56"/>
      <c r="C1013" s="56"/>
      <c r="D1013" s="56"/>
      <c r="E1013" s="56"/>
      <c r="F1013" s="56"/>
      <c r="G1013" s="56"/>
      <c r="H1013" s="56"/>
      <c r="I1013" s="56"/>
      <c r="J1013" s="56"/>
      <c r="K1013" s="56"/>
      <c r="L1013" s="56"/>
      <c r="M1013" s="56"/>
      <c r="CK1013" s="56"/>
      <c r="CL1013" s="56"/>
      <c r="CM1013" s="56"/>
      <c r="CN1013" s="56"/>
      <c r="CO1013" s="56"/>
      <c r="CP1013" s="56"/>
      <c r="CQ1013" s="56"/>
      <c r="CR1013" s="56"/>
      <c r="CS1013" s="56"/>
      <c r="CT1013" s="56"/>
      <c r="CU1013" s="56"/>
      <c r="CV1013" s="56"/>
      <c r="CW1013" s="56"/>
      <c r="CX1013" s="56"/>
      <c r="CY1013" s="56"/>
      <c r="CZ1013" s="56"/>
      <c r="DA1013" s="56"/>
      <c r="DB1013" s="56"/>
      <c r="DC1013" s="56"/>
      <c r="DD1013" s="56"/>
      <c r="DE1013" s="56"/>
      <c r="DF1013" s="56"/>
      <c r="DG1013" s="56"/>
      <c r="DH1013" s="56"/>
      <c r="DI1013" s="56"/>
      <c r="DJ1013" s="56"/>
      <c r="DK1013" s="56"/>
      <c r="DL1013" s="56"/>
      <c r="DM1013" s="56"/>
      <c r="DN1013" s="56"/>
      <c r="DO1013" s="56"/>
      <c r="DP1013" s="56"/>
      <c r="DQ1013" s="56"/>
      <c r="DR1013" s="56"/>
      <c r="DS1013" s="56"/>
      <c r="DT1013" s="56"/>
      <c r="DU1013" s="56"/>
      <c r="DV1013" s="56"/>
      <c r="DW1013" s="56"/>
      <c r="DX1013" s="56"/>
      <c r="DY1013" s="56"/>
      <c r="DZ1013" s="56"/>
      <c r="EA1013" s="56"/>
      <c r="EB1013" s="56"/>
      <c r="EC1013" s="56"/>
      <c r="ED1013" s="56"/>
      <c r="EE1013" s="56"/>
      <c r="EF1013" s="56"/>
      <c r="EG1013" s="56"/>
      <c r="EH1013" s="56"/>
      <c r="EI1013" s="56"/>
      <c r="EJ1013" s="56"/>
      <c r="EK1013" s="56"/>
      <c r="EL1013" s="56"/>
      <c r="EM1013" s="56"/>
      <c r="EN1013" s="56"/>
      <c r="EO1013" s="56"/>
      <c r="EP1013" s="56"/>
      <c r="EQ1013" s="56"/>
      <c r="ER1013" s="56"/>
      <c r="ES1013" s="56"/>
      <c r="ET1013" s="56"/>
      <c r="EU1013" s="56"/>
      <c r="EV1013" s="56"/>
      <c r="EW1013" s="56"/>
      <c r="EX1013" s="56"/>
      <c r="EY1013" s="56"/>
      <c r="EZ1013" s="56"/>
      <c r="FA1013" s="56"/>
      <c r="FB1013" s="56"/>
      <c r="FC1013" s="56"/>
      <c r="FD1013" s="56"/>
      <c r="FE1013" s="56"/>
      <c r="FF1013" s="56"/>
      <c r="FG1013" s="56"/>
      <c r="FH1013" s="56"/>
      <c r="FI1013" s="56"/>
      <c r="FJ1013" s="56"/>
      <c r="FK1013" s="56"/>
      <c r="FL1013" s="56"/>
      <c r="FM1013" s="56"/>
      <c r="FN1013" s="56"/>
      <c r="FO1013" s="56"/>
      <c r="FP1013" s="56"/>
      <c r="FQ1013" s="56"/>
      <c r="FR1013" s="56"/>
      <c r="FS1013" s="56"/>
      <c r="FT1013" s="56"/>
      <c r="FU1013" s="56"/>
      <c r="FV1013" s="56"/>
      <c r="FW1013" s="56"/>
      <c r="FX1013" s="56"/>
      <c r="FY1013" s="56"/>
      <c r="FZ1013" s="56"/>
      <c r="GA1013" s="56"/>
      <c r="GB1013" s="56"/>
      <c r="GC1013" s="56"/>
      <c r="GD1013" s="56"/>
      <c r="GE1013" s="56"/>
      <c r="GF1013" s="56"/>
      <c r="GG1013" s="56"/>
      <c r="GH1013" s="56"/>
      <c r="GI1013" s="56"/>
      <c r="GJ1013" s="56"/>
      <c r="GK1013" s="56"/>
      <c r="GL1013" s="56"/>
      <c r="GM1013" s="56"/>
      <c r="GN1013" s="56"/>
      <c r="GO1013" s="56"/>
      <c r="GP1013" s="56"/>
      <c r="GQ1013" s="56"/>
      <c r="GR1013" s="56"/>
      <c r="GS1013" s="56"/>
      <c r="GT1013" s="56"/>
      <c r="GU1013" s="56"/>
      <c r="GV1013" s="56"/>
      <c r="GW1013" s="56"/>
      <c r="GX1013" s="56"/>
      <c r="GY1013" s="56"/>
      <c r="GZ1013" s="56"/>
      <c r="HA1013" s="56"/>
      <c r="HB1013" s="56"/>
      <c r="HC1013" s="56"/>
      <c r="HD1013" s="56"/>
      <c r="HE1013" s="56"/>
      <c r="HF1013" s="56"/>
      <c r="HG1013" s="56"/>
      <c r="HH1013" s="56"/>
      <c r="HI1013" s="56"/>
      <c r="HJ1013" s="56"/>
      <c r="HK1013" s="56"/>
      <c r="HL1013" s="56"/>
      <c r="HM1013" s="56"/>
      <c r="HN1013" s="56"/>
      <c r="HO1013" s="56"/>
      <c r="HP1013" s="56"/>
      <c r="HQ1013" s="56"/>
      <c r="HR1013" s="56"/>
      <c r="HS1013" s="56"/>
      <c r="HT1013" s="56"/>
      <c r="HU1013" s="56"/>
      <c r="HV1013" s="56"/>
      <c r="HW1013" s="56"/>
      <c r="HX1013" s="56"/>
      <c r="HY1013" s="56"/>
      <c r="HZ1013" s="56"/>
      <c r="IA1013" s="56"/>
      <c r="IB1013" s="56"/>
      <c r="IC1013" s="56"/>
      <c r="ID1013" s="56"/>
      <c r="IE1013" s="56"/>
      <c r="IF1013" s="56"/>
      <c r="IG1013" s="56"/>
      <c r="IH1013" s="56"/>
      <c r="II1013" s="56"/>
      <c r="IJ1013" s="56"/>
      <c r="IK1013" s="56"/>
      <c r="IL1013" s="56"/>
      <c r="IM1013" s="56"/>
      <c r="IN1013" s="56"/>
      <c r="IO1013" s="56"/>
      <c r="IP1013" s="56"/>
      <c r="IQ1013" s="56"/>
      <c r="IR1013" s="56"/>
      <c r="IS1013" s="56"/>
      <c r="IT1013" s="56"/>
      <c r="IU1013" s="56"/>
      <c r="IV1013" s="56"/>
      <c r="IW1013" s="56"/>
      <c r="IX1013" s="56"/>
    </row>
    <row r="1014" spans="2:258">
      <c r="B1014" s="56"/>
      <c r="C1014" s="56"/>
      <c r="D1014" s="56"/>
      <c r="E1014" s="56"/>
      <c r="F1014" s="56"/>
      <c r="G1014" s="56"/>
      <c r="H1014" s="56"/>
      <c r="I1014" s="56"/>
      <c r="J1014" s="56"/>
      <c r="K1014" s="56"/>
      <c r="L1014" s="56"/>
      <c r="M1014" s="56"/>
      <c r="CK1014" s="56"/>
      <c r="CL1014" s="56"/>
      <c r="CM1014" s="56"/>
      <c r="CN1014" s="56"/>
      <c r="CO1014" s="56"/>
      <c r="CP1014" s="56"/>
      <c r="CQ1014" s="56"/>
      <c r="CR1014" s="56"/>
      <c r="CS1014" s="56"/>
      <c r="CT1014" s="56"/>
      <c r="CU1014" s="56"/>
      <c r="CV1014" s="56"/>
      <c r="CW1014" s="56"/>
      <c r="CX1014" s="56"/>
      <c r="CY1014" s="56"/>
      <c r="CZ1014" s="56"/>
      <c r="DA1014" s="56"/>
      <c r="DB1014" s="56"/>
      <c r="DC1014" s="56"/>
      <c r="DD1014" s="56"/>
      <c r="DE1014" s="56"/>
      <c r="DF1014" s="56"/>
      <c r="DG1014" s="56"/>
      <c r="DH1014" s="56"/>
      <c r="DI1014" s="56"/>
      <c r="DJ1014" s="56"/>
      <c r="DK1014" s="56"/>
      <c r="DL1014" s="56"/>
      <c r="DM1014" s="56"/>
      <c r="DN1014" s="56"/>
      <c r="DO1014" s="56"/>
      <c r="DP1014" s="56"/>
      <c r="DQ1014" s="56"/>
      <c r="DR1014" s="56"/>
      <c r="DS1014" s="56"/>
      <c r="DT1014" s="56"/>
      <c r="DU1014" s="56"/>
      <c r="DV1014" s="56"/>
      <c r="DW1014" s="56"/>
      <c r="DX1014" s="56"/>
      <c r="DY1014" s="56"/>
      <c r="DZ1014" s="56"/>
      <c r="EA1014" s="56"/>
      <c r="EB1014" s="56"/>
      <c r="EC1014" s="56"/>
      <c r="ED1014" s="56"/>
      <c r="EE1014" s="56"/>
      <c r="EF1014" s="56"/>
      <c r="EG1014" s="56"/>
      <c r="EH1014" s="56"/>
      <c r="EI1014" s="56"/>
      <c r="EJ1014" s="56"/>
      <c r="EK1014" s="56"/>
      <c r="EL1014" s="56"/>
      <c r="EM1014" s="56"/>
      <c r="EN1014" s="56"/>
      <c r="EO1014" s="56"/>
      <c r="EP1014" s="56"/>
      <c r="EQ1014" s="56"/>
      <c r="ER1014" s="56"/>
      <c r="ES1014" s="56"/>
      <c r="ET1014" s="56"/>
      <c r="EU1014" s="56"/>
      <c r="EV1014" s="56"/>
      <c r="EW1014" s="56"/>
      <c r="EX1014" s="56"/>
      <c r="EY1014" s="56"/>
      <c r="EZ1014" s="56"/>
      <c r="FA1014" s="56"/>
      <c r="FB1014" s="56"/>
      <c r="FC1014" s="56"/>
      <c r="FD1014" s="56"/>
      <c r="FE1014" s="56"/>
      <c r="FF1014" s="56"/>
      <c r="FG1014" s="56"/>
      <c r="FH1014" s="56"/>
      <c r="FI1014" s="56"/>
      <c r="FJ1014" s="56"/>
      <c r="FK1014" s="56"/>
      <c r="FL1014" s="56"/>
      <c r="FM1014" s="56"/>
      <c r="FN1014" s="56"/>
      <c r="FO1014" s="56"/>
      <c r="FP1014" s="56"/>
      <c r="FQ1014" s="56"/>
      <c r="FR1014" s="56"/>
      <c r="FS1014" s="56"/>
      <c r="FT1014" s="56"/>
      <c r="FU1014" s="56"/>
      <c r="FV1014" s="56"/>
      <c r="FW1014" s="56"/>
      <c r="FX1014" s="56"/>
      <c r="FY1014" s="56"/>
      <c r="FZ1014" s="56"/>
      <c r="GA1014" s="56"/>
      <c r="GB1014" s="56"/>
      <c r="GC1014" s="56"/>
      <c r="GD1014" s="56"/>
      <c r="GE1014" s="56"/>
      <c r="GF1014" s="56"/>
      <c r="GG1014" s="56"/>
      <c r="GH1014" s="56"/>
      <c r="GI1014" s="56"/>
      <c r="GJ1014" s="56"/>
      <c r="GK1014" s="56"/>
      <c r="GL1014" s="56"/>
      <c r="GM1014" s="56"/>
      <c r="GN1014" s="56"/>
      <c r="GO1014" s="56"/>
      <c r="GP1014" s="56"/>
      <c r="GQ1014" s="56"/>
      <c r="GR1014" s="56"/>
      <c r="GS1014" s="56"/>
      <c r="GT1014" s="56"/>
      <c r="GU1014" s="56"/>
      <c r="GV1014" s="56"/>
      <c r="GW1014" s="56"/>
      <c r="GX1014" s="56"/>
      <c r="GY1014" s="56"/>
      <c r="GZ1014" s="56"/>
      <c r="HA1014" s="56"/>
      <c r="HB1014" s="56"/>
      <c r="HC1014" s="56"/>
      <c r="HD1014" s="56"/>
      <c r="HE1014" s="56"/>
      <c r="HF1014" s="56"/>
      <c r="HG1014" s="56"/>
      <c r="HH1014" s="56"/>
      <c r="HI1014" s="56"/>
      <c r="HJ1014" s="56"/>
      <c r="HK1014" s="56"/>
      <c r="HL1014" s="56"/>
      <c r="HM1014" s="56"/>
      <c r="HN1014" s="56"/>
      <c r="HO1014" s="56"/>
      <c r="HP1014" s="56"/>
      <c r="HQ1014" s="56"/>
      <c r="HR1014" s="56"/>
      <c r="HS1014" s="56"/>
      <c r="HT1014" s="56"/>
      <c r="HU1014" s="56"/>
      <c r="HV1014" s="56"/>
      <c r="HW1014" s="56"/>
      <c r="HX1014" s="56"/>
      <c r="HY1014" s="56"/>
      <c r="HZ1014" s="56"/>
      <c r="IA1014" s="56"/>
      <c r="IB1014" s="56"/>
      <c r="IC1014" s="56"/>
      <c r="ID1014" s="56"/>
      <c r="IE1014" s="56"/>
      <c r="IF1014" s="56"/>
      <c r="IG1014" s="56"/>
      <c r="IH1014" s="56"/>
      <c r="II1014" s="56"/>
      <c r="IJ1014" s="56"/>
      <c r="IK1014" s="56"/>
      <c r="IL1014" s="56"/>
      <c r="IM1014" s="56"/>
      <c r="IN1014" s="56"/>
      <c r="IO1014" s="56"/>
      <c r="IP1014" s="56"/>
      <c r="IQ1014" s="56"/>
      <c r="IR1014" s="56"/>
      <c r="IS1014" s="56"/>
      <c r="IT1014" s="56"/>
      <c r="IU1014" s="56"/>
      <c r="IV1014" s="56"/>
      <c r="IW1014" s="56"/>
      <c r="IX1014" s="56"/>
    </row>
    <row r="1015" spans="2:258">
      <c r="B1015" s="56"/>
      <c r="C1015" s="56"/>
      <c r="D1015" s="56"/>
      <c r="E1015" s="56"/>
      <c r="F1015" s="56"/>
      <c r="G1015" s="56"/>
      <c r="H1015" s="56"/>
      <c r="I1015" s="56"/>
      <c r="J1015" s="56"/>
      <c r="K1015" s="56"/>
      <c r="L1015" s="56"/>
      <c r="M1015" s="56"/>
      <c r="CK1015" s="56"/>
      <c r="CL1015" s="56"/>
      <c r="CM1015" s="56"/>
      <c r="CN1015" s="56"/>
      <c r="CO1015" s="56"/>
      <c r="CP1015" s="56"/>
      <c r="CQ1015" s="56"/>
      <c r="CR1015" s="56"/>
      <c r="CS1015" s="56"/>
      <c r="CT1015" s="56"/>
      <c r="CU1015" s="56"/>
      <c r="CV1015" s="56"/>
      <c r="CW1015" s="56"/>
      <c r="CX1015" s="56"/>
      <c r="CY1015" s="56"/>
      <c r="CZ1015" s="56"/>
      <c r="DA1015" s="56"/>
      <c r="DB1015" s="56"/>
      <c r="DC1015" s="56"/>
      <c r="DD1015" s="56"/>
      <c r="DE1015" s="56"/>
      <c r="DF1015" s="56"/>
      <c r="DG1015" s="56"/>
      <c r="DH1015" s="56"/>
      <c r="DI1015" s="56"/>
      <c r="DJ1015" s="56"/>
      <c r="DK1015" s="56"/>
      <c r="DL1015" s="56"/>
      <c r="DM1015" s="56"/>
      <c r="DN1015" s="56"/>
      <c r="DO1015" s="56"/>
      <c r="DP1015" s="56"/>
      <c r="DQ1015" s="56"/>
      <c r="DR1015" s="56"/>
      <c r="DS1015" s="56"/>
      <c r="DT1015" s="56"/>
      <c r="DU1015" s="56"/>
      <c r="DV1015" s="56"/>
      <c r="DW1015" s="56"/>
      <c r="DX1015" s="56"/>
      <c r="DY1015" s="56"/>
      <c r="DZ1015" s="56"/>
      <c r="EA1015" s="56"/>
      <c r="EB1015" s="56"/>
      <c r="EC1015" s="56"/>
      <c r="ED1015" s="56"/>
      <c r="EE1015" s="56"/>
      <c r="EF1015" s="56"/>
      <c r="EG1015" s="56"/>
      <c r="EH1015" s="56"/>
      <c r="EI1015" s="56"/>
      <c r="EJ1015" s="56"/>
      <c r="EK1015" s="56"/>
      <c r="EL1015" s="56"/>
      <c r="EM1015" s="56"/>
      <c r="EN1015" s="56"/>
      <c r="EO1015" s="56"/>
      <c r="EP1015" s="56"/>
      <c r="EQ1015" s="56"/>
      <c r="ER1015" s="56"/>
      <c r="ES1015" s="56"/>
      <c r="ET1015" s="56"/>
      <c r="EU1015" s="56"/>
      <c r="EV1015" s="56"/>
      <c r="EW1015" s="56"/>
      <c r="EX1015" s="56"/>
      <c r="EY1015" s="56"/>
      <c r="EZ1015" s="56"/>
      <c r="FA1015" s="56"/>
      <c r="FB1015" s="56"/>
      <c r="FC1015" s="56"/>
      <c r="FD1015" s="56"/>
      <c r="FE1015" s="56"/>
      <c r="FF1015" s="56"/>
      <c r="FG1015" s="56"/>
      <c r="FH1015" s="56"/>
      <c r="FI1015" s="56"/>
      <c r="FJ1015" s="56"/>
      <c r="FK1015" s="56"/>
      <c r="FL1015" s="56"/>
      <c r="FM1015" s="56"/>
      <c r="FN1015" s="56"/>
      <c r="FO1015" s="56"/>
      <c r="FP1015" s="56"/>
      <c r="FQ1015" s="56"/>
      <c r="FR1015" s="56"/>
      <c r="FS1015" s="56"/>
      <c r="FT1015" s="56"/>
      <c r="FU1015" s="56"/>
      <c r="FV1015" s="56"/>
      <c r="FW1015" s="56"/>
      <c r="FX1015" s="56"/>
      <c r="FY1015" s="56"/>
      <c r="FZ1015" s="56"/>
      <c r="GA1015" s="56"/>
      <c r="GB1015" s="56"/>
      <c r="GC1015" s="56"/>
      <c r="GD1015" s="56"/>
      <c r="GE1015" s="56"/>
      <c r="GF1015" s="56"/>
      <c r="GG1015" s="56"/>
      <c r="GH1015" s="56"/>
      <c r="GI1015" s="56"/>
      <c r="GJ1015" s="56"/>
      <c r="GK1015" s="56"/>
      <c r="GL1015" s="56"/>
      <c r="GM1015" s="56"/>
      <c r="GN1015" s="56"/>
      <c r="GO1015" s="56"/>
      <c r="GP1015" s="56"/>
      <c r="GQ1015" s="56"/>
      <c r="GR1015" s="56"/>
      <c r="GS1015" s="56"/>
      <c r="GT1015" s="56"/>
      <c r="GU1015" s="56"/>
      <c r="GV1015" s="56"/>
      <c r="GW1015" s="56"/>
      <c r="GX1015" s="56"/>
      <c r="GY1015" s="56"/>
      <c r="GZ1015" s="56"/>
      <c r="HA1015" s="56"/>
      <c r="HB1015" s="56"/>
      <c r="HC1015" s="56"/>
      <c r="HD1015" s="56"/>
      <c r="HE1015" s="56"/>
      <c r="HF1015" s="56"/>
      <c r="HG1015" s="56"/>
      <c r="HH1015" s="56"/>
      <c r="HI1015" s="56"/>
      <c r="HJ1015" s="56"/>
      <c r="HK1015" s="56"/>
      <c r="HL1015" s="56"/>
      <c r="HM1015" s="56"/>
      <c r="HN1015" s="56"/>
      <c r="HO1015" s="56"/>
      <c r="HP1015" s="56"/>
      <c r="HQ1015" s="56"/>
      <c r="HR1015" s="56"/>
      <c r="HS1015" s="56"/>
      <c r="HT1015" s="56"/>
      <c r="HU1015" s="56"/>
      <c r="HV1015" s="56"/>
      <c r="HW1015" s="56"/>
      <c r="HX1015" s="56"/>
      <c r="HY1015" s="56"/>
      <c r="HZ1015" s="56"/>
      <c r="IA1015" s="56"/>
      <c r="IB1015" s="56"/>
      <c r="IC1015" s="56"/>
      <c r="ID1015" s="56"/>
      <c r="IE1015" s="56"/>
      <c r="IF1015" s="56"/>
      <c r="IG1015" s="56"/>
      <c r="IH1015" s="56"/>
      <c r="II1015" s="56"/>
      <c r="IJ1015" s="56"/>
      <c r="IK1015" s="56"/>
      <c r="IL1015" s="56"/>
      <c r="IM1015" s="56"/>
      <c r="IN1015" s="56"/>
      <c r="IO1015" s="56"/>
      <c r="IP1015" s="56"/>
      <c r="IQ1015" s="56"/>
      <c r="IR1015" s="56"/>
      <c r="IS1015" s="56"/>
      <c r="IT1015" s="56"/>
      <c r="IU1015" s="56"/>
      <c r="IV1015" s="56"/>
      <c r="IW1015" s="56"/>
      <c r="IX1015" s="56"/>
    </row>
    <row r="1016" spans="2:258">
      <c r="B1016" s="56"/>
      <c r="C1016" s="56"/>
      <c r="D1016" s="56"/>
      <c r="E1016" s="56"/>
      <c r="F1016" s="56"/>
      <c r="G1016" s="56"/>
      <c r="H1016" s="56"/>
      <c r="I1016" s="56"/>
      <c r="J1016" s="56"/>
      <c r="K1016" s="56"/>
      <c r="L1016" s="56"/>
      <c r="M1016" s="56"/>
      <c r="CK1016" s="56"/>
      <c r="CL1016" s="56"/>
      <c r="CM1016" s="56"/>
      <c r="CN1016" s="56"/>
      <c r="CO1016" s="56"/>
      <c r="CP1016" s="56"/>
      <c r="CQ1016" s="56"/>
      <c r="CR1016" s="56"/>
      <c r="CS1016" s="56"/>
      <c r="CT1016" s="56"/>
      <c r="CU1016" s="56"/>
      <c r="CV1016" s="56"/>
      <c r="CW1016" s="56"/>
      <c r="CX1016" s="56"/>
      <c r="CY1016" s="56"/>
      <c r="CZ1016" s="56"/>
      <c r="DA1016" s="56"/>
      <c r="DB1016" s="56"/>
      <c r="DC1016" s="56"/>
      <c r="DD1016" s="56"/>
      <c r="DE1016" s="56"/>
      <c r="DF1016" s="56"/>
      <c r="DG1016" s="56"/>
      <c r="DH1016" s="56"/>
      <c r="DI1016" s="56"/>
      <c r="DJ1016" s="56"/>
      <c r="DK1016" s="56"/>
      <c r="DL1016" s="56"/>
      <c r="DM1016" s="56"/>
      <c r="DN1016" s="56"/>
      <c r="DO1016" s="56"/>
      <c r="DP1016" s="56"/>
      <c r="DQ1016" s="56"/>
      <c r="DR1016" s="56"/>
      <c r="DS1016" s="56"/>
      <c r="DT1016" s="56"/>
      <c r="DU1016" s="56"/>
      <c r="DV1016" s="56"/>
      <c r="DW1016" s="56"/>
      <c r="DX1016" s="56"/>
      <c r="DY1016" s="56"/>
      <c r="DZ1016" s="56"/>
      <c r="EA1016" s="56"/>
      <c r="EB1016" s="56"/>
      <c r="EC1016" s="56"/>
      <c r="ED1016" s="56"/>
      <c r="EE1016" s="56"/>
      <c r="EF1016" s="56"/>
      <c r="EG1016" s="56"/>
      <c r="EH1016" s="56"/>
      <c r="EI1016" s="56"/>
      <c r="EJ1016" s="56"/>
      <c r="EK1016" s="56"/>
      <c r="EL1016" s="56"/>
      <c r="EM1016" s="56"/>
      <c r="EN1016" s="56"/>
      <c r="EO1016" s="56"/>
      <c r="EP1016" s="56"/>
      <c r="EQ1016" s="56"/>
      <c r="ER1016" s="56"/>
      <c r="ES1016" s="56"/>
      <c r="ET1016" s="56"/>
      <c r="EU1016" s="56"/>
      <c r="EV1016" s="56"/>
      <c r="EW1016" s="56"/>
      <c r="EX1016" s="56"/>
      <c r="EY1016" s="56"/>
      <c r="EZ1016" s="56"/>
      <c r="FA1016" s="56"/>
      <c r="FB1016" s="56"/>
      <c r="FC1016" s="56"/>
      <c r="FD1016" s="56"/>
      <c r="FE1016" s="56"/>
      <c r="FF1016" s="56"/>
      <c r="FG1016" s="56"/>
      <c r="FH1016" s="56"/>
      <c r="FI1016" s="56"/>
      <c r="FJ1016" s="56"/>
      <c r="FK1016" s="56"/>
      <c r="FL1016" s="56"/>
      <c r="FM1016" s="56"/>
      <c r="FN1016" s="56"/>
      <c r="FO1016" s="56"/>
      <c r="FP1016" s="56"/>
      <c r="FQ1016" s="56"/>
      <c r="FR1016" s="56"/>
      <c r="FS1016" s="56"/>
      <c r="FT1016" s="56"/>
      <c r="FU1016" s="56"/>
      <c r="FV1016" s="56"/>
      <c r="FW1016" s="56"/>
      <c r="FX1016" s="56"/>
      <c r="FY1016" s="56"/>
      <c r="FZ1016" s="56"/>
      <c r="GA1016" s="56"/>
      <c r="GB1016" s="56"/>
      <c r="GC1016" s="56"/>
      <c r="GD1016" s="56"/>
      <c r="GE1016" s="56"/>
      <c r="GF1016" s="56"/>
      <c r="GG1016" s="56"/>
      <c r="GH1016" s="56"/>
      <c r="GI1016" s="56"/>
      <c r="GJ1016" s="56"/>
      <c r="GK1016" s="56"/>
      <c r="GL1016" s="56"/>
      <c r="GM1016" s="56"/>
      <c r="GN1016" s="56"/>
      <c r="GO1016" s="56"/>
      <c r="GP1016" s="56"/>
      <c r="GQ1016" s="56"/>
      <c r="GR1016" s="56"/>
      <c r="GS1016" s="56"/>
      <c r="GT1016" s="56"/>
      <c r="GU1016" s="56"/>
      <c r="GV1016" s="56"/>
      <c r="GW1016" s="56"/>
      <c r="GX1016" s="56"/>
      <c r="GY1016" s="56"/>
      <c r="GZ1016" s="56"/>
      <c r="HA1016" s="56"/>
      <c r="HB1016" s="56"/>
      <c r="HC1016" s="56"/>
      <c r="HD1016" s="56"/>
      <c r="HE1016" s="56"/>
      <c r="HF1016" s="56"/>
      <c r="HG1016" s="56"/>
      <c r="HH1016" s="56"/>
      <c r="HI1016" s="56"/>
      <c r="HJ1016" s="56"/>
      <c r="HK1016" s="56"/>
      <c r="HL1016" s="56"/>
      <c r="HM1016" s="56"/>
      <c r="HN1016" s="56"/>
      <c r="HO1016" s="56"/>
      <c r="HP1016" s="56"/>
      <c r="HQ1016" s="56"/>
      <c r="HR1016" s="56"/>
      <c r="HS1016" s="56"/>
      <c r="HT1016" s="56"/>
      <c r="HU1016" s="56"/>
      <c r="HV1016" s="56"/>
      <c r="HW1016" s="56"/>
      <c r="HX1016" s="56"/>
      <c r="HY1016" s="56"/>
      <c r="HZ1016" s="56"/>
      <c r="IA1016" s="56"/>
      <c r="IB1016" s="56"/>
      <c r="IC1016" s="56"/>
      <c r="ID1016" s="56"/>
      <c r="IE1016" s="56"/>
      <c r="IF1016" s="56"/>
      <c r="IG1016" s="56"/>
      <c r="IH1016" s="56"/>
      <c r="II1016" s="56"/>
      <c r="IJ1016" s="56"/>
      <c r="IK1016" s="56"/>
      <c r="IL1016" s="56"/>
      <c r="IM1016" s="56"/>
      <c r="IN1016" s="56"/>
      <c r="IO1016" s="56"/>
      <c r="IP1016" s="56"/>
      <c r="IQ1016" s="56"/>
      <c r="IR1016" s="56"/>
      <c r="IS1016" s="56"/>
      <c r="IT1016" s="56"/>
      <c r="IU1016" s="56"/>
      <c r="IV1016" s="56"/>
      <c r="IW1016" s="56"/>
      <c r="IX1016" s="56"/>
    </row>
    <row r="1017" spans="2:258">
      <c r="B1017" s="56"/>
      <c r="C1017" s="56"/>
      <c r="D1017" s="56"/>
      <c r="E1017" s="56"/>
      <c r="F1017" s="56"/>
      <c r="G1017" s="56"/>
      <c r="H1017" s="56"/>
      <c r="I1017" s="56"/>
      <c r="J1017" s="56"/>
      <c r="K1017" s="56"/>
      <c r="L1017" s="56"/>
      <c r="M1017" s="56"/>
      <c r="CK1017" s="56"/>
      <c r="CL1017" s="56"/>
      <c r="CM1017" s="56"/>
      <c r="CN1017" s="56"/>
      <c r="CO1017" s="56"/>
      <c r="CP1017" s="56"/>
      <c r="CQ1017" s="56"/>
      <c r="CR1017" s="56"/>
      <c r="CS1017" s="56"/>
      <c r="CT1017" s="56"/>
      <c r="CU1017" s="56"/>
      <c r="CV1017" s="56"/>
      <c r="CW1017" s="56"/>
      <c r="CX1017" s="56"/>
      <c r="CY1017" s="56"/>
      <c r="CZ1017" s="56"/>
      <c r="DA1017" s="56"/>
      <c r="DB1017" s="56"/>
      <c r="DC1017" s="56"/>
      <c r="DD1017" s="56"/>
      <c r="DE1017" s="56"/>
      <c r="DF1017" s="56"/>
      <c r="DG1017" s="56"/>
      <c r="DH1017" s="56"/>
      <c r="DI1017" s="56"/>
      <c r="DJ1017" s="56"/>
      <c r="DK1017" s="56"/>
      <c r="DL1017" s="56"/>
      <c r="DM1017" s="56"/>
      <c r="DN1017" s="56"/>
      <c r="DO1017" s="56"/>
      <c r="DP1017" s="56"/>
      <c r="DQ1017" s="56"/>
      <c r="DR1017" s="56"/>
      <c r="DS1017" s="56"/>
      <c r="DT1017" s="56"/>
      <c r="DU1017" s="56"/>
      <c r="DV1017" s="56"/>
      <c r="DW1017" s="56"/>
      <c r="DX1017" s="56"/>
      <c r="DY1017" s="56"/>
      <c r="DZ1017" s="56"/>
      <c r="EA1017" s="56"/>
      <c r="EB1017" s="56"/>
      <c r="EC1017" s="56"/>
      <c r="ED1017" s="56"/>
      <c r="EE1017" s="56"/>
      <c r="EF1017" s="56"/>
      <c r="EG1017" s="56"/>
      <c r="EH1017" s="56"/>
      <c r="EI1017" s="56"/>
      <c r="EJ1017" s="56"/>
      <c r="EK1017" s="56"/>
      <c r="EL1017" s="56"/>
      <c r="EM1017" s="56"/>
      <c r="EN1017" s="56"/>
      <c r="EO1017" s="56"/>
      <c r="EP1017" s="56"/>
      <c r="EQ1017" s="56"/>
      <c r="ER1017" s="56"/>
      <c r="ES1017" s="56"/>
      <c r="ET1017" s="56"/>
      <c r="EU1017" s="56"/>
      <c r="EV1017" s="56"/>
      <c r="EW1017" s="56"/>
      <c r="EX1017" s="56"/>
      <c r="EY1017" s="56"/>
      <c r="EZ1017" s="56"/>
      <c r="FA1017" s="56"/>
      <c r="FB1017" s="56"/>
      <c r="FC1017" s="56"/>
      <c r="FD1017" s="56"/>
      <c r="FE1017" s="56"/>
      <c r="FF1017" s="56"/>
      <c r="FG1017" s="56"/>
      <c r="FH1017" s="56"/>
      <c r="FI1017" s="56"/>
      <c r="FJ1017" s="56"/>
      <c r="FK1017" s="56"/>
      <c r="FL1017" s="56"/>
      <c r="FM1017" s="56"/>
      <c r="FN1017" s="56"/>
      <c r="FO1017" s="56"/>
      <c r="FP1017" s="56"/>
      <c r="FQ1017" s="56"/>
      <c r="FR1017" s="56"/>
      <c r="FS1017" s="56"/>
      <c r="FT1017" s="56"/>
      <c r="FU1017" s="56"/>
      <c r="FV1017" s="56"/>
      <c r="FW1017" s="56"/>
      <c r="FX1017" s="56"/>
      <c r="FY1017" s="56"/>
      <c r="FZ1017" s="56"/>
      <c r="GA1017" s="56"/>
      <c r="GB1017" s="56"/>
      <c r="GC1017" s="56"/>
      <c r="GD1017" s="56"/>
      <c r="GE1017" s="56"/>
      <c r="GF1017" s="56"/>
      <c r="GG1017" s="56"/>
      <c r="GH1017" s="56"/>
      <c r="GI1017" s="56"/>
      <c r="GJ1017" s="56"/>
      <c r="GK1017" s="56"/>
      <c r="GL1017" s="56"/>
      <c r="GM1017" s="56"/>
      <c r="GN1017" s="56"/>
      <c r="GO1017" s="56"/>
      <c r="GP1017" s="56"/>
      <c r="GQ1017" s="56"/>
      <c r="GR1017" s="56"/>
      <c r="GS1017" s="56"/>
      <c r="GT1017" s="56"/>
      <c r="GU1017" s="56"/>
      <c r="GV1017" s="56"/>
      <c r="GW1017" s="56"/>
      <c r="GX1017" s="56"/>
      <c r="GY1017" s="56"/>
      <c r="GZ1017" s="56"/>
      <c r="HA1017" s="56"/>
      <c r="HB1017" s="56"/>
      <c r="HC1017" s="56"/>
      <c r="HD1017" s="56"/>
      <c r="HE1017" s="56"/>
      <c r="HF1017" s="56"/>
      <c r="HG1017" s="56"/>
      <c r="HH1017" s="56"/>
      <c r="HI1017" s="56"/>
      <c r="HJ1017" s="56"/>
      <c r="HK1017" s="56"/>
      <c r="HL1017" s="56"/>
      <c r="HM1017" s="56"/>
      <c r="HN1017" s="56"/>
      <c r="HO1017" s="56"/>
      <c r="HP1017" s="56"/>
      <c r="HQ1017" s="56"/>
      <c r="HR1017" s="56"/>
      <c r="HS1017" s="56"/>
      <c r="HT1017" s="56"/>
      <c r="HU1017" s="56"/>
      <c r="HV1017" s="56"/>
      <c r="HW1017" s="56"/>
      <c r="HX1017" s="56"/>
      <c r="HY1017" s="56"/>
      <c r="HZ1017" s="56"/>
      <c r="IA1017" s="56"/>
      <c r="IB1017" s="56"/>
      <c r="IC1017" s="56"/>
      <c r="ID1017" s="56"/>
      <c r="IE1017" s="56"/>
      <c r="IF1017" s="56"/>
      <c r="IG1017" s="56"/>
      <c r="IH1017" s="56"/>
      <c r="II1017" s="56"/>
      <c r="IJ1017" s="56"/>
      <c r="IK1017" s="56"/>
      <c r="IL1017" s="56"/>
      <c r="IM1017" s="56"/>
      <c r="IN1017" s="56"/>
      <c r="IO1017" s="56"/>
      <c r="IP1017" s="56"/>
      <c r="IQ1017" s="56"/>
      <c r="IR1017" s="56"/>
      <c r="IS1017" s="56"/>
      <c r="IT1017" s="56"/>
      <c r="IU1017" s="56"/>
      <c r="IV1017" s="56"/>
      <c r="IW1017" s="56"/>
      <c r="IX1017" s="56"/>
    </row>
    <row r="1018" spans="2:258">
      <c r="B1018" s="56"/>
      <c r="C1018" s="56"/>
      <c r="D1018" s="56"/>
      <c r="E1018" s="56"/>
      <c r="F1018" s="56"/>
      <c r="G1018" s="56"/>
      <c r="H1018" s="56"/>
      <c r="I1018" s="56"/>
      <c r="J1018" s="56"/>
      <c r="K1018" s="56"/>
      <c r="L1018" s="56"/>
      <c r="M1018" s="56"/>
      <c r="CK1018" s="56"/>
      <c r="CL1018" s="56"/>
      <c r="CM1018" s="56"/>
      <c r="CN1018" s="56"/>
      <c r="CO1018" s="56"/>
      <c r="CP1018" s="56"/>
      <c r="CQ1018" s="56"/>
      <c r="CR1018" s="56"/>
      <c r="CS1018" s="56"/>
      <c r="CT1018" s="56"/>
      <c r="CU1018" s="56"/>
      <c r="CV1018" s="56"/>
      <c r="CW1018" s="56"/>
      <c r="CX1018" s="56"/>
      <c r="CY1018" s="56"/>
      <c r="CZ1018" s="56"/>
      <c r="DA1018" s="56"/>
      <c r="DB1018" s="56"/>
      <c r="DC1018" s="56"/>
      <c r="DD1018" s="56"/>
      <c r="DE1018" s="56"/>
      <c r="DF1018" s="56"/>
      <c r="DG1018" s="56"/>
      <c r="DH1018" s="56"/>
      <c r="DI1018" s="56"/>
      <c r="DJ1018" s="56"/>
      <c r="DK1018" s="56"/>
      <c r="DL1018" s="56"/>
      <c r="DM1018" s="56"/>
      <c r="DN1018" s="56"/>
      <c r="DO1018" s="56"/>
      <c r="DP1018" s="56"/>
      <c r="DQ1018" s="56"/>
      <c r="DR1018" s="56"/>
      <c r="DS1018" s="56"/>
      <c r="DT1018" s="56"/>
      <c r="DU1018" s="56"/>
      <c r="DV1018" s="56"/>
      <c r="DW1018" s="56"/>
      <c r="DX1018" s="56"/>
      <c r="DY1018" s="56"/>
      <c r="DZ1018" s="56"/>
      <c r="EA1018" s="56"/>
      <c r="EB1018" s="56"/>
      <c r="EC1018" s="56"/>
      <c r="ED1018" s="56"/>
      <c r="EE1018" s="56"/>
      <c r="EF1018" s="56"/>
      <c r="EG1018" s="56"/>
      <c r="EH1018" s="56"/>
      <c r="EI1018" s="56"/>
      <c r="EJ1018" s="56"/>
      <c r="EK1018" s="56"/>
      <c r="EL1018" s="56"/>
      <c r="EM1018" s="56"/>
      <c r="EN1018" s="56"/>
      <c r="EO1018" s="56"/>
      <c r="EP1018" s="56"/>
      <c r="EQ1018" s="56"/>
      <c r="ER1018" s="56"/>
      <c r="ES1018" s="56"/>
      <c r="ET1018" s="56"/>
      <c r="EU1018" s="56"/>
      <c r="EV1018" s="56"/>
      <c r="EW1018" s="56"/>
      <c r="EX1018" s="56"/>
      <c r="EY1018" s="56"/>
      <c r="EZ1018" s="56"/>
      <c r="FA1018" s="56"/>
      <c r="FB1018" s="56"/>
      <c r="FC1018" s="56"/>
      <c r="FD1018" s="56"/>
      <c r="FE1018" s="56"/>
      <c r="FF1018" s="56"/>
      <c r="FG1018" s="56"/>
      <c r="FH1018" s="56"/>
      <c r="FI1018" s="56"/>
      <c r="FJ1018" s="56"/>
      <c r="FK1018" s="56"/>
      <c r="FL1018" s="56"/>
      <c r="FM1018" s="56"/>
      <c r="FN1018" s="56"/>
      <c r="FO1018" s="56"/>
      <c r="FP1018" s="56"/>
      <c r="FQ1018" s="56"/>
      <c r="FR1018" s="56"/>
      <c r="FS1018" s="56"/>
      <c r="FT1018" s="56"/>
      <c r="FU1018" s="56"/>
      <c r="FV1018" s="56"/>
      <c r="FW1018" s="56"/>
      <c r="FX1018" s="56"/>
      <c r="FY1018" s="56"/>
      <c r="FZ1018" s="56"/>
      <c r="GA1018" s="56"/>
      <c r="GB1018" s="56"/>
      <c r="GC1018" s="56"/>
      <c r="GD1018" s="56"/>
      <c r="GE1018" s="56"/>
      <c r="GF1018" s="56"/>
      <c r="GG1018" s="56"/>
      <c r="GH1018" s="56"/>
      <c r="GI1018" s="56"/>
      <c r="GJ1018" s="56"/>
      <c r="GK1018" s="56"/>
      <c r="GL1018" s="56"/>
      <c r="GM1018" s="56"/>
      <c r="GN1018" s="56"/>
      <c r="GO1018" s="56"/>
      <c r="GP1018" s="56"/>
      <c r="GQ1018" s="56"/>
      <c r="GR1018" s="56"/>
      <c r="GS1018" s="56"/>
      <c r="GT1018" s="56"/>
      <c r="GU1018" s="56"/>
      <c r="GV1018" s="56"/>
      <c r="GW1018" s="56"/>
      <c r="GX1018" s="56"/>
      <c r="GY1018" s="56"/>
      <c r="GZ1018" s="56"/>
      <c r="HA1018" s="56"/>
      <c r="HB1018" s="56"/>
      <c r="HC1018" s="56"/>
      <c r="HD1018" s="56"/>
      <c r="HE1018" s="56"/>
      <c r="HF1018" s="56"/>
      <c r="HG1018" s="56"/>
      <c r="HH1018" s="56"/>
      <c r="HI1018" s="56"/>
      <c r="HJ1018" s="56"/>
      <c r="HK1018" s="56"/>
      <c r="HL1018" s="56"/>
      <c r="HM1018" s="56"/>
      <c r="HN1018" s="56"/>
      <c r="HO1018" s="56"/>
      <c r="HP1018" s="56"/>
      <c r="HQ1018" s="56"/>
      <c r="HR1018" s="56"/>
      <c r="HS1018" s="56"/>
      <c r="HT1018" s="56"/>
      <c r="HU1018" s="56"/>
      <c r="HV1018" s="56"/>
      <c r="HW1018" s="56"/>
      <c r="HX1018" s="56"/>
      <c r="HY1018" s="56"/>
      <c r="HZ1018" s="56"/>
      <c r="IA1018" s="56"/>
      <c r="IB1018" s="56"/>
      <c r="IC1018" s="56"/>
      <c r="ID1018" s="56"/>
      <c r="IE1018" s="56"/>
      <c r="IF1018" s="56"/>
      <c r="IG1018" s="56"/>
      <c r="IH1018" s="56"/>
      <c r="II1018" s="56"/>
      <c r="IJ1018" s="56"/>
      <c r="IK1018" s="56"/>
      <c r="IL1018" s="56"/>
      <c r="IM1018" s="56"/>
      <c r="IN1018" s="56"/>
      <c r="IO1018" s="56"/>
      <c r="IP1018" s="56"/>
      <c r="IQ1018" s="56"/>
      <c r="IR1018" s="56"/>
      <c r="IS1018" s="56"/>
      <c r="IT1018" s="56"/>
      <c r="IU1018" s="56"/>
      <c r="IV1018" s="56"/>
      <c r="IW1018" s="56"/>
      <c r="IX1018" s="56"/>
    </row>
    <row r="1019" spans="2:258">
      <c r="B1019" s="56"/>
      <c r="C1019" s="56"/>
      <c r="D1019" s="56"/>
      <c r="E1019" s="56"/>
      <c r="F1019" s="56"/>
      <c r="G1019" s="56"/>
      <c r="H1019" s="56"/>
      <c r="I1019" s="56"/>
      <c r="J1019" s="56"/>
      <c r="K1019" s="56"/>
      <c r="L1019" s="56"/>
      <c r="M1019" s="56"/>
      <c r="CK1019" s="56"/>
      <c r="CL1019" s="56"/>
      <c r="CM1019" s="56"/>
      <c r="CN1019" s="56"/>
      <c r="CO1019" s="56"/>
      <c r="CP1019" s="56"/>
      <c r="CQ1019" s="56"/>
      <c r="CR1019" s="56"/>
      <c r="CS1019" s="56"/>
      <c r="CT1019" s="56"/>
      <c r="CU1019" s="56"/>
      <c r="CV1019" s="56"/>
      <c r="CW1019" s="56"/>
      <c r="CX1019" s="56"/>
      <c r="CY1019" s="56"/>
      <c r="CZ1019" s="56"/>
      <c r="DA1019" s="56"/>
      <c r="DB1019" s="56"/>
      <c r="DC1019" s="56"/>
      <c r="DD1019" s="56"/>
      <c r="DE1019" s="56"/>
      <c r="DF1019" s="56"/>
      <c r="DG1019" s="56"/>
      <c r="DH1019" s="56"/>
      <c r="DI1019" s="56"/>
      <c r="DJ1019" s="56"/>
      <c r="DK1019" s="56"/>
      <c r="DL1019" s="56"/>
      <c r="DM1019" s="56"/>
      <c r="DN1019" s="56"/>
      <c r="DO1019" s="56"/>
      <c r="DP1019" s="56"/>
      <c r="DQ1019" s="56"/>
      <c r="DR1019" s="56"/>
      <c r="DS1019" s="56"/>
      <c r="DT1019" s="56"/>
      <c r="DU1019" s="56"/>
      <c r="DV1019" s="56"/>
      <c r="DW1019" s="56"/>
      <c r="DX1019" s="56"/>
      <c r="DY1019" s="56"/>
      <c r="DZ1019" s="56"/>
      <c r="EA1019" s="56"/>
      <c r="EB1019" s="56"/>
      <c r="EC1019" s="56"/>
      <c r="ED1019" s="56"/>
      <c r="EE1019" s="56"/>
      <c r="EF1019" s="56"/>
      <c r="EG1019" s="56"/>
      <c r="EH1019" s="56"/>
      <c r="EI1019" s="56"/>
      <c r="EJ1019" s="56"/>
      <c r="EK1019" s="56"/>
      <c r="EL1019" s="56"/>
      <c r="EM1019" s="56"/>
      <c r="EN1019" s="56"/>
      <c r="EO1019" s="56"/>
      <c r="EP1019" s="56"/>
      <c r="EQ1019" s="56"/>
      <c r="ER1019" s="56"/>
      <c r="ES1019" s="56"/>
      <c r="ET1019" s="56"/>
      <c r="EU1019" s="56"/>
      <c r="EV1019" s="56"/>
      <c r="EW1019" s="56"/>
      <c r="EX1019" s="56"/>
      <c r="EY1019" s="56"/>
      <c r="EZ1019" s="56"/>
      <c r="FA1019" s="56"/>
      <c r="FB1019" s="56"/>
      <c r="FC1019" s="56"/>
      <c r="FD1019" s="56"/>
      <c r="FE1019" s="56"/>
      <c r="FF1019" s="56"/>
      <c r="FG1019" s="56"/>
      <c r="FH1019" s="56"/>
      <c r="FI1019" s="56"/>
      <c r="FJ1019" s="56"/>
      <c r="FK1019" s="56"/>
      <c r="FL1019" s="56"/>
      <c r="FM1019" s="56"/>
      <c r="FN1019" s="56"/>
      <c r="FO1019" s="56"/>
      <c r="FP1019" s="56"/>
      <c r="FQ1019" s="56"/>
      <c r="FR1019" s="56"/>
      <c r="FS1019" s="56"/>
      <c r="FT1019" s="56"/>
      <c r="FU1019" s="56"/>
      <c r="FV1019" s="56"/>
      <c r="FW1019" s="56"/>
      <c r="FX1019" s="56"/>
      <c r="FY1019" s="56"/>
      <c r="FZ1019" s="56"/>
      <c r="GA1019" s="56"/>
      <c r="GB1019" s="56"/>
      <c r="GC1019" s="56"/>
      <c r="GD1019" s="56"/>
      <c r="GE1019" s="56"/>
      <c r="GF1019" s="56"/>
      <c r="GG1019" s="56"/>
      <c r="GH1019" s="56"/>
      <c r="GI1019" s="56"/>
      <c r="GJ1019" s="56"/>
      <c r="GK1019" s="56"/>
      <c r="GL1019" s="56"/>
      <c r="GM1019" s="56"/>
      <c r="GN1019" s="56"/>
      <c r="GO1019" s="56"/>
      <c r="GP1019" s="56"/>
      <c r="GQ1019" s="56"/>
      <c r="GR1019" s="56"/>
      <c r="GS1019" s="56"/>
      <c r="GT1019" s="56"/>
      <c r="GU1019" s="56"/>
      <c r="GV1019" s="56"/>
      <c r="GW1019" s="56"/>
      <c r="GX1019" s="56"/>
      <c r="GY1019" s="56"/>
      <c r="GZ1019" s="56"/>
      <c r="HA1019" s="56"/>
      <c r="HB1019" s="56"/>
      <c r="HC1019" s="56"/>
      <c r="HD1019" s="56"/>
      <c r="HE1019" s="56"/>
      <c r="HF1019" s="56"/>
      <c r="HG1019" s="56"/>
      <c r="HH1019" s="56"/>
      <c r="HI1019" s="56"/>
      <c r="HJ1019" s="56"/>
      <c r="HK1019" s="56"/>
      <c r="HL1019" s="56"/>
      <c r="HM1019" s="56"/>
      <c r="HN1019" s="56"/>
      <c r="HO1019" s="56"/>
      <c r="HP1019" s="56"/>
      <c r="HQ1019" s="56"/>
      <c r="HR1019" s="56"/>
      <c r="HS1019" s="56"/>
      <c r="HT1019" s="56"/>
      <c r="HU1019" s="56"/>
      <c r="HV1019" s="56"/>
      <c r="HW1019" s="56"/>
      <c r="HX1019" s="56"/>
      <c r="HY1019" s="56"/>
      <c r="HZ1019" s="56"/>
      <c r="IA1019" s="56"/>
      <c r="IB1019" s="56"/>
      <c r="IC1019" s="56"/>
      <c r="ID1019" s="56"/>
      <c r="IE1019" s="56"/>
      <c r="IF1019" s="56"/>
      <c r="IG1019" s="56"/>
      <c r="IH1019" s="56"/>
      <c r="II1019" s="56"/>
      <c r="IJ1019" s="56"/>
      <c r="IK1019" s="56"/>
      <c r="IL1019" s="56"/>
      <c r="IM1019" s="56"/>
      <c r="IN1019" s="56"/>
      <c r="IO1019" s="56"/>
      <c r="IP1019" s="56"/>
      <c r="IQ1019" s="56"/>
      <c r="IR1019" s="56"/>
      <c r="IS1019" s="56"/>
      <c r="IT1019" s="56"/>
      <c r="IU1019" s="56"/>
      <c r="IV1019" s="56"/>
      <c r="IW1019" s="56"/>
      <c r="IX1019" s="56"/>
    </row>
    <row r="1020" spans="2:258">
      <c r="B1020" s="56"/>
      <c r="C1020" s="56"/>
      <c r="D1020" s="56"/>
      <c r="E1020" s="56"/>
      <c r="F1020" s="56"/>
      <c r="G1020" s="56"/>
      <c r="H1020" s="56"/>
      <c r="I1020" s="56"/>
      <c r="J1020" s="56"/>
      <c r="K1020" s="56"/>
      <c r="L1020" s="56"/>
      <c r="M1020" s="56"/>
      <c r="CK1020" s="56"/>
      <c r="CL1020" s="56"/>
      <c r="CM1020" s="56"/>
      <c r="CN1020" s="56"/>
      <c r="CO1020" s="56"/>
      <c r="CP1020" s="56"/>
      <c r="CQ1020" s="56"/>
      <c r="CR1020" s="56"/>
      <c r="CS1020" s="56"/>
      <c r="CT1020" s="56"/>
      <c r="CU1020" s="56"/>
      <c r="CV1020" s="56"/>
      <c r="CW1020" s="56"/>
      <c r="CX1020" s="56"/>
      <c r="CY1020" s="56"/>
      <c r="CZ1020" s="56"/>
      <c r="DA1020" s="56"/>
      <c r="DB1020" s="56"/>
      <c r="DC1020" s="56"/>
      <c r="DD1020" s="56"/>
      <c r="DE1020" s="56"/>
      <c r="DF1020" s="56"/>
      <c r="DG1020" s="56"/>
      <c r="DH1020" s="56"/>
      <c r="DI1020" s="56"/>
      <c r="DJ1020" s="56"/>
      <c r="DK1020" s="56"/>
      <c r="DL1020" s="56"/>
      <c r="DM1020" s="56"/>
      <c r="DN1020" s="56"/>
      <c r="DO1020" s="56"/>
      <c r="DP1020" s="56"/>
      <c r="DQ1020" s="56"/>
      <c r="DR1020" s="56"/>
      <c r="DS1020" s="56"/>
      <c r="DT1020" s="56"/>
      <c r="DU1020" s="56"/>
      <c r="DV1020" s="56"/>
      <c r="DW1020" s="56"/>
      <c r="DX1020" s="56"/>
      <c r="DY1020" s="56"/>
      <c r="DZ1020" s="56"/>
      <c r="EA1020" s="56"/>
      <c r="EB1020" s="56"/>
      <c r="EC1020" s="56"/>
      <c r="ED1020" s="56"/>
      <c r="EE1020" s="56"/>
      <c r="EF1020" s="56"/>
      <c r="EG1020" s="56"/>
      <c r="EH1020" s="56"/>
      <c r="EI1020" s="56"/>
      <c r="EJ1020" s="56"/>
      <c r="EK1020" s="56"/>
      <c r="EL1020" s="56"/>
      <c r="EM1020" s="56"/>
      <c r="EN1020" s="56"/>
      <c r="EO1020" s="56"/>
      <c r="EP1020" s="56"/>
      <c r="EQ1020" s="56"/>
      <c r="ER1020" s="56"/>
      <c r="ES1020" s="56"/>
      <c r="ET1020" s="56"/>
      <c r="EU1020" s="56"/>
      <c r="EV1020" s="56"/>
      <c r="EW1020" s="56"/>
      <c r="EX1020" s="56"/>
      <c r="EY1020" s="56"/>
      <c r="EZ1020" s="56"/>
      <c r="FA1020" s="56"/>
      <c r="FB1020" s="56"/>
      <c r="FC1020" s="56"/>
      <c r="FD1020" s="56"/>
      <c r="FE1020" s="56"/>
      <c r="FF1020" s="56"/>
      <c r="FG1020" s="56"/>
      <c r="FH1020" s="56"/>
      <c r="FI1020" s="56"/>
      <c r="FJ1020" s="56"/>
      <c r="FK1020" s="56"/>
      <c r="FL1020" s="56"/>
      <c r="FM1020" s="56"/>
      <c r="FN1020" s="56"/>
      <c r="FO1020" s="56"/>
      <c r="FP1020" s="56"/>
      <c r="FQ1020" s="56"/>
      <c r="FR1020" s="56"/>
      <c r="FS1020" s="56"/>
      <c r="FT1020" s="56"/>
      <c r="FU1020" s="56"/>
      <c r="FV1020" s="56"/>
      <c r="FW1020" s="56"/>
      <c r="FX1020" s="56"/>
      <c r="FY1020" s="56"/>
      <c r="FZ1020" s="56"/>
      <c r="GA1020" s="56"/>
      <c r="GB1020" s="56"/>
      <c r="GC1020" s="56"/>
      <c r="GD1020" s="56"/>
      <c r="GE1020" s="56"/>
      <c r="GF1020" s="56"/>
      <c r="GG1020" s="56"/>
      <c r="GH1020" s="56"/>
      <c r="GI1020" s="56"/>
      <c r="GJ1020" s="56"/>
      <c r="GK1020" s="56"/>
      <c r="GL1020" s="56"/>
      <c r="GM1020" s="56"/>
      <c r="GN1020" s="56"/>
      <c r="GO1020" s="56"/>
      <c r="GP1020" s="56"/>
      <c r="GQ1020" s="56"/>
      <c r="GR1020" s="56"/>
      <c r="GS1020" s="56"/>
      <c r="GT1020" s="56"/>
      <c r="GU1020" s="56"/>
      <c r="GV1020" s="56"/>
      <c r="GW1020" s="56"/>
      <c r="GX1020" s="56"/>
      <c r="GY1020" s="56"/>
      <c r="GZ1020" s="56"/>
      <c r="HA1020" s="56"/>
      <c r="HB1020" s="56"/>
      <c r="HC1020" s="56"/>
      <c r="HD1020" s="56"/>
      <c r="HE1020" s="56"/>
      <c r="HF1020" s="56"/>
      <c r="HG1020" s="56"/>
      <c r="HH1020" s="56"/>
      <c r="HI1020" s="56"/>
      <c r="HJ1020" s="56"/>
      <c r="HK1020" s="56"/>
      <c r="HL1020" s="56"/>
      <c r="HM1020" s="56"/>
      <c r="HN1020" s="56"/>
      <c r="HO1020" s="56"/>
      <c r="HP1020" s="56"/>
      <c r="HQ1020" s="56"/>
      <c r="HR1020" s="56"/>
      <c r="HS1020" s="56"/>
      <c r="HT1020" s="56"/>
      <c r="HU1020" s="56"/>
      <c r="HV1020" s="56"/>
      <c r="HW1020" s="56"/>
      <c r="HX1020" s="56"/>
      <c r="HY1020" s="56"/>
      <c r="HZ1020" s="56"/>
      <c r="IA1020" s="56"/>
      <c r="IB1020" s="56"/>
      <c r="IC1020" s="56"/>
      <c r="ID1020" s="56"/>
      <c r="IE1020" s="56"/>
      <c r="IF1020" s="56"/>
      <c r="IG1020" s="56"/>
      <c r="IH1020" s="56"/>
      <c r="II1020" s="56"/>
      <c r="IJ1020" s="56"/>
      <c r="IK1020" s="56"/>
      <c r="IL1020" s="56"/>
      <c r="IM1020" s="56"/>
      <c r="IN1020" s="56"/>
      <c r="IO1020" s="56"/>
      <c r="IP1020" s="56"/>
      <c r="IQ1020" s="56"/>
      <c r="IR1020" s="56"/>
      <c r="IS1020" s="56"/>
      <c r="IT1020" s="56"/>
      <c r="IU1020" s="56"/>
      <c r="IV1020" s="56"/>
      <c r="IW1020" s="56"/>
      <c r="IX1020" s="56"/>
    </row>
    <row r="1021" spans="2:258">
      <c r="B1021" s="56"/>
      <c r="C1021" s="56"/>
      <c r="D1021" s="56"/>
      <c r="E1021" s="56"/>
      <c r="F1021" s="56"/>
      <c r="G1021" s="56"/>
      <c r="H1021" s="56"/>
      <c r="I1021" s="56"/>
      <c r="J1021" s="56"/>
      <c r="K1021" s="56"/>
      <c r="L1021" s="56"/>
      <c r="M1021" s="56"/>
      <c r="CK1021" s="56"/>
      <c r="CL1021" s="56"/>
      <c r="CM1021" s="56"/>
      <c r="CN1021" s="56"/>
      <c r="CO1021" s="56"/>
      <c r="CP1021" s="56"/>
      <c r="CQ1021" s="56"/>
      <c r="CR1021" s="56"/>
      <c r="CS1021" s="56"/>
      <c r="CT1021" s="56"/>
      <c r="CU1021" s="56"/>
      <c r="CV1021" s="56"/>
      <c r="CW1021" s="56"/>
      <c r="CX1021" s="56"/>
      <c r="CY1021" s="56"/>
      <c r="CZ1021" s="56"/>
      <c r="DA1021" s="56"/>
      <c r="DB1021" s="56"/>
      <c r="DC1021" s="56"/>
      <c r="DD1021" s="56"/>
      <c r="DE1021" s="56"/>
      <c r="DF1021" s="56"/>
      <c r="DG1021" s="56"/>
      <c r="DH1021" s="56"/>
      <c r="DI1021" s="56"/>
      <c r="DJ1021" s="56"/>
      <c r="DK1021" s="56"/>
      <c r="DL1021" s="56"/>
      <c r="DM1021" s="56"/>
      <c r="DN1021" s="56"/>
      <c r="DO1021" s="56"/>
      <c r="DP1021" s="56"/>
      <c r="DQ1021" s="56"/>
      <c r="DR1021" s="56"/>
      <c r="DS1021" s="56"/>
      <c r="DT1021" s="56"/>
      <c r="DU1021" s="56"/>
      <c r="DV1021" s="56"/>
      <c r="DW1021" s="56"/>
      <c r="DX1021" s="56"/>
      <c r="DY1021" s="56"/>
      <c r="DZ1021" s="56"/>
      <c r="EA1021" s="56"/>
      <c r="EB1021" s="56"/>
      <c r="EC1021" s="56"/>
      <c r="ED1021" s="56"/>
      <c r="EE1021" s="56"/>
      <c r="EF1021" s="56"/>
      <c r="EG1021" s="56"/>
      <c r="EH1021" s="56"/>
      <c r="EI1021" s="56"/>
      <c r="EJ1021" s="56"/>
      <c r="EK1021" s="56"/>
      <c r="EL1021" s="56"/>
      <c r="EM1021" s="56"/>
      <c r="EN1021" s="56"/>
      <c r="EO1021" s="56"/>
      <c r="EP1021" s="56"/>
      <c r="EQ1021" s="56"/>
      <c r="ER1021" s="56"/>
      <c r="ES1021" s="56"/>
      <c r="ET1021" s="56"/>
      <c r="EU1021" s="56"/>
      <c r="EV1021" s="56"/>
      <c r="EW1021" s="56"/>
      <c r="EX1021" s="56"/>
      <c r="EY1021" s="56"/>
      <c r="EZ1021" s="56"/>
      <c r="FA1021" s="56"/>
      <c r="FB1021" s="56"/>
      <c r="FC1021" s="56"/>
      <c r="FD1021" s="56"/>
      <c r="FE1021" s="56"/>
      <c r="FF1021" s="56"/>
      <c r="FG1021" s="56"/>
      <c r="FH1021" s="56"/>
      <c r="FI1021" s="56"/>
      <c r="FJ1021" s="56"/>
      <c r="FK1021" s="56"/>
      <c r="FL1021" s="56"/>
      <c r="FM1021" s="56"/>
      <c r="FN1021" s="56"/>
      <c r="FO1021" s="56"/>
      <c r="FP1021" s="56"/>
      <c r="FQ1021" s="56"/>
      <c r="FR1021" s="56"/>
      <c r="FS1021" s="56"/>
      <c r="FT1021" s="56"/>
      <c r="FU1021" s="56"/>
      <c r="FV1021" s="56"/>
      <c r="FW1021" s="56"/>
      <c r="FX1021" s="56"/>
      <c r="FY1021" s="56"/>
      <c r="FZ1021" s="56"/>
      <c r="GA1021" s="56"/>
      <c r="GB1021" s="56"/>
      <c r="GC1021" s="56"/>
      <c r="GD1021" s="56"/>
      <c r="GE1021" s="56"/>
      <c r="GF1021" s="56"/>
      <c r="GG1021" s="56"/>
      <c r="GH1021" s="56"/>
      <c r="GI1021" s="56"/>
      <c r="GJ1021" s="56"/>
      <c r="GK1021" s="56"/>
      <c r="GL1021" s="56"/>
      <c r="GM1021" s="56"/>
      <c r="GN1021" s="56"/>
      <c r="GO1021" s="56"/>
      <c r="GP1021" s="56"/>
      <c r="GQ1021" s="56"/>
      <c r="GR1021" s="56"/>
      <c r="GS1021" s="56"/>
      <c r="GT1021" s="56"/>
      <c r="GU1021" s="56"/>
      <c r="GV1021" s="56"/>
      <c r="GW1021" s="56"/>
      <c r="GX1021" s="56"/>
      <c r="GY1021" s="56"/>
      <c r="GZ1021" s="56"/>
      <c r="HA1021" s="56"/>
      <c r="HB1021" s="56"/>
      <c r="HC1021" s="56"/>
      <c r="HD1021" s="56"/>
      <c r="HE1021" s="56"/>
      <c r="HF1021" s="56"/>
      <c r="HG1021" s="56"/>
      <c r="HH1021" s="56"/>
      <c r="HI1021" s="56"/>
      <c r="HJ1021" s="56"/>
      <c r="HK1021" s="56"/>
      <c r="HL1021" s="56"/>
      <c r="HM1021" s="56"/>
      <c r="HN1021" s="56"/>
      <c r="HO1021" s="56"/>
      <c r="HP1021" s="56"/>
      <c r="HQ1021" s="56"/>
      <c r="HR1021" s="56"/>
      <c r="HS1021" s="56"/>
      <c r="HT1021" s="56"/>
      <c r="HU1021" s="56"/>
      <c r="HV1021" s="56"/>
      <c r="HW1021" s="56"/>
      <c r="HX1021" s="56"/>
      <c r="HY1021" s="56"/>
      <c r="HZ1021" s="56"/>
      <c r="IA1021" s="56"/>
      <c r="IB1021" s="56"/>
      <c r="IC1021" s="56"/>
      <c r="ID1021" s="56"/>
      <c r="IE1021" s="56"/>
      <c r="IF1021" s="56"/>
      <c r="IG1021" s="56"/>
      <c r="IH1021" s="56"/>
      <c r="II1021" s="56"/>
      <c r="IJ1021" s="56"/>
      <c r="IK1021" s="56"/>
      <c r="IL1021" s="56"/>
      <c r="IM1021" s="56"/>
      <c r="IN1021" s="56"/>
      <c r="IO1021" s="56"/>
      <c r="IP1021" s="56"/>
      <c r="IQ1021" s="56"/>
      <c r="IR1021" s="56"/>
      <c r="IS1021" s="56"/>
      <c r="IT1021" s="56"/>
      <c r="IU1021" s="56"/>
      <c r="IV1021" s="56"/>
      <c r="IW1021" s="56"/>
      <c r="IX1021" s="56"/>
    </row>
    <row r="1022" spans="2:258">
      <c r="B1022" s="56"/>
      <c r="C1022" s="56"/>
      <c r="D1022" s="56"/>
      <c r="E1022" s="56"/>
      <c r="F1022" s="56"/>
      <c r="G1022" s="56"/>
      <c r="H1022" s="56"/>
      <c r="I1022" s="56"/>
      <c r="J1022" s="56"/>
      <c r="K1022" s="56"/>
      <c r="L1022" s="56"/>
      <c r="M1022" s="56"/>
      <c r="CK1022" s="56"/>
      <c r="CL1022" s="56"/>
      <c r="CM1022" s="56"/>
      <c r="CN1022" s="56"/>
      <c r="CO1022" s="56"/>
      <c r="CP1022" s="56"/>
      <c r="CQ1022" s="56"/>
      <c r="CR1022" s="56"/>
      <c r="CS1022" s="56"/>
      <c r="CT1022" s="56"/>
      <c r="CU1022" s="56"/>
      <c r="CV1022" s="56"/>
      <c r="CW1022" s="56"/>
      <c r="CX1022" s="56"/>
      <c r="CY1022" s="56"/>
      <c r="CZ1022" s="56"/>
      <c r="DA1022" s="56"/>
      <c r="DB1022" s="56"/>
      <c r="DC1022" s="56"/>
      <c r="DD1022" s="56"/>
      <c r="DE1022" s="56"/>
      <c r="DF1022" s="56"/>
      <c r="DG1022" s="56"/>
      <c r="DH1022" s="56"/>
      <c r="DI1022" s="56"/>
      <c r="DJ1022" s="56"/>
      <c r="DK1022" s="56"/>
      <c r="DL1022" s="56"/>
      <c r="DM1022" s="56"/>
      <c r="DN1022" s="56"/>
      <c r="DO1022" s="56"/>
      <c r="DP1022" s="56"/>
      <c r="DQ1022" s="56"/>
      <c r="DR1022" s="56"/>
      <c r="DS1022" s="56"/>
      <c r="DT1022" s="56"/>
      <c r="DU1022" s="56"/>
      <c r="DV1022" s="56"/>
      <c r="DW1022" s="56"/>
      <c r="DX1022" s="56"/>
      <c r="DY1022" s="56"/>
      <c r="DZ1022" s="56"/>
      <c r="EA1022" s="56"/>
      <c r="EB1022" s="56"/>
      <c r="EC1022" s="56"/>
      <c r="ED1022" s="56"/>
      <c r="EE1022" s="56"/>
      <c r="EF1022" s="56"/>
      <c r="EG1022" s="56"/>
      <c r="EH1022" s="56"/>
      <c r="EI1022" s="56"/>
      <c r="EJ1022" s="56"/>
      <c r="EK1022" s="56"/>
      <c r="EL1022" s="56"/>
      <c r="EM1022" s="56"/>
      <c r="EN1022" s="56"/>
      <c r="EO1022" s="56"/>
      <c r="EP1022" s="56"/>
      <c r="EQ1022" s="56"/>
      <c r="ER1022" s="56"/>
      <c r="ES1022" s="56"/>
      <c r="ET1022" s="56"/>
      <c r="EU1022" s="56"/>
      <c r="EV1022" s="56"/>
      <c r="EW1022" s="56"/>
      <c r="EX1022" s="56"/>
      <c r="EY1022" s="56"/>
      <c r="EZ1022" s="56"/>
      <c r="FA1022" s="56"/>
      <c r="FB1022" s="56"/>
      <c r="FC1022" s="56"/>
      <c r="FD1022" s="56"/>
      <c r="FE1022" s="56"/>
      <c r="FF1022" s="56"/>
      <c r="FG1022" s="56"/>
      <c r="FH1022" s="56"/>
      <c r="FI1022" s="56"/>
      <c r="FJ1022" s="56"/>
      <c r="FK1022" s="56"/>
      <c r="FL1022" s="56"/>
      <c r="FM1022" s="56"/>
      <c r="FN1022" s="56"/>
      <c r="FO1022" s="56"/>
      <c r="FP1022" s="56"/>
      <c r="FQ1022" s="56"/>
      <c r="FR1022" s="56"/>
      <c r="FS1022" s="56"/>
      <c r="FT1022" s="56"/>
      <c r="FU1022" s="56"/>
      <c r="FV1022" s="56"/>
      <c r="FW1022" s="56"/>
      <c r="FX1022" s="56"/>
      <c r="FY1022" s="56"/>
      <c r="FZ1022" s="56"/>
      <c r="GA1022" s="56"/>
      <c r="GB1022" s="56"/>
      <c r="GC1022" s="56"/>
      <c r="GD1022" s="56"/>
      <c r="GE1022" s="56"/>
      <c r="GF1022" s="56"/>
      <c r="GG1022" s="56"/>
      <c r="GH1022" s="56"/>
      <c r="GI1022" s="56"/>
      <c r="GJ1022" s="56"/>
      <c r="GK1022" s="56"/>
      <c r="GL1022" s="56"/>
      <c r="GM1022" s="56"/>
      <c r="GN1022" s="56"/>
      <c r="GO1022" s="56"/>
      <c r="GP1022" s="56"/>
      <c r="GQ1022" s="56"/>
      <c r="GR1022" s="56"/>
      <c r="GS1022" s="56"/>
      <c r="GT1022" s="56"/>
      <c r="GU1022" s="56"/>
      <c r="GV1022" s="56"/>
      <c r="GW1022" s="56"/>
      <c r="GX1022" s="56"/>
      <c r="GY1022" s="56"/>
      <c r="GZ1022" s="56"/>
      <c r="HA1022" s="56"/>
      <c r="HB1022" s="56"/>
      <c r="HC1022" s="56"/>
      <c r="HD1022" s="56"/>
      <c r="HE1022" s="56"/>
      <c r="HF1022" s="56"/>
      <c r="HG1022" s="56"/>
      <c r="HH1022" s="56"/>
      <c r="HI1022" s="56"/>
      <c r="HJ1022" s="56"/>
      <c r="HK1022" s="56"/>
      <c r="HL1022" s="56"/>
      <c r="HM1022" s="56"/>
      <c r="HN1022" s="56"/>
      <c r="HO1022" s="56"/>
      <c r="HP1022" s="56"/>
      <c r="HQ1022" s="56"/>
      <c r="HR1022" s="56"/>
      <c r="HS1022" s="56"/>
      <c r="HT1022" s="56"/>
      <c r="HU1022" s="56"/>
      <c r="HV1022" s="56"/>
      <c r="HW1022" s="56"/>
      <c r="HX1022" s="56"/>
      <c r="HY1022" s="56"/>
      <c r="HZ1022" s="56"/>
      <c r="IA1022" s="56"/>
      <c r="IB1022" s="56"/>
      <c r="IC1022" s="56"/>
      <c r="ID1022" s="56"/>
      <c r="IE1022" s="56"/>
      <c r="IF1022" s="56"/>
      <c r="IG1022" s="56"/>
      <c r="IH1022" s="56"/>
      <c r="II1022" s="56"/>
      <c r="IJ1022" s="56"/>
      <c r="IK1022" s="56"/>
      <c r="IL1022" s="56"/>
      <c r="IM1022" s="56"/>
      <c r="IN1022" s="56"/>
      <c r="IO1022" s="56"/>
      <c r="IP1022" s="56"/>
      <c r="IQ1022" s="56"/>
      <c r="IR1022" s="56"/>
      <c r="IS1022" s="56"/>
      <c r="IT1022" s="56"/>
      <c r="IU1022" s="56"/>
      <c r="IV1022" s="56"/>
      <c r="IW1022" s="56"/>
      <c r="IX1022" s="56"/>
    </row>
    <row r="1023" spans="2:258">
      <c r="B1023" s="56"/>
      <c r="C1023" s="56"/>
      <c r="D1023" s="56"/>
      <c r="E1023" s="56"/>
      <c r="F1023" s="56"/>
      <c r="G1023" s="56"/>
      <c r="H1023" s="56"/>
      <c r="I1023" s="56"/>
      <c r="J1023" s="56"/>
      <c r="K1023" s="56"/>
      <c r="L1023" s="56"/>
      <c r="M1023" s="56"/>
      <c r="CK1023" s="56"/>
      <c r="CL1023" s="56"/>
      <c r="CM1023" s="56"/>
      <c r="CN1023" s="56"/>
      <c r="CO1023" s="56"/>
      <c r="CP1023" s="56"/>
      <c r="CQ1023" s="56"/>
      <c r="CR1023" s="56"/>
      <c r="CS1023" s="56"/>
      <c r="CT1023" s="56"/>
      <c r="CU1023" s="56"/>
      <c r="CV1023" s="56"/>
      <c r="CW1023" s="56"/>
      <c r="CX1023" s="56"/>
      <c r="CY1023" s="56"/>
      <c r="CZ1023" s="56"/>
      <c r="DA1023" s="56"/>
      <c r="DB1023" s="56"/>
      <c r="DC1023" s="56"/>
      <c r="DD1023" s="56"/>
      <c r="DE1023" s="56"/>
      <c r="DF1023" s="56"/>
      <c r="DG1023" s="56"/>
      <c r="DH1023" s="56"/>
      <c r="DI1023" s="56"/>
      <c r="DJ1023" s="56"/>
      <c r="DK1023" s="56"/>
      <c r="DL1023" s="56"/>
      <c r="DM1023" s="56"/>
      <c r="DN1023" s="56"/>
      <c r="DO1023" s="56"/>
      <c r="DP1023" s="56"/>
      <c r="DQ1023" s="56"/>
      <c r="DR1023" s="56"/>
      <c r="DS1023" s="56"/>
      <c r="DT1023" s="56"/>
      <c r="DU1023" s="56"/>
      <c r="DV1023" s="56"/>
      <c r="DW1023" s="56"/>
      <c r="DX1023" s="56"/>
      <c r="DY1023" s="56"/>
      <c r="DZ1023" s="56"/>
      <c r="EA1023" s="56"/>
      <c r="EB1023" s="56"/>
      <c r="EC1023" s="56"/>
      <c r="ED1023" s="56"/>
      <c r="EE1023" s="56"/>
      <c r="EF1023" s="56"/>
      <c r="EG1023" s="56"/>
      <c r="EH1023" s="56"/>
      <c r="EI1023" s="56"/>
      <c r="EJ1023" s="56"/>
      <c r="EK1023" s="56"/>
      <c r="EL1023" s="56"/>
      <c r="EM1023" s="56"/>
      <c r="EN1023" s="56"/>
      <c r="EO1023" s="56"/>
      <c r="EP1023" s="56"/>
      <c r="EQ1023" s="56"/>
      <c r="ER1023" s="56"/>
      <c r="ES1023" s="56"/>
      <c r="ET1023" s="56"/>
      <c r="EU1023" s="56"/>
      <c r="EV1023" s="56"/>
      <c r="EW1023" s="56"/>
      <c r="EX1023" s="56"/>
      <c r="EY1023" s="56"/>
      <c r="EZ1023" s="56"/>
      <c r="FA1023" s="56"/>
      <c r="FB1023" s="56"/>
      <c r="FC1023" s="56"/>
      <c r="FD1023" s="56"/>
      <c r="FE1023" s="56"/>
      <c r="FF1023" s="56"/>
      <c r="FG1023" s="56"/>
      <c r="FH1023" s="56"/>
      <c r="FI1023" s="56"/>
      <c r="FJ1023" s="56"/>
      <c r="FK1023" s="56"/>
      <c r="FL1023" s="56"/>
      <c r="FM1023" s="56"/>
      <c r="FN1023" s="56"/>
      <c r="FO1023" s="56"/>
      <c r="FP1023" s="56"/>
      <c r="FQ1023" s="56"/>
      <c r="FR1023" s="56"/>
      <c r="FS1023" s="56"/>
      <c r="FT1023" s="56"/>
      <c r="FU1023" s="56"/>
      <c r="FV1023" s="56"/>
      <c r="FW1023" s="56"/>
      <c r="FX1023" s="56"/>
      <c r="FY1023" s="56"/>
      <c r="FZ1023" s="56"/>
      <c r="GA1023" s="56"/>
      <c r="GB1023" s="56"/>
      <c r="GC1023" s="56"/>
      <c r="GD1023" s="56"/>
      <c r="GE1023" s="56"/>
      <c r="GF1023" s="56"/>
      <c r="GG1023" s="56"/>
      <c r="GH1023" s="56"/>
      <c r="GI1023" s="56"/>
      <c r="GJ1023" s="56"/>
      <c r="GK1023" s="56"/>
      <c r="GL1023" s="56"/>
      <c r="GM1023" s="56"/>
      <c r="GN1023" s="56"/>
      <c r="GO1023" s="56"/>
      <c r="GP1023" s="56"/>
      <c r="GQ1023" s="56"/>
      <c r="GR1023" s="56"/>
      <c r="GS1023" s="56"/>
      <c r="GT1023" s="56"/>
      <c r="GU1023" s="56"/>
      <c r="GV1023" s="56"/>
      <c r="GW1023" s="56"/>
      <c r="GX1023" s="56"/>
      <c r="GY1023" s="56"/>
      <c r="GZ1023" s="56"/>
      <c r="HA1023" s="56"/>
      <c r="HB1023" s="56"/>
      <c r="HC1023" s="56"/>
      <c r="HD1023" s="56"/>
      <c r="HE1023" s="56"/>
      <c r="HF1023" s="56"/>
      <c r="HG1023" s="56"/>
      <c r="HH1023" s="56"/>
      <c r="HI1023" s="56"/>
      <c r="HJ1023" s="56"/>
      <c r="HK1023" s="56"/>
      <c r="HL1023" s="56"/>
      <c r="HM1023" s="56"/>
      <c r="HN1023" s="56"/>
      <c r="HO1023" s="56"/>
      <c r="HP1023" s="56"/>
      <c r="HQ1023" s="56"/>
      <c r="HR1023" s="56"/>
      <c r="HS1023" s="56"/>
      <c r="HT1023" s="56"/>
      <c r="HU1023" s="56"/>
      <c r="HV1023" s="56"/>
      <c r="HW1023" s="56"/>
      <c r="HX1023" s="56"/>
      <c r="HY1023" s="56"/>
      <c r="HZ1023" s="56"/>
      <c r="IA1023" s="56"/>
      <c r="IB1023" s="56"/>
      <c r="IC1023" s="56"/>
      <c r="ID1023" s="56"/>
      <c r="IE1023" s="56"/>
      <c r="IF1023" s="56"/>
      <c r="IG1023" s="56"/>
      <c r="IH1023" s="56"/>
      <c r="II1023" s="56"/>
      <c r="IJ1023" s="56"/>
      <c r="IK1023" s="56"/>
      <c r="IL1023" s="56"/>
      <c r="IM1023" s="56"/>
      <c r="IN1023" s="56"/>
      <c r="IO1023" s="56"/>
      <c r="IP1023" s="56"/>
      <c r="IQ1023" s="56"/>
      <c r="IR1023" s="56"/>
      <c r="IS1023" s="56"/>
      <c r="IT1023" s="56"/>
      <c r="IU1023" s="56"/>
      <c r="IV1023" s="56"/>
      <c r="IW1023" s="56"/>
      <c r="IX1023" s="56"/>
    </row>
    <row r="1024" spans="2:258">
      <c r="B1024" s="56"/>
      <c r="C1024" s="56"/>
      <c r="D1024" s="56"/>
      <c r="E1024" s="56"/>
      <c r="F1024" s="56"/>
      <c r="G1024" s="56"/>
      <c r="H1024" s="56"/>
      <c r="I1024" s="56"/>
      <c r="J1024" s="56"/>
      <c r="K1024" s="56"/>
      <c r="L1024" s="56"/>
      <c r="M1024" s="56"/>
      <c r="CK1024" s="56"/>
      <c r="CL1024" s="56"/>
      <c r="CM1024" s="56"/>
      <c r="CN1024" s="56"/>
      <c r="CO1024" s="56"/>
      <c r="CP1024" s="56"/>
      <c r="CQ1024" s="56"/>
      <c r="CR1024" s="56"/>
      <c r="CS1024" s="56"/>
      <c r="CT1024" s="56"/>
      <c r="CU1024" s="56"/>
      <c r="CV1024" s="56"/>
      <c r="CW1024" s="56"/>
      <c r="CX1024" s="56"/>
      <c r="CY1024" s="56"/>
      <c r="CZ1024" s="56"/>
      <c r="DA1024" s="56"/>
      <c r="DB1024" s="56"/>
      <c r="DC1024" s="56"/>
      <c r="DD1024" s="56"/>
      <c r="DE1024" s="56"/>
      <c r="DF1024" s="56"/>
      <c r="DG1024" s="56"/>
      <c r="DH1024" s="56"/>
      <c r="DI1024" s="56"/>
      <c r="DJ1024" s="56"/>
      <c r="DK1024" s="56"/>
      <c r="DL1024" s="56"/>
      <c r="DM1024" s="56"/>
      <c r="DN1024" s="56"/>
      <c r="DO1024" s="56"/>
      <c r="DP1024" s="56"/>
      <c r="DQ1024" s="56"/>
      <c r="DR1024" s="56"/>
      <c r="DS1024" s="56"/>
      <c r="DT1024" s="56"/>
      <c r="DU1024" s="56"/>
      <c r="DV1024" s="56"/>
      <c r="DW1024" s="56"/>
      <c r="DX1024" s="56"/>
      <c r="DY1024" s="56"/>
      <c r="DZ1024" s="56"/>
      <c r="EA1024" s="56"/>
      <c r="EB1024" s="56"/>
      <c r="EC1024" s="56"/>
      <c r="ED1024" s="56"/>
      <c r="EE1024" s="56"/>
      <c r="EF1024" s="56"/>
      <c r="EG1024" s="56"/>
      <c r="EH1024" s="56"/>
      <c r="EI1024" s="56"/>
      <c r="EJ1024" s="56"/>
      <c r="EK1024" s="56"/>
      <c r="EL1024" s="56"/>
      <c r="EM1024" s="56"/>
      <c r="EN1024" s="56"/>
      <c r="EO1024" s="56"/>
      <c r="EP1024" s="56"/>
      <c r="EQ1024" s="56"/>
      <c r="ER1024" s="56"/>
      <c r="ES1024" s="56"/>
      <c r="ET1024" s="56"/>
      <c r="EU1024" s="56"/>
      <c r="EV1024" s="56"/>
      <c r="EW1024" s="56"/>
      <c r="EX1024" s="56"/>
      <c r="EY1024" s="56"/>
      <c r="EZ1024" s="56"/>
      <c r="FA1024" s="56"/>
      <c r="FB1024" s="56"/>
      <c r="FC1024" s="56"/>
      <c r="FD1024" s="56"/>
      <c r="FE1024" s="56"/>
      <c r="FF1024" s="56"/>
      <c r="FG1024" s="56"/>
      <c r="FH1024" s="56"/>
      <c r="FI1024" s="56"/>
      <c r="FJ1024" s="56"/>
      <c r="FK1024" s="56"/>
      <c r="FL1024" s="56"/>
      <c r="FM1024" s="56"/>
      <c r="FN1024" s="56"/>
      <c r="FO1024" s="56"/>
      <c r="FP1024" s="56"/>
      <c r="FQ1024" s="56"/>
      <c r="FR1024" s="56"/>
      <c r="FS1024" s="56"/>
      <c r="FT1024" s="56"/>
      <c r="FU1024" s="56"/>
      <c r="FV1024" s="56"/>
      <c r="FW1024" s="56"/>
      <c r="FX1024" s="56"/>
      <c r="FY1024" s="56"/>
      <c r="FZ1024" s="56"/>
      <c r="GA1024" s="56"/>
      <c r="GB1024" s="56"/>
      <c r="GC1024" s="56"/>
      <c r="GD1024" s="56"/>
      <c r="GE1024" s="56"/>
      <c r="GF1024" s="56"/>
      <c r="GG1024" s="56"/>
      <c r="GH1024" s="56"/>
      <c r="GI1024" s="56"/>
      <c r="GJ1024" s="56"/>
      <c r="GK1024" s="56"/>
      <c r="GL1024" s="56"/>
      <c r="GM1024" s="56"/>
      <c r="GN1024" s="56"/>
      <c r="GO1024" s="56"/>
      <c r="GP1024" s="56"/>
      <c r="GQ1024" s="56"/>
      <c r="GR1024" s="56"/>
      <c r="GS1024" s="56"/>
      <c r="GT1024" s="56"/>
      <c r="GU1024" s="56"/>
      <c r="GV1024" s="56"/>
      <c r="GW1024" s="56"/>
      <c r="GX1024" s="56"/>
      <c r="GY1024" s="56"/>
      <c r="GZ1024" s="56"/>
      <c r="HA1024" s="56"/>
      <c r="HB1024" s="56"/>
      <c r="HC1024" s="56"/>
      <c r="HD1024" s="56"/>
      <c r="HE1024" s="56"/>
      <c r="HF1024" s="56"/>
      <c r="HG1024" s="56"/>
      <c r="HH1024" s="56"/>
      <c r="HI1024" s="56"/>
      <c r="HJ1024" s="56"/>
      <c r="HK1024" s="56"/>
      <c r="HL1024" s="56"/>
      <c r="HM1024" s="56"/>
      <c r="HN1024" s="56"/>
      <c r="HO1024" s="56"/>
      <c r="HP1024" s="56"/>
      <c r="HQ1024" s="56"/>
      <c r="HR1024" s="56"/>
      <c r="HS1024" s="56"/>
      <c r="HT1024" s="56"/>
      <c r="HU1024" s="56"/>
      <c r="HV1024" s="56"/>
      <c r="HW1024" s="56"/>
      <c r="HX1024" s="56"/>
      <c r="HY1024" s="56"/>
      <c r="HZ1024" s="56"/>
      <c r="IA1024" s="56"/>
      <c r="IB1024" s="56"/>
      <c r="IC1024" s="56"/>
      <c r="ID1024" s="56"/>
      <c r="IE1024" s="56"/>
      <c r="IF1024" s="56"/>
      <c r="IG1024" s="56"/>
      <c r="IH1024" s="56"/>
      <c r="II1024" s="56"/>
      <c r="IJ1024" s="56"/>
      <c r="IK1024" s="56"/>
      <c r="IL1024" s="56"/>
      <c r="IM1024" s="56"/>
      <c r="IN1024" s="56"/>
      <c r="IO1024" s="56"/>
      <c r="IP1024" s="56"/>
      <c r="IQ1024" s="56"/>
      <c r="IR1024" s="56"/>
      <c r="IS1024" s="56"/>
      <c r="IT1024" s="56"/>
      <c r="IU1024" s="56"/>
      <c r="IV1024" s="56"/>
      <c r="IW1024" s="56"/>
      <c r="IX1024" s="56"/>
    </row>
    <row r="1025" spans="2:258">
      <c r="B1025" s="56"/>
      <c r="C1025" s="56"/>
      <c r="D1025" s="56"/>
      <c r="E1025" s="56"/>
      <c r="F1025" s="56"/>
      <c r="G1025" s="56"/>
      <c r="H1025" s="56"/>
      <c r="I1025" s="56"/>
      <c r="J1025" s="56"/>
      <c r="K1025" s="56"/>
      <c r="L1025" s="56"/>
      <c r="M1025" s="56"/>
      <c r="CK1025" s="56"/>
      <c r="CL1025" s="56"/>
      <c r="CM1025" s="56"/>
      <c r="CN1025" s="56"/>
      <c r="CO1025" s="56"/>
      <c r="CP1025" s="56"/>
      <c r="CQ1025" s="56"/>
      <c r="CR1025" s="56"/>
      <c r="CS1025" s="56"/>
      <c r="CT1025" s="56"/>
      <c r="CU1025" s="56"/>
      <c r="CV1025" s="56"/>
      <c r="CW1025" s="56"/>
      <c r="CX1025" s="56"/>
      <c r="CY1025" s="56"/>
      <c r="CZ1025" s="56"/>
      <c r="DA1025" s="56"/>
      <c r="DB1025" s="56"/>
      <c r="DC1025" s="56"/>
      <c r="DD1025" s="56"/>
      <c r="DE1025" s="56"/>
      <c r="DF1025" s="56"/>
      <c r="DG1025" s="56"/>
      <c r="DH1025" s="56"/>
      <c r="DI1025" s="56"/>
      <c r="DJ1025" s="56"/>
      <c r="DK1025" s="56"/>
      <c r="DL1025" s="56"/>
      <c r="DM1025" s="56"/>
      <c r="DN1025" s="56"/>
      <c r="DO1025" s="56"/>
      <c r="DP1025" s="56"/>
      <c r="DQ1025" s="56"/>
      <c r="DR1025" s="56"/>
      <c r="DS1025" s="56"/>
      <c r="DT1025" s="56"/>
      <c r="DU1025" s="56"/>
      <c r="DV1025" s="56"/>
      <c r="DW1025" s="56"/>
      <c r="DX1025" s="56"/>
      <c r="DY1025" s="56"/>
      <c r="DZ1025" s="56"/>
      <c r="EA1025" s="56"/>
      <c r="EB1025" s="56"/>
      <c r="EC1025" s="56"/>
      <c r="ED1025" s="56"/>
      <c r="EE1025" s="56"/>
      <c r="EF1025" s="56"/>
      <c r="EG1025" s="56"/>
      <c r="EH1025" s="56"/>
      <c r="EI1025" s="56"/>
      <c r="EJ1025" s="56"/>
      <c r="EK1025" s="56"/>
      <c r="EL1025" s="56"/>
      <c r="EM1025" s="56"/>
      <c r="EN1025" s="56"/>
      <c r="EO1025" s="56"/>
      <c r="EP1025" s="56"/>
      <c r="EQ1025" s="56"/>
      <c r="ER1025" s="56"/>
      <c r="ES1025" s="56"/>
      <c r="ET1025" s="56"/>
      <c r="EU1025" s="56"/>
      <c r="EV1025" s="56"/>
      <c r="EW1025" s="56"/>
      <c r="EX1025" s="56"/>
      <c r="EY1025" s="56"/>
      <c r="EZ1025" s="56"/>
      <c r="FA1025" s="56"/>
      <c r="FB1025" s="56"/>
      <c r="FC1025" s="56"/>
      <c r="FD1025" s="56"/>
      <c r="FE1025" s="56"/>
      <c r="FF1025" s="56"/>
      <c r="FG1025" s="56"/>
      <c r="FH1025" s="56"/>
      <c r="FI1025" s="56"/>
      <c r="FJ1025" s="56"/>
      <c r="FK1025" s="56"/>
      <c r="FL1025" s="56"/>
      <c r="FM1025" s="56"/>
      <c r="FN1025" s="56"/>
      <c r="FO1025" s="56"/>
      <c r="FP1025" s="56"/>
      <c r="FQ1025" s="56"/>
      <c r="FR1025" s="56"/>
      <c r="FS1025" s="56"/>
      <c r="FT1025" s="56"/>
      <c r="FU1025" s="56"/>
      <c r="FV1025" s="56"/>
      <c r="FW1025" s="56"/>
      <c r="FX1025" s="56"/>
      <c r="FY1025" s="56"/>
      <c r="FZ1025" s="56"/>
      <c r="GA1025" s="56"/>
      <c r="GB1025" s="56"/>
      <c r="GC1025" s="56"/>
      <c r="GD1025" s="56"/>
      <c r="GE1025" s="56"/>
      <c r="GF1025" s="56"/>
      <c r="GG1025" s="56"/>
      <c r="GH1025" s="56"/>
      <c r="GI1025" s="56"/>
      <c r="GJ1025" s="56"/>
      <c r="GK1025" s="56"/>
      <c r="GL1025" s="56"/>
      <c r="GM1025" s="56"/>
      <c r="GN1025" s="56"/>
      <c r="GO1025" s="56"/>
      <c r="GP1025" s="56"/>
      <c r="GQ1025" s="56"/>
      <c r="GR1025" s="56"/>
      <c r="GS1025" s="56"/>
      <c r="GT1025" s="56"/>
      <c r="GU1025" s="56"/>
      <c r="GV1025" s="56"/>
      <c r="GW1025" s="56"/>
      <c r="GX1025" s="56"/>
      <c r="GY1025" s="56"/>
      <c r="GZ1025" s="56"/>
      <c r="HA1025" s="56"/>
      <c r="HB1025" s="56"/>
      <c r="HC1025" s="56"/>
      <c r="HD1025" s="56"/>
      <c r="HE1025" s="56"/>
      <c r="HF1025" s="56"/>
      <c r="HG1025" s="56"/>
      <c r="HH1025" s="56"/>
      <c r="HI1025" s="56"/>
      <c r="HJ1025" s="56"/>
      <c r="HK1025" s="56"/>
      <c r="HL1025" s="56"/>
      <c r="HM1025" s="56"/>
      <c r="HN1025" s="56"/>
      <c r="HO1025" s="56"/>
      <c r="HP1025" s="56"/>
      <c r="HQ1025" s="56"/>
      <c r="HR1025" s="56"/>
      <c r="HS1025" s="56"/>
      <c r="HT1025" s="56"/>
      <c r="HU1025" s="56"/>
      <c r="HV1025" s="56"/>
      <c r="HW1025" s="56"/>
      <c r="HX1025" s="56"/>
      <c r="HY1025" s="56"/>
      <c r="HZ1025" s="56"/>
      <c r="IA1025" s="56"/>
      <c r="IB1025" s="56"/>
      <c r="IC1025" s="56"/>
      <c r="ID1025" s="56"/>
      <c r="IE1025" s="56"/>
      <c r="IF1025" s="56"/>
      <c r="IG1025" s="56"/>
      <c r="IH1025" s="56"/>
      <c r="II1025" s="56"/>
      <c r="IJ1025" s="56"/>
      <c r="IK1025" s="56"/>
      <c r="IL1025" s="56"/>
      <c r="IM1025" s="56"/>
      <c r="IN1025" s="56"/>
      <c r="IO1025" s="56"/>
      <c r="IP1025" s="56"/>
      <c r="IQ1025" s="56"/>
      <c r="IR1025" s="56"/>
      <c r="IS1025" s="56"/>
      <c r="IT1025" s="56"/>
      <c r="IU1025" s="56"/>
      <c r="IV1025" s="56"/>
      <c r="IW1025" s="56"/>
      <c r="IX1025" s="56"/>
    </row>
    <row r="1026" spans="2:258">
      <c r="B1026" s="56"/>
      <c r="C1026" s="56"/>
      <c r="D1026" s="56"/>
      <c r="E1026" s="56"/>
      <c r="F1026" s="56"/>
      <c r="G1026" s="56"/>
      <c r="H1026" s="56"/>
      <c r="I1026" s="56"/>
      <c r="J1026" s="56"/>
      <c r="K1026" s="56"/>
      <c r="L1026" s="56"/>
      <c r="M1026" s="56"/>
      <c r="CK1026" s="56"/>
      <c r="CL1026" s="56"/>
      <c r="CM1026" s="56"/>
      <c r="CN1026" s="56"/>
      <c r="CO1026" s="56"/>
      <c r="CP1026" s="56"/>
      <c r="CQ1026" s="56"/>
      <c r="CR1026" s="56"/>
      <c r="CS1026" s="56"/>
      <c r="CT1026" s="56"/>
      <c r="CU1026" s="56"/>
      <c r="CV1026" s="56"/>
      <c r="CW1026" s="56"/>
      <c r="CX1026" s="56"/>
      <c r="CY1026" s="56"/>
      <c r="CZ1026" s="56"/>
      <c r="DA1026" s="56"/>
      <c r="DB1026" s="56"/>
      <c r="DC1026" s="56"/>
      <c r="DD1026" s="56"/>
      <c r="DE1026" s="56"/>
      <c r="DF1026" s="56"/>
      <c r="DG1026" s="56"/>
      <c r="DH1026" s="56"/>
      <c r="DI1026" s="56"/>
      <c r="DJ1026" s="56"/>
      <c r="DK1026" s="56"/>
      <c r="DL1026" s="56"/>
      <c r="DM1026" s="56"/>
      <c r="DN1026" s="56"/>
      <c r="DO1026" s="56"/>
      <c r="DP1026" s="56"/>
      <c r="DQ1026" s="56"/>
      <c r="DR1026" s="56"/>
      <c r="DS1026" s="56"/>
      <c r="DT1026" s="56"/>
      <c r="DU1026" s="56"/>
      <c r="DV1026" s="56"/>
      <c r="DW1026" s="56"/>
      <c r="DX1026" s="56"/>
      <c r="DY1026" s="56"/>
      <c r="DZ1026" s="56"/>
      <c r="EA1026" s="56"/>
      <c r="EB1026" s="56"/>
      <c r="EC1026" s="56"/>
      <c r="ED1026" s="56"/>
      <c r="EE1026" s="56"/>
      <c r="EF1026" s="56"/>
      <c r="EG1026" s="56"/>
      <c r="EH1026" s="56"/>
      <c r="EI1026" s="56"/>
      <c r="EJ1026" s="56"/>
      <c r="EK1026" s="56"/>
      <c r="EL1026" s="56"/>
      <c r="EM1026" s="56"/>
      <c r="EN1026" s="56"/>
      <c r="EO1026" s="56"/>
      <c r="EP1026" s="56"/>
      <c r="EQ1026" s="56"/>
      <c r="ER1026" s="56"/>
      <c r="ES1026" s="56"/>
      <c r="ET1026" s="56"/>
      <c r="EU1026" s="56"/>
      <c r="EV1026" s="56"/>
      <c r="EW1026" s="56"/>
      <c r="EX1026" s="56"/>
      <c r="EY1026" s="56"/>
      <c r="EZ1026" s="56"/>
      <c r="FA1026" s="56"/>
      <c r="FB1026" s="56"/>
      <c r="FC1026" s="56"/>
      <c r="FD1026" s="56"/>
      <c r="FE1026" s="56"/>
      <c r="FF1026" s="56"/>
      <c r="FG1026" s="56"/>
      <c r="FH1026" s="56"/>
      <c r="FI1026" s="56"/>
      <c r="FJ1026" s="56"/>
      <c r="FK1026" s="56"/>
      <c r="FL1026" s="56"/>
      <c r="FM1026" s="56"/>
      <c r="FN1026" s="56"/>
      <c r="FO1026" s="56"/>
      <c r="FP1026" s="56"/>
      <c r="FQ1026" s="56"/>
      <c r="FR1026" s="56"/>
      <c r="FS1026" s="56"/>
      <c r="FT1026" s="56"/>
      <c r="FU1026" s="56"/>
      <c r="FV1026" s="56"/>
      <c r="FW1026" s="56"/>
      <c r="FX1026" s="56"/>
      <c r="FY1026" s="56"/>
      <c r="FZ1026" s="56"/>
      <c r="GA1026" s="56"/>
      <c r="GB1026" s="56"/>
      <c r="GC1026" s="56"/>
      <c r="GD1026" s="56"/>
      <c r="GE1026" s="56"/>
      <c r="GF1026" s="56"/>
      <c r="GG1026" s="56"/>
      <c r="GH1026" s="56"/>
      <c r="GI1026" s="56"/>
      <c r="GJ1026" s="56"/>
      <c r="GK1026" s="56"/>
      <c r="GL1026" s="56"/>
      <c r="GM1026" s="56"/>
      <c r="GN1026" s="56"/>
      <c r="GO1026" s="56"/>
      <c r="GP1026" s="56"/>
      <c r="GQ1026" s="56"/>
      <c r="GR1026" s="56"/>
      <c r="GS1026" s="56"/>
      <c r="GT1026" s="56"/>
      <c r="GU1026" s="56"/>
      <c r="GV1026" s="56"/>
      <c r="GW1026" s="56"/>
      <c r="GX1026" s="56"/>
      <c r="GY1026" s="56"/>
      <c r="GZ1026" s="56"/>
      <c r="HA1026" s="56"/>
      <c r="HB1026" s="56"/>
      <c r="HC1026" s="56"/>
      <c r="HD1026" s="56"/>
      <c r="HE1026" s="56"/>
      <c r="HF1026" s="56"/>
      <c r="HG1026" s="56"/>
      <c r="HH1026" s="56"/>
      <c r="HI1026" s="56"/>
      <c r="HJ1026" s="56"/>
      <c r="HK1026" s="56"/>
      <c r="HL1026" s="56"/>
      <c r="HM1026" s="56"/>
      <c r="HN1026" s="56"/>
      <c r="HO1026" s="56"/>
      <c r="HP1026" s="56"/>
      <c r="HQ1026" s="56"/>
      <c r="HR1026" s="56"/>
      <c r="HS1026" s="56"/>
      <c r="HT1026" s="56"/>
      <c r="HU1026" s="56"/>
      <c r="HV1026" s="56"/>
      <c r="HW1026" s="56"/>
      <c r="HX1026" s="56"/>
      <c r="HY1026" s="56"/>
      <c r="HZ1026" s="56"/>
      <c r="IA1026" s="56"/>
      <c r="IB1026" s="56"/>
      <c r="IC1026" s="56"/>
      <c r="ID1026" s="56"/>
      <c r="IE1026" s="56"/>
      <c r="IF1026" s="56"/>
      <c r="IG1026" s="56"/>
      <c r="IH1026" s="56"/>
      <c r="II1026" s="56"/>
      <c r="IJ1026" s="56"/>
      <c r="IK1026" s="56"/>
      <c r="IL1026" s="56"/>
      <c r="IM1026" s="56"/>
      <c r="IN1026" s="56"/>
      <c r="IO1026" s="56"/>
      <c r="IP1026" s="56"/>
      <c r="IQ1026" s="56"/>
      <c r="IR1026" s="56"/>
      <c r="IS1026" s="56"/>
      <c r="IT1026" s="56"/>
      <c r="IU1026" s="56"/>
      <c r="IV1026" s="56"/>
      <c r="IW1026" s="56"/>
      <c r="IX1026" s="56"/>
    </row>
    <row r="1027" spans="2:258">
      <c r="B1027" s="56"/>
      <c r="C1027" s="56"/>
      <c r="D1027" s="56"/>
      <c r="E1027" s="56"/>
      <c r="F1027" s="56"/>
      <c r="G1027" s="56"/>
      <c r="H1027" s="56"/>
      <c r="I1027" s="56"/>
      <c r="J1027" s="56"/>
      <c r="K1027" s="56"/>
      <c r="L1027" s="56"/>
      <c r="M1027" s="56"/>
      <c r="CK1027" s="56"/>
      <c r="CL1027" s="56"/>
      <c r="CM1027" s="56"/>
      <c r="CN1027" s="56"/>
      <c r="CO1027" s="56"/>
      <c r="CP1027" s="56"/>
      <c r="CQ1027" s="56"/>
      <c r="CR1027" s="56"/>
      <c r="CS1027" s="56"/>
      <c r="CT1027" s="56"/>
      <c r="CU1027" s="56"/>
      <c r="CV1027" s="56"/>
      <c r="CW1027" s="56"/>
      <c r="CX1027" s="56"/>
      <c r="CY1027" s="56"/>
      <c r="CZ1027" s="56"/>
      <c r="DA1027" s="56"/>
      <c r="DB1027" s="56"/>
      <c r="DC1027" s="56"/>
      <c r="DD1027" s="56"/>
      <c r="DE1027" s="56"/>
      <c r="DF1027" s="56"/>
      <c r="DG1027" s="56"/>
      <c r="DH1027" s="56"/>
      <c r="DI1027" s="56"/>
      <c r="DJ1027" s="56"/>
      <c r="DK1027" s="56"/>
      <c r="DL1027" s="56"/>
      <c r="DM1027" s="56"/>
      <c r="DN1027" s="56"/>
      <c r="DO1027" s="56"/>
      <c r="DP1027" s="56"/>
      <c r="DQ1027" s="56"/>
      <c r="DR1027" s="56"/>
      <c r="DS1027" s="56"/>
      <c r="DT1027" s="56"/>
      <c r="DU1027" s="56"/>
      <c r="DV1027" s="56"/>
      <c r="DW1027" s="56"/>
      <c r="DX1027" s="56"/>
      <c r="DY1027" s="56"/>
      <c r="DZ1027" s="56"/>
      <c r="EA1027" s="56"/>
      <c r="EB1027" s="56"/>
      <c r="EC1027" s="56"/>
      <c r="ED1027" s="56"/>
      <c r="EE1027" s="56"/>
      <c r="EF1027" s="56"/>
      <c r="EG1027" s="56"/>
      <c r="EH1027" s="56"/>
      <c r="EI1027" s="56"/>
      <c r="EJ1027" s="56"/>
      <c r="EK1027" s="56"/>
      <c r="EL1027" s="56"/>
      <c r="EM1027" s="56"/>
      <c r="EN1027" s="56"/>
      <c r="EO1027" s="56"/>
      <c r="EP1027" s="56"/>
      <c r="EQ1027" s="56"/>
      <c r="ER1027" s="56"/>
      <c r="ES1027" s="56"/>
      <c r="ET1027" s="56"/>
      <c r="EU1027" s="56"/>
      <c r="EV1027" s="56"/>
      <c r="EW1027" s="56"/>
      <c r="EX1027" s="56"/>
      <c r="EY1027" s="56"/>
      <c r="EZ1027" s="56"/>
      <c r="FA1027" s="56"/>
      <c r="FB1027" s="56"/>
      <c r="FC1027" s="56"/>
      <c r="FD1027" s="56"/>
      <c r="FE1027" s="56"/>
      <c r="FF1027" s="56"/>
      <c r="FG1027" s="56"/>
      <c r="FH1027" s="56"/>
      <c r="FI1027" s="56"/>
      <c r="FJ1027" s="56"/>
      <c r="FK1027" s="56"/>
      <c r="FL1027" s="56"/>
      <c r="FM1027" s="56"/>
      <c r="FN1027" s="56"/>
      <c r="FO1027" s="56"/>
      <c r="FP1027" s="56"/>
      <c r="FQ1027" s="56"/>
      <c r="FR1027" s="56"/>
      <c r="FS1027" s="56"/>
      <c r="FT1027" s="56"/>
      <c r="FU1027" s="56"/>
      <c r="FV1027" s="56"/>
      <c r="FW1027" s="56"/>
      <c r="FX1027" s="56"/>
      <c r="FY1027" s="56"/>
      <c r="FZ1027" s="56"/>
      <c r="GA1027" s="56"/>
      <c r="GB1027" s="56"/>
      <c r="GC1027" s="56"/>
      <c r="GD1027" s="56"/>
      <c r="GE1027" s="56"/>
      <c r="GF1027" s="56"/>
      <c r="GG1027" s="56"/>
      <c r="GH1027" s="56"/>
      <c r="GI1027" s="56"/>
      <c r="GJ1027" s="56"/>
      <c r="GK1027" s="56"/>
      <c r="GL1027" s="56"/>
      <c r="GM1027" s="56"/>
      <c r="GN1027" s="56"/>
      <c r="GO1027" s="56"/>
      <c r="GP1027" s="56"/>
      <c r="GQ1027" s="56"/>
      <c r="GR1027" s="56"/>
      <c r="GS1027" s="56"/>
      <c r="GT1027" s="56"/>
      <c r="GU1027" s="56"/>
      <c r="GV1027" s="56"/>
      <c r="GW1027" s="56"/>
      <c r="GX1027" s="56"/>
      <c r="GY1027" s="56"/>
      <c r="GZ1027" s="56"/>
      <c r="HA1027" s="56"/>
      <c r="HB1027" s="56"/>
      <c r="HC1027" s="56"/>
      <c r="HD1027" s="56"/>
      <c r="HE1027" s="56"/>
      <c r="HF1027" s="56"/>
      <c r="HG1027" s="56"/>
      <c r="HH1027" s="56"/>
      <c r="HI1027" s="56"/>
      <c r="HJ1027" s="56"/>
      <c r="HK1027" s="56"/>
      <c r="HL1027" s="56"/>
      <c r="HM1027" s="56"/>
      <c r="HN1027" s="56"/>
      <c r="HO1027" s="56"/>
      <c r="HP1027" s="56"/>
      <c r="HQ1027" s="56"/>
      <c r="HR1027" s="56"/>
      <c r="HS1027" s="56"/>
      <c r="HT1027" s="56"/>
      <c r="HU1027" s="56"/>
      <c r="HV1027" s="56"/>
      <c r="HW1027" s="56"/>
      <c r="HX1027" s="56"/>
      <c r="HY1027" s="56"/>
      <c r="HZ1027" s="56"/>
      <c r="IA1027" s="56"/>
      <c r="IB1027" s="56"/>
      <c r="IC1027" s="56"/>
      <c r="ID1027" s="56"/>
      <c r="IE1027" s="56"/>
      <c r="IF1027" s="56"/>
      <c r="IG1027" s="56"/>
      <c r="IH1027" s="56"/>
      <c r="II1027" s="56"/>
      <c r="IJ1027" s="56"/>
      <c r="IK1027" s="56"/>
      <c r="IL1027" s="56"/>
      <c r="IM1027" s="56"/>
      <c r="IN1027" s="56"/>
      <c r="IO1027" s="56"/>
      <c r="IP1027" s="56"/>
      <c r="IQ1027" s="56"/>
      <c r="IR1027" s="56"/>
      <c r="IS1027" s="56"/>
      <c r="IT1027" s="56"/>
      <c r="IU1027" s="56"/>
      <c r="IV1027" s="56"/>
      <c r="IW1027" s="56"/>
      <c r="IX1027" s="56"/>
    </row>
    <row r="1028" spans="2:258">
      <c r="B1028" s="56"/>
      <c r="C1028" s="56"/>
      <c r="D1028" s="56"/>
      <c r="E1028" s="56"/>
      <c r="F1028" s="56"/>
      <c r="G1028" s="56"/>
      <c r="H1028" s="56"/>
      <c r="I1028" s="56"/>
      <c r="J1028" s="56"/>
      <c r="K1028" s="56"/>
      <c r="L1028" s="56"/>
      <c r="M1028" s="56"/>
      <c r="CK1028" s="56"/>
      <c r="CL1028" s="56"/>
      <c r="CM1028" s="56"/>
      <c r="CN1028" s="56"/>
      <c r="CO1028" s="56"/>
      <c r="CP1028" s="56"/>
      <c r="CQ1028" s="56"/>
      <c r="CR1028" s="56"/>
      <c r="CS1028" s="56"/>
      <c r="CT1028" s="56"/>
      <c r="CU1028" s="56"/>
      <c r="CV1028" s="56"/>
      <c r="CW1028" s="56"/>
      <c r="CX1028" s="56"/>
      <c r="CY1028" s="56"/>
      <c r="CZ1028" s="56"/>
      <c r="DA1028" s="56"/>
      <c r="DB1028" s="56"/>
      <c r="DC1028" s="56"/>
      <c r="DD1028" s="56"/>
      <c r="DE1028" s="56"/>
      <c r="DF1028" s="56"/>
      <c r="DG1028" s="56"/>
      <c r="DH1028" s="56"/>
      <c r="DI1028" s="56"/>
      <c r="DJ1028" s="56"/>
      <c r="DK1028" s="56"/>
      <c r="DL1028" s="56"/>
      <c r="DM1028" s="56"/>
      <c r="DN1028" s="56"/>
      <c r="DO1028" s="56"/>
      <c r="DP1028" s="56"/>
      <c r="DQ1028" s="56"/>
      <c r="DR1028" s="56"/>
      <c r="DS1028" s="56"/>
      <c r="DT1028" s="56"/>
      <c r="DU1028" s="56"/>
      <c r="DV1028" s="56"/>
      <c r="DW1028" s="56"/>
      <c r="DX1028" s="56"/>
      <c r="DY1028" s="56"/>
      <c r="DZ1028" s="56"/>
      <c r="EA1028" s="56"/>
      <c r="EB1028" s="56"/>
      <c r="EC1028" s="56"/>
      <c r="ED1028" s="56"/>
      <c r="EE1028" s="56"/>
      <c r="EF1028" s="56"/>
      <c r="EG1028" s="56"/>
      <c r="EH1028" s="56"/>
      <c r="EI1028" s="56"/>
      <c r="EJ1028" s="56"/>
      <c r="EK1028" s="56"/>
      <c r="EL1028" s="56"/>
      <c r="EM1028" s="56"/>
      <c r="EN1028" s="56"/>
      <c r="EO1028" s="56"/>
      <c r="EP1028" s="56"/>
      <c r="EQ1028" s="56"/>
      <c r="ER1028" s="56"/>
      <c r="ES1028" s="56"/>
      <c r="ET1028" s="56"/>
      <c r="EU1028" s="56"/>
      <c r="EV1028" s="56"/>
      <c r="EW1028" s="56"/>
      <c r="EX1028" s="56"/>
      <c r="EY1028" s="56"/>
      <c r="EZ1028" s="56"/>
      <c r="FA1028" s="56"/>
      <c r="FB1028" s="56"/>
      <c r="FC1028" s="56"/>
      <c r="FD1028" s="56"/>
      <c r="FE1028" s="56"/>
      <c r="FF1028" s="56"/>
      <c r="FG1028" s="56"/>
      <c r="FH1028" s="56"/>
      <c r="FI1028" s="56"/>
      <c r="FJ1028" s="56"/>
      <c r="FK1028" s="56"/>
      <c r="FL1028" s="56"/>
      <c r="FM1028" s="56"/>
      <c r="FN1028" s="56"/>
      <c r="FO1028" s="56"/>
      <c r="FP1028" s="56"/>
      <c r="FQ1028" s="56"/>
      <c r="FR1028" s="56"/>
      <c r="FS1028" s="56"/>
      <c r="FT1028" s="56"/>
      <c r="FU1028" s="56"/>
      <c r="FV1028" s="56"/>
      <c r="FW1028" s="56"/>
      <c r="FX1028" s="56"/>
      <c r="FY1028" s="56"/>
      <c r="FZ1028" s="56"/>
      <c r="GA1028" s="56"/>
      <c r="GB1028" s="56"/>
      <c r="GC1028" s="56"/>
      <c r="GD1028" s="56"/>
      <c r="GE1028" s="56"/>
      <c r="GF1028" s="56"/>
      <c r="GG1028" s="56"/>
      <c r="GH1028" s="56"/>
      <c r="GI1028" s="56"/>
      <c r="GJ1028" s="56"/>
      <c r="GK1028" s="56"/>
      <c r="GL1028" s="56"/>
      <c r="GM1028" s="56"/>
      <c r="GN1028" s="56"/>
      <c r="GO1028" s="56"/>
      <c r="GP1028" s="56"/>
      <c r="GQ1028" s="56"/>
      <c r="GR1028" s="56"/>
      <c r="GS1028" s="56"/>
      <c r="GT1028" s="56"/>
      <c r="GU1028" s="56"/>
      <c r="GV1028" s="56"/>
      <c r="GW1028" s="56"/>
      <c r="GX1028" s="56"/>
      <c r="GY1028" s="56"/>
      <c r="GZ1028" s="56"/>
      <c r="HA1028" s="56"/>
      <c r="HB1028" s="56"/>
      <c r="HC1028" s="56"/>
      <c r="HD1028" s="56"/>
      <c r="HE1028" s="56"/>
      <c r="HF1028" s="56"/>
      <c r="HG1028" s="56"/>
      <c r="HH1028" s="56"/>
      <c r="HI1028" s="56"/>
      <c r="HJ1028" s="56"/>
      <c r="HK1028" s="56"/>
      <c r="HL1028" s="56"/>
      <c r="HM1028" s="56"/>
      <c r="HN1028" s="56"/>
      <c r="HO1028" s="56"/>
      <c r="HP1028" s="56"/>
      <c r="HQ1028" s="56"/>
      <c r="HR1028" s="56"/>
      <c r="HS1028" s="56"/>
      <c r="HT1028" s="56"/>
      <c r="HU1028" s="56"/>
      <c r="HV1028" s="56"/>
      <c r="HW1028" s="56"/>
      <c r="HX1028" s="56"/>
      <c r="HY1028" s="56"/>
      <c r="HZ1028" s="56"/>
      <c r="IA1028" s="56"/>
      <c r="IB1028" s="56"/>
      <c r="IC1028" s="56"/>
      <c r="ID1028" s="56"/>
      <c r="IE1028" s="56"/>
      <c r="IF1028" s="56"/>
      <c r="IG1028" s="56"/>
      <c r="IH1028" s="56"/>
      <c r="II1028" s="56"/>
      <c r="IJ1028" s="56"/>
      <c r="IK1028" s="56"/>
      <c r="IL1028" s="56"/>
      <c r="IM1028" s="56"/>
      <c r="IN1028" s="56"/>
      <c r="IO1028" s="56"/>
      <c r="IP1028" s="56"/>
      <c r="IQ1028" s="56"/>
      <c r="IR1028" s="56"/>
      <c r="IS1028" s="56"/>
      <c r="IT1028" s="56"/>
      <c r="IU1028" s="56"/>
      <c r="IV1028" s="56"/>
      <c r="IW1028" s="56"/>
      <c r="IX1028" s="56"/>
    </row>
    <row r="1029" spans="2:258">
      <c r="B1029" s="56"/>
      <c r="C1029" s="56"/>
      <c r="D1029" s="56"/>
      <c r="E1029" s="56"/>
      <c r="F1029" s="56"/>
      <c r="G1029" s="56"/>
      <c r="H1029" s="56"/>
      <c r="I1029" s="56"/>
      <c r="J1029" s="56"/>
      <c r="K1029" s="56"/>
      <c r="L1029" s="56"/>
      <c r="M1029" s="56"/>
      <c r="CK1029" s="56"/>
      <c r="CL1029" s="56"/>
      <c r="CM1029" s="56"/>
      <c r="CN1029" s="56"/>
      <c r="CO1029" s="56"/>
      <c r="CP1029" s="56"/>
      <c r="CQ1029" s="56"/>
      <c r="CR1029" s="56"/>
      <c r="CS1029" s="56"/>
      <c r="CT1029" s="56"/>
      <c r="CU1029" s="56"/>
      <c r="CV1029" s="56"/>
      <c r="CW1029" s="56"/>
      <c r="CX1029" s="56"/>
      <c r="CY1029" s="56"/>
      <c r="CZ1029" s="56"/>
      <c r="DA1029" s="56"/>
      <c r="DB1029" s="56"/>
      <c r="DC1029" s="56"/>
      <c r="DD1029" s="56"/>
      <c r="DE1029" s="56"/>
      <c r="DF1029" s="56"/>
      <c r="DG1029" s="56"/>
      <c r="DH1029" s="56"/>
      <c r="DI1029" s="56"/>
      <c r="DJ1029" s="56"/>
      <c r="DK1029" s="56"/>
      <c r="DL1029" s="56"/>
      <c r="DM1029" s="56"/>
      <c r="DN1029" s="56"/>
      <c r="DO1029" s="56"/>
      <c r="DP1029" s="56"/>
      <c r="DQ1029" s="56"/>
      <c r="DR1029" s="56"/>
      <c r="DS1029" s="56"/>
      <c r="DT1029" s="56"/>
      <c r="DU1029" s="56"/>
      <c r="DV1029" s="56"/>
      <c r="DW1029" s="56"/>
      <c r="DX1029" s="56"/>
      <c r="DY1029" s="56"/>
      <c r="DZ1029" s="56"/>
      <c r="EA1029" s="56"/>
      <c r="EB1029" s="56"/>
      <c r="EC1029" s="56"/>
      <c r="ED1029" s="56"/>
      <c r="EE1029" s="56"/>
      <c r="EF1029" s="56"/>
      <c r="EG1029" s="56"/>
      <c r="EH1029" s="56"/>
      <c r="EI1029" s="56"/>
      <c r="EJ1029" s="56"/>
      <c r="EK1029" s="56"/>
      <c r="EL1029" s="56"/>
      <c r="EM1029" s="56"/>
      <c r="EN1029" s="56"/>
      <c r="EO1029" s="56"/>
      <c r="EP1029" s="56"/>
      <c r="EQ1029" s="56"/>
      <c r="ER1029" s="56"/>
      <c r="ES1029" s="56"/>
      <c r="ET1029" s="56"/>
      <c r="EU1029" s="56"/>
      <c r="EV1029" s="56"/>
      <c r="EW1029" s="56"/>
      <c r="EX1029" s="56"/>
      <c r="EY1029" s="56"/>
      <c r="EZ1029" s="56"/>
      <c r="FA1029" s="56"/>
      <c r="FB1029" s="56"/>
      <c r="FC1029" s="56"/>
      <c r="FD1029" s="56"/>
      <c r="FE1029" s="56"/>
      <c r="FF1029" s="56"/>
      <c r="FG1029" s="56"/>
      <c r="FH1029" s="56"/>
      <c r="FI1029" s="56"/>
      <c r="FJ1029" s="56"/>
      <c r="FK1029" s="56"/>
      <c r="FL1029" s="56"/>
      <c r="FM1029" s="56"/>
      <c r="FN1029" s="56"/>
      <c r="FO1029" s="56"/>
      <c r="FP1029" s="56"/>
      <c r="FQ1029" s="56"/>
      <c r="FR1029" s="56"/>
      <c r="FS1029" s="56"/>
      <c r="FT1029" s="56"/>
      <c r="FU1029" s="56"/>
      <c r="FV1029" s="56"/>
      <c r="FW1029" s="56"/>
      <c r="FX1029" s="56"/>
      <c r="FY1029" s="56"/>
      <c r="FZ1029" s="56"/>
      <c r="GA1029" s="56"/>
      <c r="GB1029" s="56"/>
      <c r="GC1029" s="56"/>
      <c r="GD1029" s="56"/>
      <c r="GE1029" s="56"/>
      <c r="GF1029" s="56"/>
      <c r="GG1029" s="56"/>
      <c r="GH1029" s="56"/>
      <c r="GI1029" s="56"/>
      <c r="GJ1029" s="56"/>
      <c r="GK1029" s="56"/>
      <c r="GL1029" s="56"/>
      <c r="GM1029" s="56"/>
      <c r="GN1029" s="56"/>
      <c r="GO1029" s="56"/>
      <c r="GP1029" s="56"/>
      <c r="GQ1029" s="56"/>
      <c r="GR1029" s="56"/>
      <c r="GS1029" s="56"/>
      <c r="GT1029" s="56"/>
      <c r="GU1029" s="56"/>
      <c r="GV1029" s="56"/>
      <c r="GW1029" s="56"/>
      <c r="GX1029" s="56"/>
      <c r="GY1029" s="56"/>
      <c r="GZ1029" s="56"/>
      <c r="HA1029" s="56"/>
      <c r="HB1029" s="56"/>
      <c r="HC1029" s="56"/>
      <c r="HD1029" s="56"/>
      <c r="HE1029" s="56"/>
      <c r="HF1029" s="56"/>
      <c r="HG1029" s="56"/>
      <c r="HH1029" s="56"/>
      <c r="HI1029" s="56"/>
      <c r="HJ1029" s="56"/>
      <c r="HK1029" s="56"/>
      <c r="HL1029" s="56"/>
      <c r="HM1029" s="56"/>
      <c r="HN1029" s="56"/>
      <c r="HO1029" s="56"/>
      <c r="HP1029" s="56"/>
      <c r="HQ1029" s="56"/>
      <c r="HR1029" s="56"/>
      <c r="HS1029" s="56"/>
      <c r="HT1029" s="56"/>
      <c r="HU1029" s="56"/>
      <c r="HV1029" s="56"/>
      <c r="HW1029" s="56"/>
      <c r="HX1029" s="56"/>
      <c r="HY1029" s="56"/>
      <c r="HZ1029" s="56"/>
      <c r="IA1029" s="56"/>
      <c r="IB1029" s="56"/>
      <c r="IC1029" s="56"/>
      <c r="ID1029" s="56"/>
      <c r="IE1029" s="56"/>
      <c r="IF1029" s="56"/>
      <c r="IG1029" s="56"/>
      <c r="IH1029" s="56"/>
      <c r="II1029" s="56"/>
      <c r="IJ1029" s="56"/>
      <c r="IK1029" s="56"/>
      <c r="IL1029" s="56"/>
      <c r="IM1029" s="56"/>
      <c r="IN1029" s="56"/>
      <c r="IO1029" s="56"/>
      <c r="IP1029" s="56"/>
      <c r="IQ1029" s="56"/>
      <c r="IR1029" s="56"/>
      <c r="IS1029" s="56"/>
      <c r="IT1029" s="56"/>
      <c r="IU1029" s="56"/>
      <c r="IV1029" s="56"/>
      <c r="IW1029" s="56"/>
      <c r="IX1029" s="56"/>
    </row>
    <row r="1030" spans="2:258">
      <c r="B1030" s="56"/>
      <c r="C1030" s="56"/>
      <c r="D1030" s="56"/>
      <c r="E1030" s="56"/>
      <c r="F1030" s="56"/>
      <c r="G1030" s="56"/>
      <c r="H1030" s="56"/>
      <c r="I1030" s="56"/>
      <c r="J1030" s="56"/>
      <c r="K1030" s="56"/>
      <c r="L1030" s="56"/>
      <c r="M1030" s="56"/>
      <c r="CK1030" s="56"/>
      <c r="CL1030" s="56"/>
      <c r="CM1030" s="56"/>
      <c r="CN1030" s="56"/>
      <c r="CO1030" s="56"/>
      <c r="CP1030" s="56"/>
      <c r="CQ1030" s="56"/>
      <c r="CR1030" s="56"/>
      <c r="CS1030" s="56"/>
      <c r="CT1030" s="56"/>
      <c r="CU1030" s="56"/>
      <c r="CV1030" s="56"/>
      <c r="CW1030" s="56"/>
      <c r="CX1030" s="56"/>
      <c r="CY1030" s="56"/>
      <c r="CZ1030" s="56"/>
      <c r="DA1030" s="56"/>
      <c r="DB1030" s="56"/>
      <c r="DC1030" s="56"/>
      <c r="DD1030" s="56"/>
      <c r="DE1030" s="56"/>
      <c r="DF1030" s="56"/>
      <c r="DG1030" s="56"/>
      <c r="DH1030" s="56"/>
      <c r="DI1030" s="56"/>
      <c r="DJ1030" s="56"/>
      <c r="DK1030" s="56"/>
      <c r="DL1030" s="56"/>
      <c r="DM1030" s="56"/>
      <c r="DN1030" s="56"/>
      <c r="DO1030" s="56"/>
      <c r="DP1030" s="56"/>
      <c r="DQ1030" s="56"/>
      <c r="DR1030" s="56"/>
      <c r="DS1030" s="56"/>
      <c r="DT1030" s="56"/>
      <c r="DU1030" s="56"/>
      <c r="DV1030" s="56"/>
      <c r="DW1030" s="56"/>
      <c r="DX1030" s="56"/>
      <c r="DY1030" s="56"/>
      <c r="DZ1030" s="56"/>
      <c r="EA1030" s="56"/>
      <c r="EB1030" s="56"/>
      <c r="EC1030" s="56"/>
      <c r="ED1030" s="56"/>
      <c r="EE1030" s="56"/>
      <c r="EF1030" s="56"/>
      <c r="EG1030" s="56"/>
      <c r="EH1030" s="56"/>
      <c r="EI1030" s="56"/>
      <c r="EJ1030" s="56"/>
      <c r="EK1030" s="56"/>
      <c r="EL1030" s="56"/>
      <c r="EM1030" s="56"/>
      <c r="EN1030" s="56"/>
      <c r="EO1030" s="56"/>
      <c r="EP1030" s="56"/>
      <c r="EQ1030" s="56"/>
      <c r="ER1030" s="56"/>
      <c r="ES1030" s="56"/>
      <c r="ET1030" s="56"/>
      <c r="EU1030" s="56"/>
      <c r="EV1030" s="56"/>
      <c r="EW1030" s="56"/>
      <c r="EX1030" s="56"/>
      <c r="EY1030" s="56"/>
      <c r="EZ1030" s="56"/>
      <c r="FA1030" s="56"/>
      <c r="FB1030" s="56"/>
      <c r="FC1030" s="56"/>
      <c r="FD1030" s="56"/>
      <c r="FE1030" s="56"/>
      <c r="FF1030" s="56"/>
      <c r="FG1030" s="56"/>
      <c r="FH1030" s="56"/>
      <c r="FI1030" s="56"/>
      <c r="FJ1030" s="56"/>
      <c r="FK1030" s="56"/>
      <c r="FL1030" s="56"/>
      <c r="FM1030" s="56"/>
      <c r="FN1030" s="56"/>
      <c r="FO1030" s="56"/>
      <c r="FP1030" s="56"/>
      <c r="FQ1030" s="56"/>
      <c r="FR1030" s="56"/>
      <c r="FS1030" s="56"/>
      <c r="FT1030" s="56"/>
      <c r="FU1030" s="56"/>
      <c r="FV1030" s="56"/>
      <c r="FW1030" s="56"/>
      <c r="FX1030" s="56"/>
      <c r="FY1030" s="56"/>
      <c r="FZ1030" s="56"/>
      <c r="GA1030" s="56"/>
      <c r="GB1030" s="56"/>
      <c r="GC1030" s="56"/>
      <c r="GD1030" s="56"/>
      <c r="GE1030" s="56"/>
      <c r="GF1030" s="56"/>
      <c r="GG1030" s="56"/>
      <c r="GH1030" s="56"/>
      <c r="GI1030" s="56"/>
      <c r="GJ1030" s="56"/>
      <c r="GK1030" s="56"/>
      <c r="GL1030" s="56"/>
      <c r="GM1030" s="56"/>
      <c r="GN1030" s="56"/>
      <c r="GO1030" s="56"/>
      <c r="GP1030" s="56"/>
      <c r="GQ1030" s="56"/>
      <c r="GR1030" s="56"/>
      <c r="GS1030" s="56"/>
      <c r="GT1030" s="56"/>
      <c r="GU1030" s="56"/>
      <c r="GV1030" s="56"/>
      <c r="GW1030" s="56"/>
      <c r="GX1030" s="56"/>
      <c r="GY1030" s="56"/>
      <c r="GZ1030" s="56"/>
      <c r="HA1030" s="56"/>
      <c r="HB1030" s="56"/>
      <c r="HC1030" s="56"/>
      <c r="HD1030" s="56"/>
      <c r="HE1030" s="56"/>
      <c r="HF1030" s="56"/>
      <c r="HG1030" s="56"/>
      <c r="HH1030" s="56"/>
      <c r="HI1030" s="56"/>
      <c r="HJ1030" s="56"/>
      <c r="HK1030" s="56"/>
      <c r="HL1030" s="56"/>
      <c r="HM1030" s="56"/>
      <c r="HN1030" s="56"/>
      <c r="HO1030" s="56"/>
      <c r="HP1030" s="56"/>
      <c r="HQ1030" s="56"/>
      <c r="HR1030" s="56"/>
      <c r="HS1030" s="56"/>
      <c r="HT1030" s="56"/>
      <c r="HU1030" s="56"/>
      <c r="HV1030" s="56"/>
      <c r="HW1030" s="56"/>
      <c r="HX1030" s="56"/>
      <c r="HY1030" s="56"/>
      <c r="HZ1030" s="56"/>
      <c r="IA1030" s="56"/>
      <c r="IB1030" s="56"/>
      <c r="IC1030" s="56"/>
      <c r="ID1030" s="56"/>
      <c r="IE1030" s="56"/>
      <c r="IF1030" s="56"/>
      <c r="IG1030" s="56"/>
      <c r="IH1030" s="56"/>
      <c r="II1030" s="56"/>
      <c r="IJ1030" s="56"/>
      <c r="IK1030" s="56"/>
      <c r="IL1030" s="56"/>
      <c r="IM1030" s="56"/>
      <c r="IN1030" s="56"/>
      <c r="IO1030" s="56"/>
      <c r="IP1030" s="56"/>
      <c r="IQ1030" s="56"/>
      <c r="IR1030" s="56"/>
      <c r="IS1030" s="56"/>
      <c r="IT1030" s="56"/>
      <c r="IU1030" s="56"/>
      <c r="IV1030" s="56"/>
      <c r="IW1030" s="56"/>
      <c r="IX1030" s="56"/>
    </row>
    <row r="1031" spans="2:258">
      <c r="B1031" s="56"/>
      <c r="C1031" s="56"/>
      <c r="D1031" s="56"/>
      <c r="E1031" s="56"/>
      <c r="F1031" s="56"/>
      <c r="G1031" s="56"/>
      <c r="H1031" s="56"/>
      <c r="I1031" s="56"/>
      <c r="J1031" s="56"/>
      <c r="K1031" s="56"/>
      <c r="L1031" s="56"/>
      <c r="M1031" s="56"/>
      <c r="CK1031" s="56"/>
      <c r="CL1031" s="56"/>
      <c r="CM1031" s="56"/>
      <c r="CN1031" s="56"/>
      <c r="CO1031" s="56"/>
      <c r="CP1031" s="56"/>
      <c r="CQ1031" s="56"/>
      <c r="CR1031" s="56"/>
      <c r="CS1031" s="56"/>
      <c r="CT1031" s="56"/>
      <c r="CU1031" s="56"/>
      <c r="CV1031" s="56"/>
      <c r="CW1031" s="56"/>
      <c r="CX1031" s="56"/>
      <c r="CY1031" s="56"/>
      <c r="CZ1031" s="56"/>
      <c r="DA1031" s="56"/>
      <c r="DB1031" s="56"/>
      <c r="DC1031" s="56"/>
      <c r="DD1031" s="56"/>
      <c r="DE1031" s="56"/>
      <c r="DF1031" s="56"/>
      <c r="DG1031" s="56"/>
      <c r="DH1031" s="56"/>
      <c r="DI1031" s="56"/>
      <c r="DJ1031" s="56"/>
      <c r="DK1031" s="56"/>
      <c r="DL1031" s="56"/>
      <c r="DM1031" s="56"/>
      <c r="DN1031" s="56"/>
      <c r="DO1031" s="56"/>
      <c r="DP1031" s="56"/>
      <c r="DQ1031" s="56"/>
      <c r="DR1031" s="56"/>
      <c r="DS1031" s="56"/>
      <c r="DT1031" s="56"/>
      <c r="DU1031" s="56"/>
      <c r="DV1031" s="56"/>
      <c r="DW1031" s="56"/>
      <c r="DX1031" s="56"/>
      <c r="DY1031" s="56"/>
      <c r="DZ1031" s="56"/>
      <c r="EA1031" s="56"/>
      <c r="EB1031" s="56"/>
      <c r="EC1031" s="56"/>
      <c r="ED1031" s="56"/>
      <c r="EE1031" s="56"/>
      <c r="EF1031" s="56"/>
      <c r="EG1031" s="56"/>
      <c r="EH1031" s="56"/>
      <c r="EI1031" s="56"/>
      <c r="EJ1031" s="56"/>
      <c r="EK1031" s="56"/>
      <c r="EL1031" s="56"/>
      <c r="EM1031" s="56"/>
      <c r="EN1031" s="56"/>
      <c r="EO1031" s="56"/>
      <c r="EP1031" s="56"/>
      <c r="EQ1031" s="56"/>
      <c r="ER1031" s="56"/>
      <c r="ES1031" s="56"/>
      <c r="ET1031" s="56"/>
      <c r="EU1031" s="56"/>
      <c r="EV1031" s="56"/>
      <c r="EW1031" s="56"/>
      <c r="EX1031" s="56"/>
      <c r="EY1031" s="56"/>
      <c r="EZ1031" s="56"/>
      <c r="FA1031" s="56"/>
      <c r="FB1031" s="56"/>
      <c r="FC1031" s="56"/>
      <c r="FD1031" s="56"/>
      <c r="FE1031" s="56"/>
      <c r="FF1031" s="56"/>
      <c r="FG1031" s="56"/>
      <c r="FH1031" s="56"/>
      <c r="FI1031" s="56"/>
      <c r="FJ1031" s="56"/>
      <c r="FK1031" s="56"/>
      <c r="FL1031" s="56"/>
      <c r="FM1031" s="56"/>
      <c r="FN1031" s="56"/>
      <c r="FO1031" s="56"/>
      <c r="FP1031" s="56"/>
      <c r="FQ1031" s="56"/>
      <c r="FR1031" s="56"/>
      <c r="FS1031" s="56"/>
      <c r="FT1031" s="56"/>
      <c r="FU1031" s="56"/>
      <c r="FV1031" s="56"/>
      <c r="FW1031" s="56"/>
      <c r="FX1031" s="56"/>
      <c r="FY1031" s="56"/>
      <c r="FZ1031" s="56"/>
      <c r="GA1031" s="56"/>
      <c r="GB1031" s="56"/>
      <c r="GC1031" s="56"/>
      <c r="GD1031" s="56"/>
      <c r="GE1031" s="56"/>
      <c r="GF1031" s="56"/>
      <c r="GG1031" s="56"/>
      <c r="GH1031" s="56"/>
      <c r="GI1031" s="56"/>
      <c r="GJ1031" s="56"/>
      <c r="GK1031" s="56"/>
      <c r="GL1031" s="56"/>
      <c r="GM1031" s="56"/>
      <c r="GN1031" s="56"/>
      <c r="GO1031" s="56"/>
      <c r="GP1031" s="56"/>
      <c r="GQ1031" s="56"/>
      <c r="GR1031" s="56"/>
      <c r="GS1031" s="56"/>
      <c r="GT1031" s="56"/>
      <c r="GU1031" s="56"/>
      <c r="GV1031" s="56"/>
      <c r="GW1031" s="56"/>
      <c r="GX1031" s="56"/>
      <c r="GY1031" s="56"/>
      <c r="GZ1031" s="56"/>
      <c r="HA1031" s="56"/>
      <c r="HB1031" s="56"/>
      <c r="HC1031" s="56"/>
      <c r="HD1031" s="56"/>
      <c r="HE1031" s="56"/>
      <c r="HF1031" s="56"/>
      <c r="HG1031" s="56"/>
      <c r="HH1031" s="56"/>
      <c r="HI1031" s="56"/>
      <c r="HJ1031" s="56"/>
      <c r="HK1031" s="56"/>
      <c r="HL1031" s="56"/>
      <c r="HM1031" s="56"/>
      <c r="HN1031" s="56"/>
      <c r="HO1031" s="56"/>
      <c r="HP1031" s="56"/>
      <c r="HQ1031" s="56"/>
      <c r="HR1031" s="56"/>
      <c r="HS1031" s="56"/>
      <c r="HT1031" s="56"/>
      <c r="HU1031" s="56"/>
      <c r="HV1031" s="56"/>
      <c r="HW1031" s="56"/>
      <c r="HX1031" s="56"/>
      <c r="HY1031" s="56"/>
      <c r="HZ1031" s="56"/>
      <c r="IA1031" s="56"/>
      <c r="IB1031" s="56"/>
      <c r="IC1031" s="56"/>
      <c r="ID1031" s="56"/>
      <c r="IE1031" s="56"/>
      <c r="IF1031" s="56"/>
      <c r="IG1031" s="56"/>
      <c r="IH1031" s="56"/>
      <c r="II1031" s="56"/>
      <c r="IJ1031" s="56"/>
      <c r="IK1031" s="56"/>
      <c r="IL1031" s="56"/>
      <c r="IM1031" s="56"/>
      <c r="IN1031" s="56"/>
      <c r="IO1031" s="56"/>
      <c r="IP1031" s="56"/>
      <c r="IQ1031" s="56"/>
      <c r="IR1031" s="56"/>
      <c r="IS1031" s="56"/>
      <c r="IT1031" s="56"/>
      <c r="IU1031" s="56"/>
      <c r="IV1031" s="56"/>
      <c r="IW1031" s="56"/>
      <c r="IX1031" s="56"/>
    </row>
    <row r="1032" spans="2:258">
      <c r="B1032" s="56"/>
      <c r="C1032" s="56"/>
      <c r="D1032" s="56"/>
      <c r="E1032" s="56"/>
      <c r="F1032" s="56"/>
      <c r="G1032" s="56"/>
      <c r="H1032" s="56"/>
      <c r="I1032" s="56"/>
      <c r="J1032" s="56"/>
      <c r="K1032" s="56"/>
      <c r="L1032" s="56"/>
      <c r="M1032" s="56"/>
      <c r="CK1032" s="56"/>
      <c r="CL1032" s="56"/>
      <c r="CM1032" s="56"/>
      <c r="CN1032" s="56"/>
      <c r="CO1032" s="56"/>
      <c r="CP1032" s="56"/>
      <c r="CQ1032" s="56"/>
      <c r="CR1032" s="56"/>
      <c r="CS1032" s="56"/>
      <c r="CT1032" s="56"/>
      <c r="CU1032" s="56"/>
      <c r="CV1032" s="56"/>
      <c r="CW1032" s="56"/>
      <c r="CX1032" s="56"/>
      <c r="CY1032" s="56"/>
      <c r="CZ1032" s="56"/>
      <c r="DA1032" s="56"/>
      <c r="DB1032" s="56"/>
      <c r="DC1032" s="56"/>
      <c r="DD1032" s="56"/>
      <c r="DE1032" s="56"/>
      <c r="DF1032" s="56"/>
      <c r="DG1032" s="56"/>
      <c r="DH1032" s="56"/>
      <c r="DI1032" s="56"/>
      <c r="DJ1032" s="56"/>
      <c r="DK1032" s="56"/>
      <c r="DL1032" s="56"/>
      <c r="DM1032" s="56"/>
      <c r="DN1032" s="56"/>
      <c r="DO1032" s="56"/>
      <c r="DP1032" s="56"/>
      <c r="DQ1032" s="56"/>
      <c r="DR1032" s="56"/>
      <c r="DS1032" s="56"/>
      <c r="DT1032" s="56"/>
      <c r="DU1032" s="56"/>
      <c r="DV1032" s="56"/>
      <c r="DW1032" s="56"/>
      <c r="DX1032" s="56"/>
      <c r="DY1032" s="56"/>
      <c r="DZ1032" s="56"/>
      <c r="EA1032" s="56"/>
      <c r="EB1032" s="56"/>
      <c r="EC1032" s="56"/>
      <c r="ED1032" s="56"/>
      <c r="EE1032" s="56"/>
      <c r="EF1032" s="56"/>
      <c r="EG1032" s="56"/>
      <c r="EH1032" s="56"/>
      <c r="EI1032" s="56"/>
      <c r="EJ1032" s="56"/>
      <c r="EK1032" s="56"/>
      <c r="EL1032" s="56"/>
      <c r="EM1032" s="56"/>
      <c r="EN1032" s="56"/>
      <c r="EO1032" s="56"/>
      <c r="EP1032" s="56"/>
      <c r="EQ1032" s="56"/>
      <c r="ER1032" s="56"/>
      <c r="ES1032" s="56"/>
      <c r="ET1032" s="56"/>
      <c r="EU1032" s="56"/>
      <c r="EV1032" s="56"/>
      <c r="EW1032" s="56"/>
      <c r="EX1032" s="56"/>
      <c r="EY1032" s="56"/>
      <c r="EZ1032" s="56"/>
      <c r="FA1032" s="56"/>
      <c r="FB1032" s="56"/>
      <c r="FC1032" s="56"/>
      <c r="FD1032" s="56"/>
      <c r="FE1032" s="56"/>
      <c r="FF1032" s="56"/>
      <c r="FG1032" s="56"/>
      <c r="FH1032" s="56"/>
      <c r="FI1032" s="56"/>
      <c r="FJ1032" s="56"/>
      <c r="FK1032" s="56"/>
      <c r="FL1032" s="56"/>
      <c r="FM1032" s="56"/>
      <c r="FN1032" s="56"/>
      <c r="FO1032" s="56"/>
      <c r="FP1032" s="56"/>
      <c r="FQ1032" s="56"/>
      <c r="FR1032" s="56"/>
      <c r="FS1032" s="56"/>
      <c r="FT1032" s="56"/>
      <c r="FU1032" s="56"/>
      <c r="FV1032" s="56"/>
      <c r="FW1032" s="56"/>
      <c r="FX1032" s="56"/>
      <c r="FY1032" s="56"/>
      <c r="FZ1032" s="56"/>
      <c r="GA1032" s="56"/>
      <c r="GB1032" s="56"/>
      <c r="GC1032" s="56"/>
      <c r="GD1032" s="56"/>
      <c r="GE1032" s="56"/>
      <c r="GF1032" s="56"/>
      <c r="GG1032" s="56"/>
      <c r="GH1032" s="56"/>
      <c r="GI1032" s="56"/>
      <c r="GJ1032" s="56"/>
      <c r="GK1032" s="56"/>
      <c r="GL1032" s="56"/>
      <c r="GM1032" s="56"/>
      <c r="GN1032" s="56"/>
      <c r="GO1032" s="56"/>
      <c r="GP1032" s="56"/>
      <c r="GQ1032" s="56"/>
      <c r="GR1032" s="56"/>
      <c r="GS1032" s="56"/>
      <c r="GT1032" s="56"/>
      <c r="GU1032" s="56"/>
      <c r="GV1032" s="56"/>
      <c r="GW1032" s="56"/>
      <c r="GX1032" s="56"/>
      <c r="GY1032" s="56"/>
      <c r="GZ1032" s="56"/>
      <c r="HA1032" s="56"/>
      <c r="HB1032" s="56"/>
      <c r="HC1032" s="56"/>
      <c r="HD1032" s="56"/>
      <c r="HE1032" s="56"/>
      <c r="HF1032" s="56"/>
      <c r="HG1032" s="56"/>
      <c r="HH1032" s="56"/>
      <c r="HI1032" s="56"/>
      <c r="HJ1032" s="56"/>
      <c r="HK1032" s="56"/>
      <c r="HL1032" s="56"/>
      <c r="HM1032" s="56"/>
      <c r="HN1032" s="56"/>
      <c r="HO1032" s="56"/>
      <c r="HP1032" s="56"/>
      <c r="HQ1032" s="56"/>
      <c r="HR1032" s="56"/>
      <c r="HS1032" s="56"/>
      <c r="HT1032" s="56"/>
      <c r="HU1032" s="56"/>
      <c r="HV1032" s="56"/>
      <c r="HW1032" s="56"/>
      <c r="HX1032" s="56"/>
      <c r="HY1032" s="56"/>
      <c r="HZ1032" s="56"/>
      <c r="IA1032" s="56"/>
      <c r="IB1032" s="56"/>
      <c r="IC1032" s="56"/>
      <c r="ID1032" s="56"/>
      <c r="IE1032" s="56"/>
      <c r="IF1032" s="56"/>
      <c r="IG1032" s="56"/>
      <c r="IH1032" s="56"/>
      <c r="II1032" s="56"/>
      <c r="IJ1032" s="56"/>
      <c r="IK1032" s="56"/>
      <c r="IL1032" s="56"/>
      <c r="IM1032" s="56"/>
      <c r="IN1032" s="56"/>
      <c r="IO1032" s="56"/>
      <c r="IP1032" s="56"/>
      <c r="IQ1032" s="56"/>
      <c r="IR1032" s="56"/>
      <c r="IS1032" s="56"/>
      <c r="IT1032" s="56"/>
      <c r="IU1032" s="56"/>
      <c r="IV1032" s="56"/>
      <c r="IW1032" s="56"/>
      <c r="IX1032" s="56"/>
    </row>
    <row r="1033" spans="2:258">
      <c r="B1033" s="56"/>
      <c r="C1033" s="56"/>
      <c r="D1033" s="56"/>
      <c r="E1033" s="56"/>
      <c r="F1033" s="56"/>
      <c r="G1033" s="56"/>
      <c r="H1033" s="56"/>
      <c r="I1033" s="56"/>
      <c r="J1033" s="56"/>
      <c r="K1033" s="56"/>
      <c r="L1033" s="56"/>
      <c r="M1033" s="56"/>
      <c r="CK1033" s="56"/>
      <c r="CL1033" s="56"/>
      <c r="CM1033" s="56"/>
      <c r="CN1033" s="56"/>
      <c r="CO1033" s="56"/>
      <c r="CP1033" s="56"/>
      <c r="CQ1033" s="56"/>
      <c r="CR1033" s="56"/>
      <c r="CS1033" s="56"/>
      <c r="CT1033" s="56"/>
      <c r="CU1033" s="56"/>
      <c r="CV1033" s="56"/>
      <c r="CW1033" s="56"/>
      <c r="CX1033" s="56"/>
      <c r="CY1033" s="56"/>
      <c r="CZ1033" s="56"/>
      <c r="DA1033" s="56"/>
      <c r="DB1033" s="56"/>
      <c r="DC1033" s="56"/>
      <c r="DD1033" s="56"/>
      <c r="DE1033" s="56"/>
      <c r="DF1033" s="56"/>
      <c r="DG1033" s="56"/>
      <c r="DH1033" s="56"/>
      <c r="DI1033" s="56"/>
      <c r="DJ1033" s="56"/>
      <c r="DK1033" s="56"/>
      <c r="DL1033" s="56"/>
      <c r="DM1033" s="56"/>
      <c r="DN1033" s="56"/>
      <c r="DO1033" s="56"/>
      <c r="DP1033" s="56"/>
      <c r="DQ1033" s="56"/>
      <c r="DR1033" s="56"/>
      <c r="DS1033" s="56"/>
      <c r="DT1033" s="56"/>
      <c r="DU1033" s="56"/>
      <c r="DV1033" s="56"/>
      <c r="DW1033" s="56"/>
      <c r="DX1033" s="56"/>
      <c r="DY1033" s="56"/>
      <c r="DZ1033" s="56"/>
      <c r="EA1033" s="56"/>
      <c r="EB1033" s="56"/>
      <c r="EC1033" s="56"/>
      <c r="ED1033" s="56"/>
      <c r="EE1033" s="56"/>
      <c r="EF1033" s="56"/>
      <c r="EG1033" s="56"/>
      <c r="EH1033" s="56"/>
      <c r="EI1033" s="56"/>
      <c r="EJ1033" s="56"/>
      <c r="EK1033" s="56"/>
      <c r="EL1033" s="56"/>
      <c r="EM1033" s="56"/>
      <c r="EN1033" s="56"/>
      <c r="EO1033" s="56"/>
      <c r="EP1033" s="56"/>
      <c r="EQ1033" s="56"/>
      <c r="ER1033" s="56"/>
      <c r="ES1033" s="56"/>
      <c r="ET1033" s="56"/>
      <c r="EU1033" s="56"/>
      <c r="EV1033" s="56"/>
      <c r="EW1033" s="56"/>
      <c r="EX1033" s="56"/>
      <c r="EY1033" s="56"/>
      <c r="EZ1033" s="56"/>
      <c r="FA1033" s="56"/>
      <c r="FB1033" s="56"/>
      <c r="FC1033" s="56"/>
      <c r="FD1033" s="56"/>
      <c r="FE1033" s="56"/>
      <c r="FF1033" s="56"/>
      <c r="FG1033" s="56"/>
      <c r="FH1033" s="56"/>
      <c r="FI1033" s="56"/>
      <c r="FJ1033" s="56"/>
      <c r="FK1033" s="56"/>
      <c r="FL1033" s="56"/>
      <c r="FM1033" s="56"/>
      <c r="FN1033" s="56"/>
      <c r="FO1033" s="56"/>
      <c r="FP1033" s="56"/>
      <c r="FQ1033" s="56"/>
      <c r="FR1033" s="56"/>
      <c r="FS1033" s="56"/>
      <c r="FT1033" s="56"/>
      <c r="FU1033" s="56"/>
      <c r="FV1033" s="56"/>
      <c r="FW1033" s="56"/>
      <c r="FX1033" s="56"/>
      <c r="FY1033" s="56"/>
      <c r="FZ1033" s="56"/>
      <c r="GA1033" s="56"/>
      <c r="GB1033" s="56"/>
      <c r="GC1033" s="56"/>
      <c r="GD1033" s="56"/>
      <c r="GE1033" s="56"/>
      <c r="GF1033" s="56"/>
      <c r="GG1033" s="56"/>
      <c r="GH1033" s="56"/>
      <c r="GI1033" s="56"/>
      <c r="GJ1033" s="56"/>
      <c r="GK1033" s="56"/>
      <c r="GL1033" s="56"/>
      <c r="GM1033" s="56"/>
      <c r="GN1033" s="56"/>
      <c r="GO1033" s="56"/>
      <c r="GP1033" s="56"/>
      <c r="GQ1033" s="56"/>
      <c r="GR1033" s="56"/>
      <c r="GS1033" s="56"/>
      <c r="GT1033" s="56"/>
      <c r="GU1033" s="56"/>
      <c r="GV1033" s="56"/>
      <c r="GW1033" s="56"/>
      <c r="GX1033" s="56"/>
      <c r="GY1033" s="56"/>
      <c r="GZ1033" s="56"/>
      <c r="HA1033" s="56"/>
      <c r="HB1033" s="56"/>
      <c r="HC1033" s="56"/>
      <c r="HD1033" s="56"/>
      <c r="HE1033" s="56"/>
      <c r="HF1033" s="56"/>
      <c r="HG1033" s="56"/>
      <c r="HH1033" s="56"/>
      <c r="HI1033" s="56"/>
      <c r="HJ1033" s="56"/>
      <c r="HK1033" s="56"/>
      <c r="HL1033" s="56"/>
      <c r="HM1033" s="56"/>
      <c r="HN1033" s="56"/>
      <c r="HO1033" s="56"/>
      <c r="HP1033" s="56"/>
      <c r="HQ1033" s="56"/>
      <c r="HR1033" s="56"/>
      <c r="HS1033" s="56"/>
      <c r="HT1033" s="56"/>
      <c r="HU1033" s="56"/>
      <c r="HV1033" s="56"/>
      <c r="HW1033" s="56"/>
      <c r="HX1033" s="56"/>
      <c r="HY1033" s="56"/>
      <c r="HZ1033" s="56"/>
      <c r="IA1033" s="56"/>
      <c r="IB1033" s="56"/>
      <c r="IC1033" s="56"/>
      <c r="ID1033" s="56"/>
      <c r="IE1033" s="56"/>
      <c r="IF1033" s="56"/>
      <c r="IG1033" s="56"/>
      <c r="IH1033" s="56"/>
      <c r="II1033" s="56"/>
      <c r="IJ1033" s="56"/>
      <c r="IK1033" s="56"/>
      <c r="IL1033" s="56"/>
      <c r="IM1033" s="56"/>
      <c r="IN1033" s="56"/>
      <c r="IO1033" s="56"/>
      <c r="IP1033" s="56"/>
      <c r="IQ1033" s="56"/>
      <c r="IR1033" s="56"/>
      <c r="IS1033" s="56"/>
      <c r="IT1033" s="56"/>
      <c r="IU1033" s="56"/>
      <c r="IV1033" s="56"/>
      <c r="IW1033" s="56"/>
      <c r="IX1033" s="56"/>
    </row>
    <row r="1034" spans="2:258">
      <c r="B1034" s="56"/>
      <c r="C1034" s="56"/>
      <c r="D1034" s="56"/>
      <c r="E1034" s="56"/>
      <c r="F1034" s="56"/>
      <c r="G1034" s="56"/>
      <c r="H1034" s="56"/>
      <c r="I1034" s="56"/>
      <c r="J1034" s="56"/>
      <c r="K1034" s="56"/>
      <c r="L1034" s="56"/>
      <c r="M1034" s="56"/>
      <c r="CK1034" s="56"/>
      <c r="CL1034" s="56"/>
      <c r="CM1034" s="56"/>
      <c r="CN1034" s="56"/>
      <c r="CO1034" s="56"/>
      <c r="CP1034" s="56"/>
      <c r="CQ1034" s="56"/>
      <c r="CR1034" s="56"/>
      <c r="CS1034" s="56"/>
      <c r="CT1034" s="56"/>
      <c r="CU1034" s="56"/>
      <c r="CV1034" s="56"/>
      <c r="CW1034" s="56"/>
      <c r="CX1034" s="56"/>
      <c r="CY1034" s="56"/>
      <c r="CZ1034" s="56"/>
      <c r="DA1034" s="56"/>
      <c r="DB1034" s="56"/>
      <c r="DC1034" s="56"/>
      <c r="DD1034" s="56"/>
      <c r="DE1034" s="56"/>
      <c r="DF1034" s="56"/>
      <c r="DG1034" s="56"/>
      <c r="DH1034" s="56"/>
      <c r="DI1034" s="56"/>
      <c r="DJ1034" s="56"/>
      <c r="DK1034" s="56"/>
      <c r="DL1034" s="56"/>
      <c r="DM1034" s="56"/>
      <c r="DN1034" s="56"/>
      <c r="DO1034" s="56"/>
      <c r="DP1034" s="56"/>
      <c r="DQ1034" s="56"/>
      <c r="DR1034" s="56"/>
      <c r="DS1034" s="56"/>
      <c r="DT1034" s="56"/>
      <c r="DU1034" s="56"/>
      <c r="DV1034" s="56"/>
      <c r="DW1034" s="56"/>
      <c r="DX1034" s="56"/>
      <c r="DY1034" s="56"/>
      <c r="DZ1034" s="56"/>
      <c r="EA1034" s="56"/>
      <c r="EB1034" s="56"/>
      <c r="EC1034" s="56"/>
      <c r="ED1034" s="56"/>
      <c r="EE1034" s="56"/>
      <c r="EF1034" s="56"/>
      <c r="EG1034" s="56"/>
      <c r="EH1034" s="56"/>
      <c r="EI1034" s="56"/>
      <c r="EJ1034" s="56"/>
      <c r="EK1034" s="56"/>
      <c r="EL1034" s="56"/>
      <c r="EM1034" s="56"/>
      <c r="EN1034" s="56"/>
      <c r="EO1034" s="56"/>
      <c r="EP1034" s="56"/>
      <c r="EQ1034" s="56"/>
      <c r="ER1034" s="56"/>
      <c r="ES1034" s="56"/>
      <c r="ET1034" s="56"/>
      <c r="EU1034" s="56"/>
      <c r="EV1034" s="56"/>
      <c r="EW1034" s="56"/>
      <c r="EX1034" s="56"/>
      <c r="EY1034" s="56"/>
      <c r="EZ1034" s="56"/>
      <c r="FA1034" s="56"/>
      <c r="FB1034" s="56"/>
      <c r="FC1034" s="56"/>
      <c r="FD1034" s="56"/>
      <c r="FE1034" s="56"/>
      <c r="FF1034" s="56"/>
      <c r="FG1034" s="56"/>
      <c r="FH1034" s="56"/>
      <c r="FI1034" s="56"/>
      <c r="FJ1034" s="56"/>
      <c r="FK1034" s="56"/>
      <c r="FL1034" s="56"/>
      <c r="FM1034" s="56"/>
      <c r="FN1034" s="56"/>
      <c r="FO1034" s="56"/>
      <c r="FP1034" s="56"/>
      <c r="FQ1034" s="56"/>
      <c r="FR1034" s="56"/>
      <c r="FS1034" s="56"/>
      <c r="FT1034" s="56"/>
      <c r="FU1034" s="56"/>
      <c r="FV1034" s="56"/>
      <c r="FW1034" s="56"/>
      <c r="FX1034" s="56"/>
      <c r="FY1034" s="56"/>
      <c r="FZ1034" s="56"/>
      <c r="GA1034" s="56"/>
      <c r="GB1034" s="56"/>
      <c r="GC1034" s="56"/>
      <c r="GD1034" s="56"/>
      <c r="GE1034" s="56"/>
      <c r="GF1034" s="56"/>
      <c r="GG1034" s="56"/>
      <c r="GH1034" s="56"/>
      <c r="GI1034" s="56"/>
      <c r="GJ1034" s="56"/>
      <c r="GK1034" s="56"/>
      <c r="GL1034" s="56"/>
      <c r="GM1034" s="56"/>
      <c r="GN1034" s="56"/>
      <c r="GO1034" s="56"/>
      <c r="GP1034" s="56"/>
      <c r="GQ1034" s="56"/>
      <c r="GR1034" s="56"/>
      <c r="GS1034" s="56"/>
      <c r="GT1034" s="56"/>
      <c r="GU1034" s="56"/>
      <c r="GV1034" s="56"/>
      <c r="GW1034" s="56"/>
      <c r="GX1034" s="56"/>
      <c r="GY1034" s="56"/>
      <c r="GZ1034" s="56"/>
      <c r="HA1034" s="56"/>
      <c r="HB1034" s="56"/>
      <c r="HC1034" s="56"/>
      <c r="HD1034" s="56"/>
      <c r="HE1034" s="56"/>
      <c r="HF1034" s="56"/>
      <c r="HG1034" s="56"/>
      <c r="HH1034" s="56"/>
      <c r="HI1034" s="56"/>
      <c r="HJ1034" s="56"/>
      <c r="HK1034" s="56"/>
      <c r="HL1034" s="56"/>
      <c r="HM1034" s="56"/>
      <c r="HN1034" s="56"/>
      <c r="HO1034" s="56"/>
      <c r="HP1034" s="56"/>
      <c r="HQ1034" s="56"/>
      <c r="HR1034" s="56"/>
      <c r="HS1034" s="56"/>
      <c r="HT1034" s="56"/>
      <c r="HU1034" s="56"/>
      <c r="HV1034" s="56"/>
      <c r="HW1034" s="56"/>
      <c r="HX1034" s="56"/>
      <c r="HY1034" s="56"/>
      <c r="HZ1034" s="56"/>
      <c r="IA1034" s="56"/>
      <c r="IB1034" s="56"/>
      <c r="IC1034" s="56"/>
      <c r="ID1034" s="56"/>
      <c r="IE1034" s="56"/>
      <c r="IF1034" s="56"/>
      <c r="IG1034" s="56"/>
      <c r="IH1034" s="56"/>
      <c r="II1034" s="56"/>
      <c r="IJ1034" s="56"/>
      <c r="IK1034" s="56"/>
      <c r="IL1034" s="56"/>
      <c r="IM1034" s="56"/>
      <c r="IN1034" s="56"/>
      <c r="IO1034" s="56"/>
      <c r="IP1034" s="56"/>
      <c r="IQ1034" s="56"/>
      <c r="IR1034" s="56"/>
      <c r="IS1034" s="56"/>
      <c r="IT1034" s="56"/>
      <c r="IU1034" s="56"/>
      <c r="IV1034" s="56"/>
      <c r="IW1034" s="56"/>
      <c r="IX1034" s="56"/>
    </row>
    <row r="1035" spans="2:258">
      <c r="B1035" s="56"/>
      <c r="C1035" s="56"/>
      <c r="D1035" s="56"/>
      <c r="E1035" s="56"/>
      <c r="F1035" s="56"/>
      <c r="G1035" s="56"/>
      <c r="H1035" s="56"/>
      <c r="I1035" s="56"/>
      <c r="J1035" s="56"/>
      <c r="K1035" s="56"/>
      <c r="L1035" s="56"/>
      <c r="M1035" s="56"/>
      <c r="CK1035" s="56"/>
      <c r="CL1035" s="56"/>
      <c r="CM1035" s="56"/>
      <c r="CN1035" s="56"/>
      <c r="CO1035" s="56"/>
      <c r="CP1035" s="56"/>
      <c r="CQ1035" s="56"/>
      <c r="CR1035" s="56"/>
      <c r="CS1035" s="56"/>
      <c r="CT1035" s="56"/>
      <c r="CU1035" s="56"/>
      <c r="CV1035" s="56"/>
      <c r="CW1035" s="56"/>
      <c r="CX1035" s="56"/>
      <c r="CY1035" s="56"/>
      <c r="CZ1035" s="56"/>
      <c r="DA1035" s="56"/>
      <c r="DB1035" s="56"/>
      <c r="DC1035" s="56"/>
      <c r="DD1035" s="56"/>
      <c r="DE1035" s="56"/>
      <c r="DF1035" s="56"/>
      <c r="DG1035" s="56"/>
      <c r="DH1035" s="56"/>
      <c r="DI1035" s="56"/>
      <c r="DJ1035" s="56"/>
      <c r="DK1035" s="56"/>
      <c r="DL1035" s="56"/>
      <c r="DM1035" s="56"/>
      <c r="DN1035" s="56"/>
      <c r="DO1035" s="56"/>
      <c r="DP1035" s="56"/>
      <c r="DQ1035" s="56"/>
      <c r="DR1035" s="56"/>
      <c r="DS1035" s="56"/>
      <c r="DT1035" s="56"/>
      <c r="DU1035" s="56"/>
      <c r="DV1035" s="56"/>
      <c r="DW1035" s="56"/>
      <c r="DX1035" s="56"/>
      <c r="DY1035" s="56"/>
      <c r="DZ1035" s="56"/>
      <c r="EA1035" s="56"/>
      <c r="EB1035" s="56"/>
      <c r="EC1035" s="56"/>
      <c r="ED1035" s="56"/>
      <c r="EE1035" s="56"/>
      <c r="EF1035" s="56"/>
      <c r="EG1035" s="56"/>
      <c r="EH1035" s="56"/>
      <c r="EI1035" s="56"/>
      <c r="EJ1035" s="56"/>
      <c r="EK1035" s="56"/>
      <c r="EL1035" s="56"/>
      <c r="EM1035" s="56"/>
      <c r="EN1035" s="56"/>
      <c r="EO1035" s="56"/>
      <c r="EP1035" s="56"/>
      <c r="EQ1035" s="56"/>
      <c r="ER1035" s="56"/>
      <c r="ES1035" s="56"/>
      <c r="ET1035" s="56"/>
      <c r="EU1035" s="56"/>
      <c r="EV1035" s="56"/>
      <c r="EW1035" s="56"/>
      <c r="EX1035" s="56"/>
      <c r="EY1035" s="56"/>
      <c r="EZ1035" s="56"/>
      <c r="FA1035" s="56"/>
      <c r="FB1035" s="56"/>
      <c r="FC1035" s="56"/>
      <c r="FD1035" s="56"/>
      <c r="FE1035" s="56"/>
      <c r="FF1035" s="56"/>
      <c r="FG1035" s="56"/>
      <c r="FH1035" s="56"/>
      <c r="FI1035" s="56"/>
      <c r="FJ1035" s="56"/>
      <c r="FK1035" s="56"/>
      <c r="FL1035" s="56"/>
      <c r="FM1035" s="56"/>
      <c r="FN1035" s="56"/>
      <c r="FO1035" s="56"/>
      <c r="FP1035" s="56"/>
      <c r="FQ1035" s="56"/>
      <c r="FR1035" s="56"/>
      <c r="FS1035" s="56"/>
      <c r="FT1035" s="56"/>
      <c r="FU1035" s="56"/>
      <c r="FV1035" s="56"/>
      <c r="FW1035" s="56"/>
      <c r="FX1035" s="56"/>
      <c r="FY1035" s="56"/>
      <c r="FZ1035" s="56"/>
      <c r="GA1035" s="56"/>
      <c r="GB1035" s="56"/>
      <c r="GC1035" s="56"/>
      <c r="GD1035" s="56"/>
      <c r="GE1035" s="56"/>
      <c r="GF1035" s="56"/>
      <c r="GG1035" s="56"/>
      <c r="GH1035" s="56"/>
      <c r="GI1035" s="56"/>
      <c r="GJ1035" s="56"/>
      <c r="GK1035" s="56"/>
      <c r="GL1035" s="56"/>
      <c r="GM1035" s="56"/>
      <c r="GN1035" s="56"/>
      <c r="GO1035" s="56"/>
      <c r="GP1035" s="56"/>
      <c r="GQ1035" s="56"/>
      <c r="GR1035" s="56"/>
      <c r="GS1035" s="56"/>
      <c r="GT1035" s="56"/>
      <c r="GU1035" s="56"/>
      <c r="GV1035" s="56"/>
      <c r="GW1035" s="56"/>
      <c r="GX1035" s="56"/>
      <c r="GY1035" s="56"/>
      <c r="GZ1035" s="56"/>
      <c r="HA1035" s="56"/>
      <c r="HB1035" s="56"/>
      <c r="HC1035" s="56"/>
      <c r="HD1035" s="56"/>
      <c r="HE1035" s="56"/>
      <c r="HF1035" s="56"/>
      <c r="HG1035" s="56"/>
      <c r="HH1035" s="56"/>
      <c r="HI1035" s="56"/>
      <c r="HJ1035" s="56"/>
      <c r="HK1035" s="56"/>
      <c r="HL1035" s="56"/>
      <c r="HM1035" s="56"/>
      <c r="HN1035" s="56"/>
      <c r="HO1035" s="56"/>
      <c r="HP1035" s="56"/>
      <c r="HQ1035" s="56"/>
      <c r="HR1035" s="56"/>
      <c r="HS1035" s="56"/>
      <c r="HT1035" s="56"/>
      <c r="HU1035" s="56"/>
      <c r="HV1035" s="56"/>
      <c r="HW1035" s="56"/>
      <c r="HX1035" s="56"/>
      <c r="HY1035" s="56"/>
      <c r="HZ1035" s="56"/>
      <c r="IA1035" s="56"/>
      <c r="IB1035" s="56"/>
      <c r="IC1035" s="56"/>
      <c r="ID1035" s="56"/>
      <c r="IE1035" s="56"/>
      <c r="IF1035" s="56"/>
      <c r="IG1035" s="56"/>
      <c r="IH1035" s="56"/>
      <c r="II1035" s="56"/>
      <c r="IJ1035" s="56"/>
      <c r="IK1035" s="56"/>
      <c r="IL1035" s="56"/>
      <c r="IM1035" s="56"/>
      <c r="IN1035" s="56"/>
      <c r="IO1035" s="56"/>
      <c r="IP1035" s="56"/>
      <c r="IQ1035" s="56"/>
      <c r="IR1035" s="56"/>
      <c r="IS1035" s="56"/>
      <c r="IT1035" s="56"/>
      <c r="IU1035" s="56"/>
      <c r="IV1035" s="56"/>
      <c r="IW1035" s="56"/>
      <c r="IX1035" s="56"/>
    </row>
    <row r="1036" spans="2:258">
      <c r="B1036" s="56"/>
      <c r="C1036" s="56"/>
      <c r="D1036" s="56"/>
      <c r="E1036" s="56"/>
      <c r="F1036" s="56"/>
      <c r="G1036" s="56"/>
      <c r="H1036" s="56"/>
      <c r="I1036" s="56"/>
      <c r="J1036" s="56"/>
      <c r="K1036" s="56"/>
      <c r="L1036" s="56"/>
      <c r="M1036" s="56"/>
      <c r="CK1036" s="56"/>
      <c r="CL1036" s="56"/>
      <c r="CM1036" s="56"/>
      <c r="CN1036" s="56"/>
      <c r="CO1036" s="56"/>
      <c r="CP1036" s="56"/>
      <c r="CQ1036" s="56"/>
      <c r="CR1036" s="56"/>
      <c r="CS1036" s="56"/>
      <c r="CT1036" s="56"/>
      <c r="CU1036" s="56"/>
      <c r="CV1036" s="56"/>
      <c r="CW1036" s="56"/>
      <c r="CX1036" s="56"/>
      <c r="CY1036" s="56"/>
      <c r="CZ1036" s="56"/>
      <c r="DA1036" s="56"/>
      <c r="DB1036" s="56"/>
      <c r="DC1036" s="56"/>
      <c r="DD1036" s="56"/>
      <c r="DE1036" s="56"/>
      <c r="DF1036" s="56"/>
      <c r="DG1036" s="56"/>
      <c r="DH1036" s="56"/>
      <c r="DI1036" s="56"/>
      <c r="DJ1036" s="56"/>
      <c r="DK1036" s="56"/>
      <c r="DL1036" s="56"/>
      <c r="DM1036" s="56"/>
      <c r="DN1036" s="56"/>
      <c r="DO1036" s="56"/>
      <c r="DP1036" s="56"/>
      <c r="DQ1036" s="56"/>
      <c r="DR1036" s="56"/>
      <c r="DS1036" s="56"/>
      <c r="DT1036" s="56"/>
      <c r="DU1036" s="56"/>
      <c r="DV1036" s="56"/>
      <c r="DW1036" s="56"/>
      <c r="DX1036" s="56"/>
      <c r="DY1036" s="56"/>
      <c r="DZ1036" s="56"/>
      <c r="EA1036" s="56"/>
      <c r="EB1036" s="56"/>
      <c r="EC1036" s="56"/>
      <c r="ED1036" s="56"/>
      <c r="EE1036" s="56"/>
      <c r="EF1036" s="56"/>
      <c r="EG1036" s="56"/>
      <c r="EH1036" s="56"/>
      <c r="EI1036" s="56"/>
      <c r="EJ1036" s="56"/>
      <c r="EK1036" s="56"/>
      <c r="EL1036" s="56"/>
      <c r="EM1036" s="56"/>
      <c r="EN1036" s="56"/>
      <c r="EO1036" s="56"/>
      <c r="EP1036" s="56"/>
      <c r="EQ1036" s="56"/>
      <c r="ER1036" s="56"/>
      <c r="ES1036" s="56"/>
      <c r="ET1036" s="56"/>
      <c r="EU1036" s="56"/>
      <c r="EV1036" s="56"/>
      <c r="EW1036" s="56"/>
      <c r="EX1036" s="56"/>
      <c r="EY1036" s="56"/>
      <c r="EZ1036" s="56"/>
      <c r="FA1036" s="56"/>
      <c r="FB1036" s="56"/>
      <c r="FC1036" s="56"/>
      <c r="FD1036" s="56"/>
      <c r="FE1036" s="56"/>
      <c r="FF1036" s="56"/>
      <c r="FG1036" s="56"/>
      <c r="FH1036" s="56"/>
      <c r="FI1036" s="56"/>
      <c r="FJ1036" s="56"/>
      <c r="FK1036" s="56"/>
      <c r="FL1036" s="56"/>
      <c r="FM1036" s="56"/>
      <c r="FN1036" s="56"/>
      <c r="FO1036" s="56"/>
      <c r="FP1036" s="56"/>
      <c r="FQ1036" s="56"/>
      <c r="FR1036" s="56"/>
      <c r="FS1036" s="56"/>
      <c r="FT1036" s="56"/>
      <c r="FU1036" s="56"/>
      <c r="FV1036" s="56"/>
      <c r="FW1036" s="56"/>
      <c r="FX1036" s="56"/>
      <c r="FY1036" s="56"/>
      <c r="FZ1036" s="56"/>
      <c r="GA1036" s="56"/>
      <c r="GB1036" s="56"/>
      <c r="GC1036" s="56"/>
      <c r="GD1036" s="56"/>
      <c r="GE1036" s="56"/>
      <c r="GF1036" s="56"/>
      <c r="GG1036" s="56"/>
      <c r="GH1036" s="56"/>
      <c r="GI1036" s="56"/>
      <c r="GJ1036" s="56"/>
      <c r="GK1036" s="56"/>
      <c r="GL1036" s="56"/>
      <c r="GM1036" s="56"/>
      <c r="GN1036" s="56"/>
      <c r="GO1036" s="56"/>
      <c r="GP1036" s="56"/>
      <c r="GQ1036" s="56"/>
      <c r="GR1036" s="56"/>
      <c r="GS1036" s="56"/>
      <c r="GT1036" s="56"/>
      <c r="GU1036" s="56"/>
      <c r="GV1036" s="56"/>
      <c r="GW1036" s="56"/>
      <c r="GX1036" s="56"/>
      <c r="GY1036" s="56"/>
      <c r="GZ1036" s="56"/>
      <c r="HA1036" s="56"/>
      <c r="HB1036" s="56"/>
      <c r="HC1036" s="56"/>
      <c r="HD1036" s="56"/>
      <c r="HE1036" s="56"/>
      <c r="HF1036" s="56"/>
      <c r="HG1036" s="56"/>
      <c r="HH1036" s="56"/>
      <c r="HI1036" s="56"/>
      <c r="HJ1036" s="56"/>
      <c r="HK1036" s="56"/>
      <c r="HL1036" s="56"/>
      <c r="HM1036" s="56"/>
      <c r="HN1036" s="56"/>
      <c r="HO1036" s="56"/>
      <c r="HP1036" s="56"/>
      <c r="HQ1036" s="56"/>
      <c r="HR1036" s="56"/>
      <c r="HS1036" s="56"/>
      <c r="HT1036" s="56"/>
      <c r="HU1036" s="56"/>
      <c r="HV1036" s="56"/>
      <c r="HW1036" s="56"/>
      <c r="HX1036" s="56"/>
      <c r="HY1036" s="56"/>
      <c r="HZ1036" s="56"/>
      <c r="IA1036" s="56"/>
      <c r="IB1036" s="56"/>
      <c r="IC1036" s="56"/>
      <c r="ID1036" s="56"/>
      <c r="IE1036" s="56"/>
      <c r="IF1036" s="56"/>
      <c r="IG1036" s="56"/>
      <c r="IH1036" s="56"/>
      <c r="II1036" s="56"/>
      <c r="IJ1036" s="56"/>
      <c r="IK1036" s="56"/>
      <c r="IL1036" s="56"/>
      <c r="IM1036" s="56"/>
      <c r="IN1036" s="56"/>
      <c r="IO1036" s="56"/>
      <c r="IP1036" s="56"/>
      <c r="IQ1036" s="56"/>
      <c r="IR1036" s="56"/>
      <c r="IS1036" s="56"/>
      <c r="IT1036" s="56"/>
      <c r="IU1036" s="56"/>
      <c r="IV1036" s="56"/>
      <c r="IW1036" s="56"/>
      <c r="IX1036" s="56"/>
    </row>
    <row r="1037" spans="2:258">
      <c r="B1037" s="56"/>
      <c r="C1037" s="56"/>
      <c r="D1037" s="56"/>
      <c r="E1037" s="56"/>
      <c r="F1037" s="56"/>
      <c r="G1037" s="56"/>
      <c r="H1037" s="56"/>
      <c r="I1037" s="56"/>
      <c r="J1037" s="56"/>
      <c r="K1037" s="56"/>
      <c r="L1037" s="56"/>
      <c r="M1037" s="56"/>
      <c r="CK1037" s="56"/>
      <c r="CL1037" s="56"/>
      <c r="CM1037" s="56"/>
      <c r="CN1037" s="56"/>
      <c r="CO1037" s="56"/>
      <c r="CP1037" s="56"/>
      <c r="CQ1037" s="56"/>
      <c r="CR1037" s="56"/>
      <c r="CS1037" s="56"/>
      <c r="CT1037" s="56"/>
      <c r="CU1037" s="56"/>
      <c r="CV1037" s="56"/>
      <c r="CW1037" s="56"/>
      <c r="CX1037" s="56"/>
      <c r="CY1037" s="56"/>
      <c r="CZ1037" s="56"/>
      <c r="DA1037" s="56"/>
      <c r="DB1037" s="56"/>
      <c r="DC1037" s="56"/>
      <c r="DD1037" s="56"/>
      <c r="DE1037" s="56"/>
      <c r="DF1037" s="56"/>
      <c r="DG1037" s="56"/>
      <c r="DH1037" s="56"/>
      <c r="DI1037" s="56"/>
      <c r="DJ1037" s="56"/>
      <c r="DK1037" s="56"/>
      <c r="DL1037" s="56"/>
      <c r="DM1037" s="56"/>
      <c r="DN1037" s="56"/>
      <c r="DO1037" s="56"/>
      <c r="DP1037" s="56"/>
      <c r="DQ1037" s="56"/>
      <c r="DR1037" s="56"/>
      <c r="DS1037" s="56"/>
      <c r="DT1037" s="56"/>
      <c r="DU1037" s="56"/>
      <c r="DV1037" s="56"/>
      <c r="DW1037" s="56"/>
      <c r="DX1037" s="56"/>
      <c r="DY1037" s="56"/>
      <c r="DZ1037" s="56"/>
      <c r="EA1037" s="56"/>
      <c r="EB1037" s="56"/>
      <c r="EC1037" s="56"/>
      <c r="ED1037" s="56"/>
      <c r="EE1037" s="56"/>
      <c r="EF1037" s="56"/>
      <c r="EG1037" s="56"/>
      <c r="EH1037" s="56"/>
      <c r="EI1037" s="56"/>
      <c r="EJ1037" s="56"/>
      <c r="EK1037" s="56"/>
      <c r="EL1037" s="56"/>
      <c r="EM1037" s="56"/>
      <c r="EN1037" s="56"/>
      <c r="EO1037" s="56"/>
      <c r="EP1037" s="56"/>
      <c r="EQ1037" s="56"/>
      <c r="ER1037" s="56"/>
      <c r="ES1037" s="56"/>
      <c r="ET1037" s="56"/>
      <c r="EU1037" s="56"/>
      <c r="EV1037" s="56"/>
      <c r="EW1037" s="56"/>
      <c r="EX1037" s="56"/>
      <c r="EY1037" s="56"/>
      <c r="EZ1037" s="56"/>
      <c r="FA1037" s="56"/>
      <c r="FB1037" s="56"/>
      <c r="FC1037" s="56"/>
      <c r="FD1037" s="56"/>
      <c r="FE1037" s="56"/>
      <c r="FF1037" s="56"/>
      <c r="FG1037" s="56"/>
      <c r="FH1037" s="56"/>
      <c r="FI1037" s="56"/>
      <c r="FJ1037" s="56"/>
      <c r="FK1037" s="56"/>
      <c r="FL1037" s="56"/>
      <c r="FM1037" s="56"/>
      <c r="FN1037" s="56"/>
      <c r="FO1037" s="56"/>
      <c r="FP1037" s="56"/>
      <c r="FQ1037" s="56"/>
      <c r="FR1037" s="56"/>
      <c r="FS1037" s="56"/>
      <c r="FT1037" s="56"/>
      <c r="FU1037" s="56"/>
      <c r="FV1037" s="56"/>
      <c r="FW1037" s="56"/>
      <c r="FX1037" s="56"/>
      <c r="FY1037" s="56"/>
      <c r="FZ1037" s="56"/>
      <c r="GA1037" s="56"/>
      <c r="GB1037" s="56"/>
      <c r="GC1037" s="56"/>
      <c r="GD1037" s="56"/>
      <c r="GE1037" s="56"/>
      <c r="GF1037" s="56"/>
      <c r="GG1037" s="56"/>
      <c r="GH1037" s="56"/>
      <c r="GI1037" s="56"/>
      <c r="GJ1037" s="56"/>
      <c r="GK1037" s="56"/>
      <c r="GL1037" s="56"/>
      <c r="GM1037" s="56"/>
      <c r="GN1037" s="56"/>
      <c r="GO1037" s="56"/>
      <c r="GP1037" s="56"/>
      <c r="GQ1037" s="56"/>
      <c r="GR1037" s="56"/>
      <c r="GS1037" s="56"/>
      <c r="GT1037" s="56"/>
      <c r="GU1037" s="56"/>
      <c r="GV1037" s="56"/>
      <c r="GW1037" s="56"/>
      <c r="GX1037" s="56"/>
      <c r="GY1037" s="56"/>
      <c r="GZ1037" s="56"/>
      <c r="HA1037" s="56"/>
      <c r="HB1037" s="56"/>
      <c r="HC1037" s="56"/>
      <c r="HD1037" s="56"/>
      <c r="HE1037" s="56"/>
      <c r="HF1037" s="56"/>
      <c r="HG1037" s="56"/>
      <c r="HH1037" s="56"/>
      <c r="HI1037" s="56"/>
      <c r="HJ1037" s="56"/>
      <c r="HK1037" s="56"/>
      <c r="HL1037" s="56"/>
      <c r="HM1037" s="56"/>
      <c r="HN1037" s="56"/>
      <c r="HO1037" s="56"/>
      <c r="HP1037" s="56"/>
      <c r="HQ1037" s="56"/>
      <c r="HR1037" s="56"/>
      <c r="HS1037" s="56"/>
      <c r="HT1037" s="56"/>
      <c r="HU1037" s="56"/>
      <c r="HV1037" s="56"/>
      <c r="HW1037" s="56"/>
      <c r="HX1037" s="56"/>
      <c r="HY1037" s="56"/>
      <c r="HZ1037" s="56"/>
      <c r="IA1037" s="56"/>
      <c r="IB1037" s="56"/>
      <c r="IC1037" s="56"/>
      <c r="ID1037" s="56"/>
      <c r="IE1037" s="56"/>
      <c r="IF1037" s="56"/>
      <c r="IG1037" s="56"/>
      <c r="IH1037" s="56"/>
      <c r="II1037" s="56"/>
      <c r="IJ1037" s="56"/>
      <c r="IK1037" s="56"/>
      <c r="IL1037" s="56"/>
      <c r="IM1037" s="56"/>
      <c r="IN1037" s="56"/>
      <c r="IO1037" s="56"/>
      <c r="IP1037" s="56"/>
      <c r="IQ1037" s="56"/>
      <c r="IR1037" s="56"/>
      <c r="IS1037" s="56"/>
      <c r="IT1037" s="56"/>
      <c r="IU1037" s="56"/>
      <c r="IV1037" s="56"/>
      <c r="IW1037" s="56"/>
      <c r="IX1037" s="56"/>
    </row>
    <row r="1038" spans="2:258">
      <c r="B1038" s="56"/>
      <c r="C1038" s="56"/>
      <c r="D1038" s="56"/>
      <c r="E1038" s="56"/>
      <c r="F1038" s="56"/>
      <c r="G1038" s="56"/>
      <c r="H1038" s="56"/>
      <c r="I1038" s="56"/>
      <c r="J1038" s="56"/>
      <c r="K1038" s="56"/>
      <c r="L1038" s="56"/>
      <c r="M1038" s="56"/>
      <c r="CK1038" s="56"/>
      <c r="CL1038" s="56"/>
      <c r="CM1038" s="56"/>
      <c r="CN1038" s="56"/>
      <c r="CO1038" s="56"/>
      <c r="CP1038" s="56"/>
      <c r="CQ1038" s="56"/>
      <c r="CR1038" s="56"/>
      <c r="CS1038" s="56"/>
      <c r="CT1038" s="56"/>
      <c r="CU1038" s="56"/>
      <c r="CV1038" s="56"/>
      <c r="CW1038" s="56"/>
      <c r="CX1038" s="56"/>
      <c r="CY1038" s="56"/>
      <c r="CZ1038" s="56"/>
      <c r="DA1038" s="56"/>
      <c r="DB1038" s="56"/>
      <c r="DC1038" s="56"/>
      <c r="DD1038" s="56"/>
      <c r="DE1038" s="56"/>
      <c r="DF1038" s="56"/>
      <c r="DG1038" s="56"/>
      <c r="DH1038" s="56"/>
      <c r="DI1038" s="56"/>
      <c r="DJ1038" s="56"/>
      <c r="DK1038" s="56"/>
      <c r="DL1038" s="56"/>
      <c r="DM1038" s="56"/>
      <c r="DN1038" s="56"/>
      <c r="DO1038" s="56"/>
      <c r="DP1038" s="56"/>
      <c r="DQ1038" s="56"/>
      <c r="DR1038" s="56"/>
      <c r="DS1038" s="56"/>
      <c r="DT1038" s="56"/>
      <c r="DU1038" s="56"/>
      <c r="DV1038" s="56"/>
      <c r="DW1038" s="56"/>
      <c r="DX1038" s="56"/>
      <c r="DY1038" s="56"/>
      <c r="DZ1038" s="56"/>
      <c r="EA1038" s="56"/>
      <c r="EB1038" s="56"/>
      <c r="EC1038" s="56"/>
      <c r="ED1038" s="56"/>
      <c r="EE1038" s="56"/>
      <c r="EF1038" s="56"/>
      <c r="EG1038" s="56"/>
      <c r="EH1038" s="56"/>
      <c r="EI1038" s="56"/>
      <c r="EJ1038" s="56"/>
      <c r="EK1038" s="56"/>
      <c r="EL1038" s="56"/>
      <c r="EM1038" s="56"/>
      <c r="EN1038" s="56"/>
      <c r="EO1038" s="56"/>
      <c r="EP1038" s="56"/>
      <c r="EQ1038" s="56"/>
      <c r="ER1038" s="56"/>
      <c r="ES1038" s="56"/>
      <c r="ET1038" s="56"/>
      <c r="EU1038" s="56"/>
      <c r="EV1038" s="56"/>
      <c r="EW1038" s="56"/>
      <c r="EX1038" s="56"/>
      <c r="EY1038" s="56"/>
      <c r="EZ1038" s="56"/>
      <c r="FA1038" s="56"/>
      <c r="FB1038" s="56"/>
      <c r="FC1038" s="56"/>
      <c r="FD1038" s="56"/>
      <c r="FE1038" s="56"/>
      <c r="FF1038" s="56"/>
      <c r="FG1038" s="56"/>
      <c r="FH1038" s="56"/>
      <c r="FI1038" s="56"/>
      <c r="FJ1038" s="56"/>
      <c r="FK1038" s="56"/>
      <c r="FL1038" s="56"/>
      <c r="FM1038" s="56"/>
      <c r="FN1038" s="56"/>
      <c r="FO1038" s="56"/>
      <c r="FP1038" s="56"/>
      <c r="FQ1038" s="56"/>
      <c r="FR1038" s="56"/>
      <c r="FS1038" s="56"/>
      <c r="FT1038" s="56"/>
      <c r="FU1038" s="56"/>
      <c r="FV1038" s="56"/>
      <c r="FW1038" s="56"/>
      <c r="FX1038" s="56"/>
      <c r="FY1038" s="56"/>
      <c r="FZ1038" s="56"/>
      <c r="GA1038" s="56"/>
      <c r="GB1038" s="56"/>
      <c r="GC1038" s="56"/>
      <c r="GD1038" s="56"/>
      <c r="GE1038" s="56"/>
      <c r="GF1038" s="56"/>
      <c r="GG1038" s="56"/>
      <c r="GH1038" s="56"/>
      <c r="GI1038" s="56"/>
      <c r="GJ1038" s="56"/>
      <c r="GK1038" s="56"/>
      <c r="GL1038" s="56"/>
      <c r="GM1038" s="56"/>
      <c r="GN1038" s="56"/>
      <c r="GO1038" s="56"/>
      <c r="GP1038" s="56"/>
      <c r="GQ1038" s="56"/>
      <c r="GR1038" s="56"/>
      <c r="GS1038" s="56"/>
      <c r="GT1038" s="56"/>
      <c r="GU1038" s="56"/>
      <c r="GV1038" s="56"/>
      <c r="GW1038" s="56"/>
      <c r="GX1038" s="56"/>
      <c r="GY1038" s="56"/>
      <c r="GZ1038" s="56"/>
      <c r="HA1038" s="56"/>
      <c r="HB1038" s="56"/>
      <c r="HC1038" s="56"/>
      <c r="HD1038" s="56"/>
      <c r="HE1038" s="56"/>
      <c r="HF1038" s="56"/>
      <c r="HG1038" s="56"/>
      <c r="HH1038" s="56"/>
      <c r="HI1038" s="56"/>
      <c r="HJ1038" s="56"/>
      <c r="HK1038" s="56"/>
      <c r="HL1038" s="56"/>
      <c r="HM1038" s="56"/>
      <c r="HN1038" s="56"/>
      <c r="HO1038" s="56"/>
      <c r="HP1038" s="56"/>
      <c r="HQ1038" s="56"/>
      <c r="HR1038" s="56"/>
      <c r="HS1038" s="56"/>
      <c r="HT1038" s="56"/>
      <c r="HU1038" s="56"/>
      <c r="HV1038" s="56"/>
      <c r="HW1038" s="56"/>
      <c r="HX1038" s="56"/>
      <c r="HY1038" s="56"/>
      <c r="HZ1038" s="56"/>
      <c r="IA1038" s="56"/>
      <c r="IB1038" s="56"/>
      <c r="IC1038" s="56"/>
      <c r="ID1038" s="56"/>
      <c r="IE1038" s="56"/>
      <c r="IF1038" s="56"/>
      <c r="IG1038" s="56"/>
      <c r="IH1038" s="56"/>
      <c r="II1038" s="56"/>
      <c r="IJ1038" s="56"/>
      <c r="IK1038" s="56"/>
      <c r="IL1038" s="56"/>
      <c r="IM1038" s="56"/>
      <c r="IN1038" s="56"/>
      <c r="IO1038" s="56"/>
      <c r="IP1038" s="56"/>
      <c r="IQ1038" s="56"/>
      <c r="IR1038" s="56"/>
      <c r="IS1038" s="56"/>
      <c r="IT1038" s="56"/>
      <c r="IU1038" s="56"/>
      <c r="IV1038" s="56"/>
      <c r="IW1038" s="56"/>
      <c r="IX1038" s="56"/>
    </row>
    <row r="1039" spans="2:258">
      <c r="B1039" s="56"/>
      <c r="C1039" s="56"/>
      <c r="D1039" s="56"/>
      <c r="E1039" s="56"/>
      <c r="F1039" s="56"/>
      <c r="G1039" s="56"/>
      <c r="H1039" s="56"/>
      <c r="I1039" s="56"/>
      <c r="J1039" s="56"/>
      <c r="K1039" s="56"/>
      <c r="L1039" s="56"/>
      <c r="M1039" s="56"/>
      <c r="CK1039" s="56"/>
      <c r="CL1039" s="56"/>
      <c r="CM1039" s="56"/>
      <c r="CN1039" s="56"/>
      <c r="CO1039" s="56"/>
      <c r="CP1039" s="56"/>
      <c r="CQ1039" s="56"/>
      <c r="CR1039" s="56"/>
      <c r="CS1039" s="56"/>
      <c r="CT1039" s="56"/>
      <c r="CU1039" s="56"/>
      <c r="CV1039" s="56"/>
      <c r="CW1039" s="56"/>
      <c r="CX1039" s="56"/>
      <c r="CY1039" s="56"/>
      <c r="CZ1039" s="56"/>
      <c r="DA1039" s="56"/>
      <c r="DB1039" s="56"/>
      <c r="DC1039" s="56"/>
      <c r="DD1039" s="56"/>
      <c r="DE1039" s="56"/>
      <c r="DF1039" s="56"/>
      <c r="DG1039" s="56"/>
      <c r="DH1039" s="56"/>
      <c r="DI1039" s="56"/>
      <c r="DJ1039" s="56"/>
      <c r="DK1039" s="56"/>
      <c r="DL1039" s="56"/>
      <c r="DM1039" s="56"/>
      <c r="DN1039" s="56"/>
      <c r="DO1039" s="56"/>
      <c r="DP1039" s="56"/>
      <c r="DQ1039" s="56"/>
      <c r="DR1039" s="56"/>
      <c r="DS1039" s="56"/>
      <c r="DT1039" s="56"/>
      <c r="DU1039" s="56"/>
      <c r="DV1039" s="56"/>
      <c r="DW1039" s="56"/>
      <c r="DX1039" s="56"/>
      <c r="DY1039" s="56"/>
      <c r="DZ1039" s="56"/>
      <c r="EA1039" s="56"/>
      <c r="EB1039" s="56"/>
      <c r="EC1039" s="56"/>
      <c r="ED1039" s="56"/>
      <c r="EE1039" s="56"/>
      <c r="EF1039" s="56"/>
      <c r="EG1039" s="56"/>
      <c r="EH1039" s="56"/>
      <c r="EI1039" s="56"/>
      <c r="EJ1039" s="56"/>
      <c r="EK1039" s="56"/>
      <c r="EL1039" s="56"/>
      <c r="EM1039" s="56"/>
      <c r="EN1039" s="56"/>
      <c r="EO1039" s="56"/>
      <c r="EP1039" s="56"/>
      <c r="EQ1039" s="56"/>
      <c r="ER1039" s="56"/>
      <c r="ES1039" s="56"/>
      <c r="ET1039" s="56"/>
      <c r="EU1039" s="56"/>
      <c r="EV1039" s="56"/>
      <c r="EW1039" s="56"/>
      <c r="EX1039" s="56"/>
      <c r="EY1039" s="56"/>
      <c r="EZ1039" s="56"/>
      <c r="FA1039" s="56"/>
      <c r="FB1039" s="56"/>
      <c r="FC1039" s="56"/>
      <c r="FD1039" s="56"/>
      <c r="FE1039" s="56"/>
      <c r="FF1039" s="56"/>
      <c r="FG1039" s="56"/>
      <c r="FH1039" s="56"/>
      <c r="FI1039" s="56"/>
      <c r="FJ1039" s="56"/>
      <c r="FK1039" s="56"/>
      <c r="FL1039" s="56"/>
      <c r="FM1039" s="56"/>
      <c r="FN1039" s="56"/>
      <c r="FO1039" s="56"/>
      <c r="FP1039" s="56"/>
      <c r="FQ1039" s="56"/>
      <c r="FR1039" s="56"/>
      <c r="FS1039" s="56"/>
      <c r="FT1039" s="56"/>
      <c r="FU1039" s="56"/>
      <c r="FV1039" s="56"/>
      <c r="FW1039" s="56"/>
      <c r="FX1039" s="56"/>
      <c r="FY1039" s="56"/>
      <c r="FZ1039" s="56"/>
      <c r="GA1039" s="56"/>
      <c r="GB1039" s="56"/>
      <c r="GC1039" s="56"/>
      <c r="GD1039" s="56"/>
      <c r="GE1039" s="56"/>
      <c r="GF1039" s="56"/>
      <c r="GG1039" s="56"/>
      <c r="GH1039" s="56"/>
      <c r="GI1039" s="56"/>
      <c r="GJ1039" s="56"/>
      <c r="GK1039" s="56"/>
      <c r="GL1039" s="56"/>
      <c r="GM1039" s="56"/>
      <c r="GN1039" s="56"/>
      <c r="GO1039" s="56"/>
      <c r="GP1039" s="56"/>
      <c r="GQ1039" s="56"/>
      <c r="GR1039" s="56"/>
      <c r="GS1039" s="56"/>
      <c r="GT1039" s="56"/>
      <c r="GU1039" s="56"/>
      <c r="GV1039" s="56"/>
      <c r="GW1039" s="56"/>
      <c r="GX1039" s="56"/>
      <c r="GY1039" s="56"/>
      <c r="GZ1039" s="56"/>
      <c r="HA1039" s="56"/>
      <c r="HB1039" s="56"/>
      <c r="HC1039" s="56"/>
      <c r="HD1039" s="56"/>
      <c r="HE1039" s="56"/>
      <c r="HF1039" s="56"/>
      <c r="HG1039" s="56"/>
      <c r="HH1039" s="56"/>
      <c r="HI1039" s="56"/>
      <c r="HJ1039" s="56"/>
      <c r="HK1039" s="56"/>
      <c r="HL1039" s="56"/>
      <c r="HM1039" s="56"/>
      <c r="HN1039" s="56"/>
      <c r="HO1039" s="56"/>
      <c r="HP1039" s="56"/>
      <c r="HQ1039" s="56"/>
      <c r="HR1039" s="56"/>
      <c r="HS1039" s="56"/>
      <c r="HT1039" s="56"/>
      <c r="HU1039" s="56"/>
      <c r="HV1039" s="56"/>
      <c r="HW1039" s="56"/>
      <c r="HX1039" s="56"/>
      <c r="HY1039" s="56"/>
      <c r="HZ1039" s="56"/>
      <c r="IA1039" s="56"/>
      <c r="IB1039" s="56"/>
      <c r="IC1039" s="56"/>
      <c r="ID1039" s="56"/>
      <c r="IE1039" s="56"/>
      <c r="IF1039" s="56"/>
      <c r="IG1039" s="56"/>
      <c r="IH1039" s="56"/>
      <c r="II1039" s="56"/>
      <c r="IJ1039" s="56"/>
      <c r="IK1039" s="56"/>
      <c r="IL1039" s="56"/>
      <c r="IM1039" s="56"/>
      <c r="IN1039" s="56"/>
      <c r="IO1039" s="56"/>
      <c r="IP1039" s="56"/>
      <c r="IQ1039" s="56"/>
      <c r="IR1039" s="56"/>
      <c r="IS1039" s="56"/>
      <c r="IT1039" s="56"/>
      <c r="IU1039" s="56"/>
      <c r="IV1039" s="56"/>
      <c r="IW1039" s="56"/>
      <c r="IX1039" s="56"/>
    </row>
    <row r="1040" spans="2:258">
      <c r="B1040" s="56"/>
      <c r="C1040" s="56"/>
      <c r="D1040" s="56"/>
      <c r="E1040" s="56"/>
      <c r="F1040" s="56"/>
      <c r="G1040" s="56"/>
      <c r="H1040" s="56"/>
      <c r="I1040" s="56"/>
      <c r="J1040" s="56"/>
      <c r="K1040" s="56"/>
      <c r="L1040" s="56"/>
      <c r="M1040" s="56"/>
      <c r="CK1040" s="56"/>
      <c r="CL1040" s="56"/>
      <c r="CM1040" s="56"/>
      <c r="CN1040" s="56"/>
      <c r="CO1040" s="56"/>
      <c r="CP1040" s="56"/>
      <c r="CQ1040" s="56"/>
      <c r="CR1040" s="56"/>
      <c r="CS1040" s="56"/>
      <c r="CT1040" s="56"/>
      <c r="CU1040" s="56"/>
      <c r="CV1040" s="56"/>
      <c r="CW1040" s="56"/>
      <c r="CX1040" s="56"/>
      <c r="CY1040" s="56"/>
      <c r="CZ1040" s="56"/>
      <c r="DA1040" s="56"/>
      <c r="DB1040" s="56"/>
      <c r="DC1040" s="56"/>
      <c r="DD1040" s="56"/>
      <c r="DE1040" s="56"/>
      <c r="DF1040" s="56"/>
      <c r="DG1040" s="56"/>
      <c r="DH1040" s="56"/>
      <c r="DI1040" s="56"/>
      <c r="DJ1040" s="56"/>
      <c r="DK1040" s="56"/>
      <c r="DL1040" s="56"/>
      <c r="DM1040" s="56"/>
      <c r="DN1040" s="56"/>
      <c r="DO1040" s="56"/>
      <c r="DP1040" s="56"/>
      <c r="DQ1040" s="56"/>
      <c r="DR1040" s="56"/>
      <c r="DS1040" s="56"/>
      <c r="DT1040" s="56"/>
      <c r="DU1040" s="56"/>
      <c r="DV1040" s="56"/>
      <c r="DW1040" s="56"/>
      <c r="DX1040" s="56"/>
      <c r="DY1040" s="56"/>
      <c r="DZ1040" s="56"/>
      <c r="EA1040" s="56"/>
      <c r="EB1040" s="56"/>
      <c r="EC1040" s="56"/>
      <c r="ED1040" s="56"/>
      <c r="EE1040" s="56"/>
      <c r="EF1040" s="56"/>
      <c r="EG1040" s="56"/>
      <c r="EH1040" s="56"/>
      <c r="EI1040" s="56"/>
      <c r="EJ1040" s="56"/>
      <c r="EK1040" s="56"/>
      <c r="EL1040" s="56"/>
      <c r="EM1040" s="56"/>
      <c r="EN1040" s="56"/>
      <c r="EO1040" s="56"/>
      <c r="EP1040" s="56"/>
      <c r="EQ1040" s="56"/>
      <c r="ER1040" s="56"/>
      <c r="ES1040" s="56"/>
      <c r="ET1040" s="56"/>
      <c r="EU1040" s="56"/>
      <c r="EV1040" s="56"/>
      <c r="EW1040" s="56"/>
      <c r="EX1040" s="56"/>
      <c r="EY1040" s="56"/>
      <c r="EZ1040" s="56"/>
      <c r="FA1040" s="56"/>
      <c r="FB1040" s="56"/>
      <c r="FC1040" s="56"/>
      <c r="FD1040" s="56"/>
      <c r="FE1040" s="56"/>
      <c r="FF1040" s="56"/>
      <c r="FG1040" s="56"/>
      <c r="FH1040" s="56"/>
      <c r="FI1040" s="56"/>
      <c r="FJ1040" s="56"/>
      <c r="FK1040" s="56"/>
      <c r="FL1040" s="56"/>
      <c r="FM1040" s="56"/>
      <c r="FN1040" s="56"/>
      <c r="FO1040" s="56"/>
      <c r="FP1040" s="56"/>
      <c r="FQ1040" s="56"/>
      <c r="FR1040" s="56"/>
      <c r="FS1040" s="56"/>
      <c r="FT1040" s="56"/>
      <c r="FU1040" s="56"/>
      <c r="FV1040" s="56"/>
      <c r="FW1040" s="56"/>
      <c r="FX1040" s="56"/>
      <c r="FY1040" s="56"/>
      <c r="FZ1040" s="56"/>
      <c r="GA1040" s="56"/>
      <c r="GB1040" s="56"/>
      <c r="GC1040" s="56"/>
      <c r="GD1040" s="56"/>
      <c r="GE1040" s="56"/>
      <c r="GF1040" s="56"/>
      <c r="GG1040" s="56"/>
      <c r="GH1040" s="56"/>
      <c r="GI1040" s="56"/>
      <c r="GJ1040" s="56"/>
      <c r="GK1040" s="56"/>
      <c r="GL1040" s="56"/>
      <c r="GM1040" s="56"/>
      <c r="GN1040" s="56"/>
      <c r="GO1040" s="56"/>
      <c r="GP1040" s="56"/>
      <c r="GQ1040" s="56"/>
      <c r="GR1040" s="56"/>
      <c r="GS1040" s="56"/>
      <c r="GT1040" s="56"/>
      <c r="GU1040" s="56"/>
      <c r="GV1040" s="56"/>
      <c r="GW1040" s="56"/>
      <c r="GX1040" s="56"/>
      <c r="GY1040" s="56"/>
      <c r="GZ1040" s="56"/>
      <c r="HA1040" s="56"/>
      <c r="HB1040" s="56"/>
      <c r="HC1040" s="56"/>
      <c r="HD1040" s="56"/>
      <c r="HE1040" s="56"/>
      <c r="HF1040" s="56"/>
      <c r="HG1040" s="56"/>
      <c r="HH1040" s="56"/>
      <c r="HI1040" s="56"/>
      <c r="HJ1040" s="56"/>
      <c r="HK1040" s="56"/>
      <c r="HL1040" s="56"/>
      <c r="HM1040" s="56"/>
      <c r="HN1040" s="56"/>
      <c r="HO1040" s="56"/>
      <c r="HP1040" s="56"/>
      <c r="HQ1040" s="56"/>
      <c r="HR1040" s="56"/>
      <c r="HS1040" s="56"/>
      <c r="HT1040" s="56"/>
      <c r="HU1040" s="56"/>
      <c r="HV1040" s="56"/>
      <c r="HW1040" s="56"/>
      <c r="HX1040" s="56"/>
      <c r="HY1040" s="56"/>
      <c r="HZ1040" s="56"/>
      <c r="IA1040" s="56"/>
      <c r="IB1040" s="56"/>
      <c r="IC1040" s="56"/>
      <c r="ID1040" s="56"/>
      <c r="IE1040" s="56"/>
      <c r="IF1040" s="56"/>
      <c r="IG1040" s="56"/>
      <c r="IH1040" s="56"/>
      <c r="II1040" s="56"/>
      <c r="IJ1040" s="56"/>
      <c r="IK1040" s="56"/>
      <c r="IL1040" s="56"/>
      <c r="IM1040" s="56"/>
      <c r="IN1040" s="56"/>
      <c r="IO1040" s="56"/>
      <c r="IP1040" s="56"/>
      <c r="IQ1040" s="56"/>
      <c r="IR1040" s="56"/>
      <c r="IS1040" s="56"/>
      <c r="IT1040" s="56"/>
      <c r="IU1040" s="56"/>
      <c r="IV1040" s="56"/>
      <c r="IW1040" s="56"/>
      <c r="IX1040" s="56"/>
    </row>
    <row r="1041" spans="2:258">
      <c r="B1041" s="56"/>
      <c r="C1041" s="56"/>
      <c r="D1041" s="56"/>
      <c r="E1041" s="56"/>
      <c r="F1041" s="56"/>
      <c r="G1041" s="56"/>
      <c r="H1041" s="56"/>
      <c r="I1041" s="56"/>
      <c r="J1041" s="56"/>
      <c r="K1041" s="56"/>
      <c r="L1041" s="56"/>
      <c r="M1041" s="56"/>
      <c r="CK1041" s="56"/>
      <c r="CL1041" s="56"/>
      <c r="CM1041" s="56"/>
      <c r="CN1041" s="56"/>
      <c r="CO1041" s="56"/>
      <c r="CP1041" s="56"/>
      <c r="CQ1041" s="56"/>
      <c r="CR1041" s="56"/>
      <c r="CS1041" s="56"/>
      <c r="CT1041" s="56"/>
      <c r="CU1041" s="56"/>
      <c r="CV1041" s="56"/>
      <c r="CW1041" s="56"/>
      <c r="CX1041" s="56"/>
      <c r="CY1041" s="56"/>
      <c r="CZ1041" s="56"/>
      <c r="DA1041" s="56"/>
      <c r="DB1041" s="56"/>
      <c r="DC1041" s="56"/>
      <c r="DD1041" s="56"/>
      <c r="DE1041" s="56"/>
      <c r="DF1041" s="56"/>
      <c r="DG1041" s="56"/>
      <c r="DH1041" s="56"/>
      <c r="DI1041" s="56"/>
      <c r="DJ1041" s="56"/>
      <c r="DK1041" s="56"/>
      <c r="DL1041" s="56"/>
      <c r="DM1041" s="56"/>
      <c r="DN1041" s="56"/>
      <c r="DO1041" s="56"/>
      <c r="DP1041" s="56"/>
      <c r="DQ1041" s="56"/>
      <c r="DR1041" s="56"/>
      <c r="DS1041" s="56"/>
      <c r="DT1041" s="56"/>
      <c r="DU1041" s="56"/>
      <c r="DV1041" s="56"/>
      <c r="DW1041" s="56"/>
      <c r="DX1041" s="56"/>
      <c r="DY1041" s="56"/>
      <c r="DZ1041" s="56"/>
      <c r="EA1041" s="56"/>
      <c r="EB1041" s="56"/>
      <c r="EC1041" s="56"/>
      <c r="ED1041" s="56"/>
      <c r="EE1041" s="56"/>
      <c r="EF1041" s="56"/>
      <c r="EG1041" s="56"/>
      <c r="EH1041" s="56"/>
      <c r="EI1041" s="56"/>
      <c r="EJ1041" s="56"/>
      <c r="EK1041" s="56"/>
      <c r="EL1041" s="56"/>
      <c r="EM1041" s="56"/>
      <c r="EN1041" s="56"/>
      <c r="EO1041" s="56"/>
      <c r="EP1041" s="56"/>
      <c r="EQ1041" s="56"/>
      <c r="ER1041" s="56"/>
      <c r="ES1041" s="56"/>
      <c r="ET1041" s="56"/>
      <c r="EU1041" s="56"/>
      <c r="EV1041" s="56"/>
      <c r="EW1041" s="56"/>
      <c r="EX1041" s="56"/>
      <c r="EY1041" s="56"/>
      <c r="EZ1041" s="56"/>
      <c r="FA1041" s="56"/>
      <c r="FB1041" s="56"/>
      <c r="FC1041" s="56"/>
      <c r="FD1041" s="56"/>
      <c r="FE1041" s="56"/>
      <c r="FF1041" s="56"/>
      <c r="FG1041" s="56"/>
      <c r="FH1041" s="56"/>
      <c r="FI1041" s="56"/>
      <c r="FJ1041" s="56"/>
      <c r="FK1041" s="56"/>
      <c r="FL1041" s="56"/>
      <c r="FM1041" s="56"/>
      <c r="FN1041" s="56"/>
      <c r="FO1041" s="56"/>
      <c r="FP1041" s="56"/>
      <c r="FQ1041" s="56"/>
      <c r="FR1041" s="56"/>
      <c r="FS1041" s="56"/>
      <c r="FT1041" s="56"/>
      <c r="FU1041" s="56"/>
      <c r="FV1041" s="56"/>
      <c r="FW1041" s="56"/>
      <c r="FX1041" s="56"/>
      <c r="FY1041" s="56"/>
      <c r="FZ1041" s="56"/>
      <c r="GA1041" s="56"/>
      <c r="GB1041" s="56"/>
      <c r="GC1041" s="56"/>
      <c r="GD1041" s="56"/>
      <c r="GE1041" s="56"/>
      <c r="GF1041" s="56"/>
      <c r="GG1041" s="56"/>
      <c r="GH1041" s="56"/>
      <c r="GI1041" s="56"/>
      <c r="GJ1041" s="56"/>
      <c r="GK1041" s="56"/>
      <c r="GL1041" s="56"/>
      <c r="GM1041" s="56"/>
      <c r="GN1041" s="56"/>
      <c r="GO1041" s="56"/>
      <c r="GP1041" s="56"/>
      <c r="GQ1041" s="56"/>
      <c r="GR1041" s="56"/>
      <c r="GS1041" s="56"/>
      <c r="GT1041" s="56"/>
      <c r="GU1041" s="56"/>
      <c r="GV1041" s="56"/>
      <c r="GW1041" s="56"/>
      <c r="GX1041" s="56"/>
      <c r="GY1041" s="56"/>
      <c r="GZ1041" s="56"/>
      <c r="HA1041" s="56"/>
      <c r="HB1041" s="56"/>
      <c r="HC1041" s="56"/>
      <c r="HD1041" s="56"/>
      <c r="HE1041" s="56"/>
      <c r="HF1041" s="56"/>
      <c r="HG1041" s="56"/>
      <c r="HH1041" s="56"/>
      <c r="HI1041" s="56"/>
      <c r="HJ1041" s="56"/>
      <c r="HK1041" s="56"/>
      <c r="HL1041" s="56"/>
      <c r="HM1041" s="56"/>
      <c r="HN1041" s="56"/>
      <c r="HO1041" s="56"/>
      <c r="HP1041" s="56"/>
      <c r="HQ1041" s="56"/>
      <c r="HR1041" s="56"/>
      <c r="HS1041" s="56"/>
      <c r="HT1041" s="56"/>
      <c r="HU1041" s="56"/>
      <c r="HV1041" s="56"/>
      <c r="HW1041" s="56"/>
      <c r="HX1041" s="56"/>
      <c r="HY1041" s="56"/>
      <c r="HZ1041" s="56"/>
      <c r="IA1041" s="56"/>
      <c r="IB1041" s="56"/>
      <c r="IC1041" s="56"/>
      <c r="ID1041" s="56"/>
      <c r="IE1041" s="56"/>
      <c r="IF1041" s="56"/>
      <c r="IG1041" s="56"/>
      <c r="IH1041" s="56"/>
      <c r="II1041" s="56"/>
      <c r="IJ1041" s="56"/>
      <c r="IK1041" s="56"/>
      <c r="IL1041" s="56"/>
      <c r="IM1041" s="56"/>
      <c r="IN1041" s="56"/>
      <c r="IO1041" s="56"/>
      <c r="IP1041" s="56"/>
      <c r="IQ1041" s="56"/>
      <c r="IR1041" s="56"/>
      <c r="IS1041" s="56"/>
      <c r="IT1041" s="56"/>
      <c r="IU1041" s="56"/>
      <c r="IV1041" s="56"/>
      <c r="IW1041" s="56"/>
      <c r="IX1041" s="56"/>
    </row>
    <row r="1042" spans="2:258">
      <c r="B1042" s="56"/>
      <c r="C1042" s="56"/>
      <c r="D1042" s="56"/>
      <c r="E1042" s="56"/>
      <c r="F1042" s="56"/>
      <c r="G1042" s="56"/>
      <c r="H1042" s="56"/>
      <c r="I1042" s="56"/>
      <c r="J1042" s="56"/>
      <c r="K1042" s="56"/>
      <c r="L1042" s="56"/>
      <c r="M1042" s="56"/>
      <c r="CK1042" s="56"/>
      <c r="CL1042" s="56"/>
      <c r="CM1042" s="56"/>
      <c r="CN1042" s="56"/>
      <c r="CO1042" s="56"/>
      <c r="CP1042" s="56"/>
      <c r="CQ1042" s="56"/>
      <c r="CR1042" s="56"/>
      <c r="CS1042" s="56"/>
      <c r="CT1042" s="56"/>
      <c r="CU1042" s="56"/>
      <c r="CV1042" s="56"/>
      <c r="CW1042" s="56"/>
      <c r="CX1042" s="56"/>
      <c r="CY1042" s="56"/>
      <c r="CZ1042" s="56"/>
      <c r="DA1042" s="56"/>
      <c r="DB1042" s="56"/>
      <c r="DC1042" s="56"/>
      <c r="DD1042" s="56"/>
      <c r="DE1042" s="56"/>
      <c r="DF1042" s="56"/>
      <c r="DG1042" s="56"/>
      <c r="DH1042" s="56"/>
      <c r="DI1042" s="56"/>
      <c r="DJ1042" s="56"/>
      <c r="DK1042" s="56"/>
      <c r="DL1042" s="56"/>
      <c r="DM1042" s="56"/>
      <c r="DN1042" s="56"/>
      <c r="DO1042" s="56"/>
      <c r="DP1042" s="56"/>
      <c r="DQ1042" s="56"/>
      <c r="DR1042" s="56"/>
      <c r="DS1042" s="56"/>
      <c r="DT1042" s="56"/>
      <c r="DU1042" s="56"/>
      <c r="DV1042" s="56"/>
      <c r="DW1042" s="56"/>
      <c r="DX1042" s="56"/>
      <c r="DY1042" s="56"/>
      <c r="DZ1042" s="56"/>
      <c r="EA1042" s="56"/>
      <c r="EB1042" s="56"/>
      <c r="EC1042" s="56"/>
      <c r="ED1042" s="56"/>
      <c r="EE1042" s="56"/>
      <c r="EF1042" s="56"/>
      <c r="EG1042" s="56"/>
      <c r="EH1042" s="56"/>
      <c r="EI1042" s="56"/>
      <c r="EJ1042" s="56"/>
      <c r="EK1042" s="56"/>
      <c r="EL1042" s="56"/>
      <c r="EM1042" s="56"/>
      <c r="EN1042" s="56"/>
      <c r="EO1042" s="56"/>
      <c r="EP1042" s="56"/>
      <c r="EQ1042" s="56"/>
      <c r="ER1042" s="56"/>
      <c r="ES1042" s="56"/>
      <c r="ET1042" s="56"/>
      <c r="EU1042" s="56"/>
      <c r="EV1042" s="56"/>
      <c r="EW1042" s="56"/>
      <c r="EX1042" s="56"/>
      <c r="EY1042" s="56"/>
      <c r="EZ1042" s="56"/>
      <c r="FA1042" s="56"/>
      <c r="FB1042" s="56"/>
      <c r="FC1042" s="56"/>
      <c r="FD1042" s="56"/>
      <c r="FE1042" s="56"/>
      <c r="FF1042" s="56"/>
      <c r="FG1042" s="56"/>
      <c r="FH1042" s="56"/>
      <c r="FI1042" s="56"/>
      <c r="FJ1042" s="56"/>
      <c r="FK1042" s="56"/>
      <c r="FL1042" s="56"/>
      <c r="FM1042" s="56"/>
      <c r="FN1042" s="56"/>
      <c r="FO1042" s="56"/>
      <c r="FP1042" s="56"/>
      <c r="FQ1042" s="56"/>
      <c r="FR1042" s="56"/>
      <c r="FS1042" s="56"/>
      <c r="FT1042" s="56"/>
      <c r="FU1042" s="56"/>
      <c r="FV1042" s="56"/>
      <c r="FW1042" s="56"/>
      <c r="FX1042" s="56"/>
      <c r="FY1042" s="56"/>
      <c r="FZ1042" s="56"/>
      <c r="GA1042" s="56"/>
      <c r="GB1042" s="56"/>
      <c r="GC1042" s="56"/>
      <c r="GD1042" s="56"/>
      <c r="GE1042" s="56"/>
      <c r="GF1042" s="56"/>
      <c r="GG1042" s="56"/>
      <c r="GH1042" s="56"/>
      <c r="GI1042" s="56"/>
      <c r="GJ1042" s="56"/>
      <c r="GK1042" s="56"/>
      <c r="GL1042" s="56"/>
      <c r="GM1042" s="56"/>
      <c r="GN1042" s="56"/>
      <c r="GO1042" s="56"/>
      <c r="GP1042" s="56"/>
      <c r="GQ1042" s="56"/>
      <c r="GR1042" s="56"/>
      <c r="GS1042" s="56"/>
      <c r="GT1042" s="56"/>
      <c r="GU1042" s="56"/>
      <c r="GV1042" s="56"/>
      <c r="GW1042" s="56"/>
      <c r="GX1042" s="56"/>
      <c r="GY1042" s="56"/>
      <c r="GZ1042" s="56"/>
      <c r="HA1042" s="56"/>
      <c r="HB1042" s="56"/>
      <c r="HC1042" s="56"/>
      <c r="HD1042" s="56"/>
      <c r="HE1042" s="56"/>
      <c r="HF1042" s="56"/>
      <c r="HG1042" s="56"/>
      <c r="HH1042" s="56"/>
      <c r="HI1042" s="56"/>
      <c r="HJ1042" s="56"/>
      <c r="HK1042" s="56"/>
      <c r="HL1042" s="56"/>
      <c r="HM1042" s="56"/>
      <c r="HN1042" s="56"/>
      <c r="HO1042" s="56"/>
      <c r="HP1042" s="56"/>
      <c r="HQ1042" s="56"/>
      <c r="HR1042" s="56"/>
      <c r="HS1042" s="56"/>
      <c r="HT1042" s="56"/>
      <c r="HU1042" s="56"/>
      <c r="HV1042" s="56"/>
      <c r="HW1042" s="56"/>
      <c r="HX1042" s="56"/>
      <c r="HY1042" s="56"/>
      <c r="HZ1042" s="56"/>
      <c r="IA1042" s="56"/>
      <c r="IB1042" s="56"/>
      <c r="IC1042" s="56"/>
      <c r="ID1042" s="56"/>
      <c r="IE1042" s="56"/>
      <c r="IF1042" s="56"/>
      <c r="IG1042" s="56"/>
      <c r="IH1042" s="56"/>
      <c r="II1042" s="56"/>
      <c r="IJ1042" s="56"/>
      <c r="IK1042" s="56"/>
      <c r="IL1042" s="56"/>
      <c r="IM1042" s="56"/>
      <c r="IN1042" s="56"/>
      <c r="IO1042" s="56"/>
      <c r="IP1042" s="56"/>
      <c r="IQ1042" s="56"/>
      <c r="IR1042" s="56"/>
      <c r="IS1042" s="56"/>
      <c r="IT1042" s="56"/>
      <c r="IU1042" s="56"/>
      <c r="IV1042" s="56"/>
      <c r="IW1042" s="56"/>
      <c r="IX1042" s="56"/>
    </row>
    <row r="1043" spans="2:258">
      <c r="B1043" s="56"/>
      <c r="C1043" s="56"/>
      <c r="D1043" s="56"/>
      <c r="E1043" s="56"/>
      <c r="F1043" s="56"/>
      <c r="G1043" s="56"/>
      <c r="H1043" s="56"/>
      <c r="I1043" s="56"/>
      <c r="J1043" s="56"/>
      <c r="K1043" s="56"/>
      <c r="L1043" s="56"/>
      <c r="M1043" s="56"/>
      <c r="CK1043" s="56"/>
      <c r="CL1043" s="56"/>
      <c r="CM1043" s="56"/>
      <c r="CN1043" s="56"/>
      <c r="CO1043" s="56"/>
      <c r="CP1043" s="56"/>
      <c r="CQ1043" s="56"/>
      <c r="CR1043" s="56"/>
      <c r="CS1043" s="56"/>
      <c r="CT1043" s="56"/>
      <c r="CU1043" s="56"/>
      <c r="CV1043" s="56"/>
      <c r="CW1043" s="56"/>
      <c r="CX1043" s="56"/>
      <c r="CY1043" s="56"/>
      <c r="CZ1043" s="56"/>
      <c r="DA1043" s="56"/>
      <c r="DB1043" s="56"/>
      <c r="DC1043" s="56"/>
      <c r="DD1043" s="56"/>
      <c r="DE1043" s="56"/>
      <c r="DF1043" s="56"/>
      <c r="DG1043" s="56"/>
      <c r="DH1043" s="56"/>
      <c r="DI1043" s="56"/>
      <c r="DJ1043" s="56"/>
      <c r="DK1043" s="56"/>
      <c r="DL1043" s="56"/>
      <c r="DM1043" s="56"/>
      <c r="DN1043" s="56"/>
      <c r="DO1043" s="56"/>
      <c r="DP1043" s="56"/>
      <c r="DQ1043" s="56"/>
      <c r="DR1043" s="56"/>
      <c r="DS1043" s="56"/>
      <c r="DT1043" s="56"/>
      <c r="DU1043" s="56"/>
      <c r="DV1043" s="56"/>
      <c r="DW1043" s="56"/>
      <c r="DX1043" s="56"/>
      <c r="DY1043" s="56"/>
      <c r="DZ1043" s="56"/>
      <c r="EA1043" s="56"/>
      <c r="EB1043" s="56"/>
      <c r="EC1043" s="56"/>
      <c r="ED1043" s="56"/>
      <c r="EE1043" s="56"/>
      <c r="EF1043" s="56"/>
      <c r="EG1043" s="56"/>
      <c r="EH1043" s="56"/>
      <c r="EI1043" s="56"/>
      <c r="EJ1043" s="56"/>
      <c r="EK1043" s="56"/>
      <c r="EL1043" s="56"/>
      <c r="EM1043" s="56"/>
      <c r="EN1043" s="56"/>
      <c r="EO1043" s="56"/>
      <c r="EP1043" s="56"/>
      <c r="EQ1043" s="56"/>
      <c r="ER1043" s="56"/>
      <c r="ES1043" s="56"/>
      <c r="ET1043" s="56"/>
      <c r="EU1043" s="56"/>
      <c r="EV1043" s="56"/>
      <c r="EW1043" s="56"/>
      <c r="EX1043" s="56"/>
      <c r="EY1043" s="56"/>
      <c r="EZ1043" s="56"/>
      <c r="FA1043" s="56"/>
      <c r="FB1043" s="56"/>
      <c r="FC1043" s="56"/>
      <c r="FD1043" s="56"/>
      <c r="FE1043" s="56"/>
      <c r="FF1043" s="56"/>
      <c r="FG1043" s="56"/>
      <c r="FH1043" s="56"/>
      <c r="FI1043" s="56"/>
      <c r="FJ1043" s="56"/>
      <c r="FK1043" s="56"/>
      <c r="FL1043" s="56"/>
      <c r="FM1043" s="56"/>
      <c r="FN1043" s="56"/>
      <c r="FO1043" s="56"/>
      <c r="FP1043" s="56"/>
      <c r="FQ1043" s="56"/>
      <c r="FR1043" s="56"/>
      <c r="FS1043" s="56"/>
      <c r="FT1043" s="56"/>
      <c r="FU1043" s="56"/>
      <c r="FV1043" s="56"/>
      <c r="FW1043" s="56"/>
      <c r="FX1043" s="56"/>
      <c r="FY1043" s="56"/>
      <c r="FZ1043" s="56"/>
      <c r="GA1043" s="56"/>
      <c r="GB1043" s="56"/>
      <c r="GC1043" s="56"/>
      <c r="GD1043" s="56"/>
      <c r="GE1043" s="56"/>
      <c r="GF1043" s="56"/>
      <c r="GG1043" s="56"/>
      <c r="GH1043" s="56"/>
      <c r="GI1043" s="56"/>
      <c r="GJ1043" s="56"/>
      <c r="GK1043" s="56"/>
      <c r="GL1043" s="56"/>
      <c r="GM1043" s="56"/>
      <c r="GN1043" s="56"/>
      <c r="GO1043" s="56"/>
      <c r="GP1043" s="56"/>
      <c r="GQ1043" s="56"/>
      <c r="GR1043" s="56"/>
      <c r="GS1043" s="56"/>
      <c r="GT1043" s="56"/>
      <c r="GU1043" s="56"/>
      <c r="GV1043" s="56"/>
      <c r="GW1043" s="56"/>
      <c r="GX1043" s="56"/>
      <c r="GY1043" s="56"/>
      <c r="GZ1043" s="56"/>
      <c r="HA1043" s="56"/>
      <c r="HB1043" s="56"/>
      <c r="HC1043" s="56"/>
      <c r="HD1043" s="56"/>
      <c r="HE1043" s="56"/>
      <c r="HF1043" s="56"/>
      <c r="HG1043" s="56"/>
      <c r="HH1043" s="56"/>
      <c r="HI1043" s="56"/>
      <c r="HJ1043" s="56"/>
      <c r="HK1043" s="56"/>
      <c r="HL1043" s="56"/>
      <c r="HM1043" s="56"/>
      <c r="HN1043" s="56"/>
      <c r="HO1043" s="56"/>
      <c r="HP1043" s="56"/>
      <c r="HQ1043" s="56"/>
      <c r="HR1043" s="56"/>
      <c r="HS1043" s="56"/>
      <c r="HT1043" s="56"/>
      <c r="HU1043" s="56"/>
      <c r="HV1043" s="56"/>
      <c r="HW1043" s="56"/>
      <c r="HX1043" s="56"/>
      <c r="HY1043" s="56"/>
      <c r="HZ1043" s="56"/>
      <c r="IA1043" s="56"/>
      <c r="IB1043" s="56"/>
      <c r="IC1043" s="56"/>
      <c r="ID1043" s="56"/>
      <c r="IE1043" s="56"/>
      <c r="IF1043" s="56"/>
      <c r="IG1043" s="56"/>
      <c r="IH1043" s="56"/>
      <c r="II1043" s="56"/>
      <c r="IJ1043" s="56"/>
      <c r="IK1043" s="56"/>
      <c r="IL1043" s="56"/>
      <c r="IM1043" s="56"/>
      <c r="IN1043" s="56"/>
      <c r="IO1043" s="56"/>
      <c r="IP1043" s="56"/>
      <c r="IQ1043" s="56"/>
      <c r="IR1043" s="56"/>
      <c r="IS1043" s="56"/>
      <c r="IT1043" s="56"/>
      <c r="IU1043" s="56"/>
      <c r="IV1043" s="56"/>
      <c r="IW1043" s="56"/>
      <c r="IX1043" s="56"/>
    </row>
    <row r="1044" spans="2:258">
      <c r="B1044" s="56"/>
      <c r="C1044" s="56"/>
      <c r="D1044" s="56"/>
      <c r="E1044" s="56"/>
      <c r="F1044" s="56"/>
      <c r="G1044" s="56"/>
      <c r="H1044" s="56"/>
      <c r="I1044" s="56"/>
      <c r="J1044" s="56"/>
      <c r="K1044" s="56"/>
      <c r="L1044" s="56"/>
      <c r="M1044" s="56"/>
      <c r="CK1044" s="56"/>
      <c r="CL1044" s="56"/>
      <c r="CM1044" s="56"/>
      <c r="CN1044" s="56"/>
      <c r="CO1044" s="56"/>
      <c r="CP1044" s="56"/>
      <c r="CQ1044" s="56"/>
      <c r="CR1044" s="56"/>
      <c r="CS1044" s="56"/>
      <c r="CT1044" s="56"/>
      <c r="CU1044" s="56"/>
      <c r="CV1044" s="56"/>
      <c r="CW1044" s="56"/>
      <c r="CX1044" s="56"/>
      <c r="CY1044" s="56"/>
      <c r="CZ1044" s="56"/>
      <c r="DA1044" s="56"/>
      <c r="DB1044" s="56"/>
      <c r="DC1044" s="56"/>
      <c r="DD1044" s="56"/>
      <c r="DE1044" s="56"/>
      <c r="DF1044" s="56"/>
      <c r="DG1044" s="56"/>
      <c r="DH1044" s="56"/>
      <c r="DI1044" s="56"/>
      <c r="DJ1044" s="56"/>
      <c r="DK1044" s="56"/>
      <c r="DL1044" s="56"/>
      <c r="DM1044" s="56"/>
      <c r="DN1044" s="56"/>
      <c r="DO1044" s="56"/>
      <c r="DP1044" s="56"/>
      <c r="DQ1044" s="56"/>
      <c r="DR1044" s="56"/>
      <c r="DS1044" s="56"/>
      <c r="DT1044" s="56"/>
      <c r="DU1044" s="56"/>
      <c r="DV1044" s="56"/>
      <c r="DW1044" s="56"/>
      <c r="DX1044" s="56"/>
      <c r="DY1044" s="56"/>
      <c r="DZ1044" s="56"/>
      <c r="EA1044" s="56"/>
      <c r="EB1044" s="56"/>
      <c r="EC1044" s="56"/>
      <c r="ED1044" s="56"/>
      <c r="EE1044" s="56"/>
      <c r="EF1044" s="56"/>
      <c r="EG1044" s="56"/>
      <c r="EH1044" s="56"/>
      <c r="EI1044" s="56"/>
      <c r="EJ1044" s="56"/>
      <c r="EK1044" s="56"/>
      <c r="EL1044" s="56"/>
      <c r="EM1044" s="56"/>
      <c r="EN1044" s="56"/>
      <c r="EO1044" s="56"/>
      <c r="EP1044" s="56"/>
      <c r="EQ1044" s="56"/>
      <c r="ER1044" s="56"/>
      <c r="ES1044" s="56"/>
      <c r="ET1044" s="56"/>
      <c r="EU1044" s="56"/>
      <c r="EV1044" s="56"/>
      <c r="EW1044" s="56"/>
      <c r="EX1044" s="56"/>
      <c r="EY1044" s="56"/>
      <c r="EZ1044" s="56"/>
      <c r="FA1044" s="56"/>
      <c r="FB1044" s="56"/>
      <c r="FC1044" s="56"/>
      <c r="FD1044" s="56"/>
      <c r="FE1044" s="56"/>
      <c r="FF1044" s="56"/>
      <c r="FG1044" s="56"/>
      <c r="FH1044" s="56"/>
      <c r="FI1044" s="56"/>
      <c r="FJ1044" s="56"/>
      <c r="FK1044" s="56"/>
      <c r="FL1044" s="56"/>
      <c r="FM1044" s="56"/>
      <c r="FN1044" s="56"/>
      <c r="FO1044" s="56"/>
      <c r="FP1044" s="56"/>
      <c r="FQ1044" s="56"/>
      <c r="FR1044" s="56"/>
      <c r="FS1044" s="56"/>
      <c r="FT1044" s="56"/>
      <c r="FU1044" s="56"/>
      <c r="FV1044" s="56"/>
      <c r="FW1044" s="56"/>
      <c r="FX1044" s="56"/>
      <c r="FY1044" s="56"/>
      <c r="FZ1044" s="56"/>
      <c r="GA1044" s="56"/>
      <c r="GB1044" s="56"/>
      <c r="GC1044" s="56"/>
      <c r="GD1044" s="56"/>
      <c r="GE1044" s="56"/>
      <c r="GF1044" s="56"/>
      <c r="GG1044" s="56"/>
      <c r="GH1044" s="56"/>
      <c r="GI1044" s="56"/>
      <c r="GJ1044" s="56"/>
      <c r="GK1044" s="56"/>
      <c r="GL1044" s="56"/>
      <c r="GM1044" s="56"/>
      <c r="GN1044" s="56"/>
      <c r="GO1044" s="56"/>
      <c r="GP1044" s="56"/>
      <c r="GQ1044" s="56"/>
      <c r="GR1044" s="56"/>
      <c r="GS1044" s="56"/>
      <c r="GT1044" s="56"/>
      <c r="GU1044" s="56"/>
      <c r="GV1044" s="56"/>
      <c r="GW1044" s="56"/>
      <c r="GX1044" s="56"/>
      <c r="GY1044" s="56"/>
      <c r="GZ1044" s="56"/>
      <c r="HA1044" s="56"/>
      <c r="HB1044" s="56"/>
      <c r="HC1044" s="56"/>
      <c r="HD1044" s="56"/>
      <c r="HE1044" s="56"/>
      <c r="HF1044" s="56"/>
      <c r="HG1044" s="56"/>
      <c r="HH1044" s="56"/>
      <c r="HI1044" s="56"/>
      <c r="HJ1044" s="56"/>
      <c r="HK1044" s="56"/>
      <c r="HL1044" s="56"/>
      <c r="HM1044" s="56"/>
      <c r="HN1044" s="56"/>
      <c r="HO1044" s="56"/>
      <c r="HP1044" s="56"/>
      <c r="HQ1044" s="56"/>
      <c r="HR1044" s="56"/>
      <c r="HS1044" s="56"/>
      <c r="HT1044" s="56"/>
      <c r="HU1044" s="56"/>
      <c r="HV1044" s="56"/>
      <c r="HW1044" s="56"/>
      <c r="HX1044" s="56"/>
      <c r="HY1044" s="56"/>
      <c r="HZ1044" s="56"/>
      <c r="IA1044" s="56"/>
      <c r="IB1044" s="56"/>
      <c r="IC1044" s="56"/>
      <c r="ID1044" s="56"/>
      <c r="IE1044" s="56"/>
      <c r="IF1044" s="56"/>
      <c r="IG1044" s="56"/>
      <c r="IH1044" s="56"/>
      <c r="II1044" s="56"/>
      <c r="IJ1044" s="56"/>
      <c r="IK1044" s="56"/>
      <c r="IL1044" s="56"/>
      <c r="IM1044" s="56"/>
      <c r="IN1044" s="56"/>
      <c r="IO1044" s="56"/>
      <c r="IP1044" s="56"/>
      <c r="IQ1044" s="56"/>
      <c r="IR1044" s="56"/>
      <c r="IS1044" s="56"/>
      <c r="IT1044" s="56"/>
      <c r="IU1044" s="56"/>
      <c r="IV1044" s="56"/>
      <c r="IW1044" s="56"/>
      <c r="IX1044" s="56"/>
    </row>
    <row r="1045" spans="2:258">
      <c r="B1045" s="56"/>
      <c r="C1045" s="56"/>
      <c r="D1045" s="56"/>
      <c r="E1045" s="56"/>
      <c r="F1045" s="56"/>
      <c r="G1045" s="56"/>
      <c r="H1045" s="56"/>
      <c r="I1045" s="56"/>
      <c r="J1045" s="56"/>
      <c r="K1045" s="56"/>
      <c r="L1045" s="56"/>
      <c r="M1045" s="56"/>
      <c r="CK1045" s="56"/>
      <c r="CL1045" s="56"/>
      <c r="CM1045" s="56"/>
      <c r="CN1045" s="56"/>
      <c r="CO1045" s="56"/>
      <c r="CP1045" s="56"/>
      <c r="CQ1045" s="56"/>
      <c r="CR1045" s="56"/>
      <c r="CS1045" s="56"/>
      <c r="CT1045" s="56"/>
      <c r="CU1045" s="56"/>
      <c r="CV1045" s="56"/>
      <c r="CW1045" s="56"/>
      <c r="CX1045" s="56"/>
      <c r="CY1045" s="56"/>
      <c r="CZ1045" s="56"/>
      <c r="DA1045" s="56"/>
      <c r="DB1045" s="56"/>
      <c r="DC1045" s="56"/>
      <c r="DD1045" s="56"/>
      <c r="DE1045" s="56"/>
      <c r="DF1045" s="56"/>
      <c r="DG1045" s="56"/>
      <c r="DH1045" s="56"/>
      <c r="DI1045" s="56"/>
      <c r="DJ1045" s="56"/>
      <c r="DK1045" s="56"/>
      <c r="DL1045" s="56"/>
      <c r="DM1045" s="56"/>
      <c r="DN1045" s="56"/>
      <c r="DO1045" s="56"/>
      <c r="DP1045" s="56"/>
      <c r="DQ1045" s="56"/>
      <c r="DR1045" s="56"/>
      <c r="DS1045" s="56"/>
      <c r="DT1045" s="56"/>
      <c r="DU1045" s="56"/>
      <c r="DV1045" s="56"/>
      <c r="DW1045" s="56"/>
      <c r="DX1045" s="56"/>
      <c r="DY1045" s="56"/>
      <c r="DZ1045" s="56"/>
      <c r="EA1045" s="56"/>
      <c r="EB1045" s="56"/>
      <c r="EC1045" s="56"/>
      <c r="ED1045" s="56"/>
      <c r="EE1045" s="56"/>
      <c r="EF1045" s="56"/>
      <c r="EG1045" s="56"/>
      <c r="EH1045" s="56"/>
      <c r="EI1045" s="56"/>
      <c r="EJ1045" s="56"/>
      <c r="EK1045" s="56"/>
      <c r="EL1045" s="56"/>
      <c r="EM1045" s="56"/>
      <c r="EN1045" s="56"/>
      <c r="EO1045" s="56"/>
      <c r="EP1045" s="56"/>
      <c r="EQ1045" s="56"/>
      <c r="ER1045" s="56"/>
      <c r="ES1045" s="56"/>
      <c r="ET1045" s="56"/>
      <c r="EU1045" s="56"/>
      <c r="EV1045" s="56"/>
      <c r="EW1045" s="56"/>
      <c r="EX1045" s="56"/>
      <c r="EY1045" s="56"/>
      <c r="EZ1045" s="56"/>
      <c r="FA1045" s="56"/>
      <c r="FB1045" s="56"/>
      <c r="FC1045" s="56"/>
      <c r="FD1045" s="56"/>
      <c r="FE1045" s="56"/>
      <c r="FF1045" s="56"/>
      <c r="FG1045" s="56"/>
      <c r="FH1045" s="56"/>
      <c r="FI1045" s="56"/>
      <c r="FJ1045" s="56"/>
      <c r="FK1045" s="56"/>
      <c r="FL1045" s="56"/>
      <c r="FM1045" s="56"/>
      <c r="FN1045" s="56"/>
      <c r="FO1045" s="56"/>
      <c r="FP1045" s="56"/>
      <c r="FQ1045" s="56"/>
      <c r="FR1045" s="56"/>
      <c r="FS1045" s="56"/>
      <c r="FT1045" s="56"/>
      <c r="FU1045" s="56"/>
      <c r="FV1045" s="56"/>
      <c r="FW1045" s="56"/>
      <c r="FX1045" s="56"/>
      <c r="FY1045" s="56"/>
      <c r="FZ1045" s="56"/>
      <c r="GA1045" s="56"/>
      <c r="GB1045" s="56"/>
      <c r="GC1045" s="56"/>
      <c r="GD1045" s="56"/>
      <c r="GE1045" s="56"/>
      <c r="GF1045" s="56"/>
      <c r="GG1045" s="56"/>
      <c r="GH1045" s="56"/>
      <c r="GI1045" s="56"/>
      <c r="GJ1045" s="56"/>
      <c r="GK1045" s="56"/>
      <c r="GL1045" s="56"/>
      <c r="GM1045" s="56"/>
      <c r="GN1045" s="56"/>
      <c r="GO1045" s="56"/>
      <c r="GP1045" s="56"/>
      <c r="GQ1045" s="56"/>
      <c r="GR1045" s="56"/>
      <c r="GS1045" s="56"/>
      <c r="GT1045" s="56"/>
      <c r="GU1045" s="56"/>
      <c r="GV1045" s="56"/>
      <c r="GW1045" s="56"/>
      <c r="GX1045" s="56"/>
      <c r="GY1045" s="56"/>
      <c r="GZ1045" s="56"/>
      <c r="HA1045" s="56"/>
      <c r="HB1045" s="56"/>
      <c r="HC1045" s="56"/>
      <c r="HD1045" s="56"/>
      <c r="HE1045" s="56"/>
      <c r="HF1045" s="56"/>
      <c r="HG1045" s="56"/>
      <c r="HH1045" s="56"/>
      <c r="HI1045" s="56"/>
      <c r="HJ1045" s="56"/>
      <c r="HK1045" s="56"/>
      <c r="HL1045" s="56"/>
      <c r="HM1045" s="56"/>
      <c r="HN1045" s="56"/>
      <c r="HO1045" s="56"/>
      <c r="HP1045" s="56"/>
      <c r="HQ1045" s="56"/>
      <c r="HR1045" s="56"/>
      <c r="HS1045" s="56"/>
      <c r="HT1045" s="56"/>
      <c r="HU1045" s="56"/>
      <c r="HV1045" s="56"/>
      <c r="HW1045" s="56"/>
      <c r="HX1045" s="56"/>
      <c r="HY1045" s="56"/>
      <c r="HZ1045" s="56"/>
      <c r="IA1045" s="56"/>
      <c r="IB1045" s="56"/>
      <c r="IC1045" s="56"/>
      <c r="ID1045" s="56"/>
      <c r="IE1045" s="56"/>
      <c r="IF1045" s="56"/>
      <c r="IG1045" s="56"/>
      <c r="IH1045" s="56"/>
      <c r="II1045" s="56"/>
      <c r="IJ1045" s="56"/>
      <c r="IK1045" s="56"/>
      <c r="IL1045" s="56"/>
      <c r="IM1045" s="56"/>
      <c r="IN1045" s="56"/>
      <c r="IO1045" s="56"/>
      <c r="IP1045" s="56"/>
      <c r="IQ1045" s="56"/>
      <c r="IR1045" s="56"/>
      <c r="IS1045" s="56"/>
      <c r="IT1045" s="56"/>
      <c r="IU1045" s="56"/>
      <c r="IV1045" s="56"/>
      <c r="IW1045" s="56"/>
      <c r="IX1045" s="56"/>
    </row>
    <row r="1046" spans="2:258">
      <c r="B1046" s="56"/>
      <c r="C1046" s="56"/>
      <c r="D1046" s="56"/>
      <c r="E1046" s="56"/>
      <c r="F1046" s="56"/>
      <c r="G1046" s="56"/>
      <c r="H1046" s="56"/>
      <c r="I1046" s="56"/>
      <c r="J1046" s="56"/>
      <c r="K1046" s="56"/>
      <c r="L1046" s="56"/>
      <c r="M1046" s="56"/>
      <c r="CK1046" s="56"/>
      <c r="CL1046" s="56"/>
      <c r="CM1046" s="56"/>
      <c r="CN1046" s="56"/>
      <c r="CO1046" s="56"/>
      <c r="CP1046" s="56"/>
      <c r="CQ1046" s="56"/>
      <c r="CR1046" s="56"/>
      <c r="CS1046" s="56"/>
      <c r="CT1046" s="56"/>
      <c r="CU1046" s="56"/>
      <c r="CV1046" s="56"/>
      <c r="CW1046" s="56"/>
      <c r="CX1046" s="56"/>
      <c r="CY1046" s="56"/>
      <c r="CZ1046" s="56"/>
      <c r="DA1046" s="56"/>
      <c r="DB1046" s="56"/>
      <c r="DC1046" s="56"/>
      <c r="DD1046" s="56"/>
      <c r="DE1046" s="56"/>
      <c r="DF1046" s="56"/>
      <c r="DG1046" s="56"/>
      <c r="DH1046" s="56"/>
      <c r="DI1046" s="56"/>
      <c r="DJ1046" s="56"/>
      <c r="DK1046" s="56"/>
      <c r="DL1046" s="56"/>
      <c r="DM1046" s="56"/>
      <c r="DN1046" s="56"/>
      <c r="DO1046" s="56"/>
      <c r="DP1046" s="56"/>
      <c r="DQ1046" s="56"/>
      <c r="DR1046" s="56"/>
      <c r="DS1046" s="56"/>
      <c r="DT1046" s="56"/>
      <c r="DU1046" s="56"/>
      <c r="DV1046" s="56"/>
      <c r="DW1046" s="56"/>
      <c r="DX1046" s="56"/>
      <c r="DY1046" s="56"/>
      <c r="DZ1046" s="56"/>
      <c r="EA1046" s="56"/>
      <c r="EB1046" s="56"/>
      <c r="EC1046" s="56"/>
      <c r="ED1046" s="56"/>
      <c r="EE1046" s="56"/>
      <c r="EF1046" s="56"/>
      <c r="EG1046" s="56"/>
      <c r="EH1046" s="56"/>
      <c r="EI1046" s="56"/>
      <c r="EJ1046" s="56"/>
      <c r="EK1046" s="56"/>
      <c r="EL1046" s="56"/>
      <c r="EM1046" s="56"/>
      <c r="EN1046" s="56"/>
      <c r="EO1046" s="56"/>
      <c r="EP1046" s="56"/>
      <c r="EQ1046" s="56"/>
      <c r="ER1046" s="56"/>
      <c r="ES1046" s="56"/>
      <c r="ET1046" s="56"/>
      <c r="EU1046" s="56"/>
      <c r="EV1046" s="56"/>
      <c r="EW1046" s="56"/>
      <c r="EX1046" s="56"/>
      <c r="EY1046" s="56"/>
      <c r="EZ1046" s="56"/>
      <c r="FA1046" s="56"/>
      <c r="FB1046" s="56"/>
      <c r="FC1046" s="56"/>
      <c r="FD1046" s="56"/>
      <c r="FE1046" s="56"/>
      <c r="FF1046" s="56"/>
      <c r="FG1046" s="56"/>
      <c r="FH1046" s="56"/>
      <c r="FI1046" s="56"/>
      <c r="FJ1046" s="56"/>
      <c r="FK1046" s="56"/>
      <c r="FL1046" s="56"/>
      <c r="FM1046" s="56"/>
      <c r="FN1046" s="56"/>
      <c r="FO1046" s="56"/>
      <c r="FP1046" s="56"/>
      <c r="FQ1046" s="56"/>
      <c r="FR1046" s="56"/>
      <c r="FS1046" s="56"/>
      <c r="FT1046" s="56"/>
      <c r="FU1046" s="56"/>
      <c r="FV1046" s="56"/>
      <c r="FW1046" s="56"/>
      <c r="FX1046" s="56"/>
      <c r="FY1046" s="56"/>
      <c r="FZ1046" s="56"/>
      <c r="GA1046" s="56"/>
      <c r="GB1046" s="56"/>
      <c r="GC1046" s="56"/>
      <c r="GD1046" s="56"/>
      <c r="GE1046" s="56"/>
      <c r="GF1046" s="56"/>
      <c r="GG1046" s="56"/>
      <c r="GH1046" s="56"/>
      <c r="GI1046" s="56"/>
      <c r="GJ1046" s="56"/>
      <c r="GK1046" s="56"/>
      <c r="GL1046" s="56"/>
      <c r="GM1046" s="56"/>
      <c r="GN1046" s="56"/>
      <c r="GO1046" s="56"/>
      <c r="GP1046" s="56"/>
      <c r="GQ1046" s="56"/>
      <c r="GR1046" s="56"/>
      <c r="GS1046" s="56"/>
      <c r="GT1046" s="56"/>
      <c r="GU1046" s="56"/>
      <c r="GV1046" s="56"/>
      <c r="GW1046" s="56"/>
      <c r="GX1046" s="56"/>
      <c r="GY1046" s="56"/>
      <c r="GZ1046" s="56"/>
      <c r="HA1046" s="56"/>
      <c r="HB1046" s="56"/>
      <c r="HC1046" s="56"/>
      <c r="HD1046" s="56"/>
      <c r="HE1046" s="56"/>
      <c r="HF1046" s="56"/>
      <c r="HG1046" s="56"/>
      <c r="HH1046" s="56"/>
      <c r="HI1046" s="56"/>
      <c r="HJ1046" s="56"/>
      <c r="HK1046" s="56"/>
      <c r="HL1046" s="56"/>
      <c r="HM1046" s="56"/>
      <c r="HN1046" s="56"/>
      <c r="HO1046" s="56"/>
      <c r="HP1046" s="56"/>
      <c r="HQ1046" s="56"/>
      <c r="HR1046" s="56"/>
      <c r="HS1046" s="56"/>
      <c r="HT1046" s="56"/>
      <c r="HU1046" s="56"/>
      <c r="HV1046" s="56"/>
      <c r="HW1046" s="56"/>
      <c r="HX1046" s="56"/>
      <c r="HY1046" s="56"/>
      <c r="HZ1046" s="56"/>
      <c r="IA1046" s="56"/>
      <c r="IB1046" s="56"/>
      <c r="IC1046" s="56"/>
      <c r="ID1046" s="56"/>
      <c r="IE1046" s="56"/>
      <c r="IF1046" s="56"/>
      <c r="IG1046" s="56"/>
      <c r="IH1046" s="56"/>
      <c r="II1046" s="56"/>
      <c r="IJ1046" s="56"/>
      <c r="IK1046" s="56"/>
      <c r="IL1046" s="56"/>
      <c r="IM1046" s="56"/>
      <c r="IN1046" s="56"/>
      <c r="IO1046" s="56"/>
      <c r="IP1046" s="56"/>
      <c r="IQ1046" s="56"/>
      <c r="IR1046" s="56"/>
      <c r="IS1046" s="56"/>
      <c r="IT1046" s="56"/>
      <c r="IU1046" s="56"/>
      <c r="IV1046" s="56"/>
      <c r="IW1046" s="56"/>
      <c r="IX1046" s="56"/>
    </row>
    <row r="1047" spans="2:258">
      <c r="B1047" s="56"/>
      <c r="C1047" s="56"/>
      <c r="D1047" s="56"/>
      <c r="E1047" s="56"/>
      <c r="F1047" s="56"/>
      <c r="G1047" s="56"/>
      <c r="H1047" s="56"/>
      <c r="I1047" s="56"/>
      <c r="J1047" s="56"/>
      <c r="K1047" s="56"/>
      <c r="L1047" s="56"/>
      <c r="M1047" s="56"/>
      <c r="CK1047" s="56"/>
      <c r="CL1047" s="56"/>
      <c r="CM1047" s="56"/>
      <c r="CN1047" s="56"/>
      <c r="CO1047" s="56"/>
      <c r="CP1047" s="56"/>
      <c r="CQ1047" s="56"/>
      <c r="CR1047" s="56"/>
      <c r="CS1047" s="56"/>
      <c r="CT1047" s="56"/>
      <c r="CU1047" s="56"/>
      <c r="CV1047" s="56"/>
      <c r="CW1047" s="56"/>
      <c r="CX1047" s="56"/>
      <c r="CY1047" s="56"/>
      <c r="CZ1047" s="56"/>
      <c r="DA1047" s="56"/>
      <c r="DB1047" s="56"/>
      <c r="DC1047" s="56"/>
      <c r="DD1047" s="56"/>
      <c r="DE1047" s="56"/>
      <c r="DF1047" s="56"/>
      <c r="DG1047" s="56"/>
      <c r="DH1047" s="56"/>
      <c r="DI1047" s="56"/>
      <c r="DJ1047" s="56"/>
      <c r="DK1047" s="56"/>
      <c r="DL1047" s="56"/>
      <c r="DM1047" s="56"/>
      <c r="DN1047" s="56"/>
      <c r="DO1047" s="56"/>
      <c r="DP1047" s="56"/>
      <c r="DQ1047" s="56"/>
      <c r="DR1047" s="56"/>
      <c r="DS1047" s="56"/>
      <c r="DT1047" s="56"/>
      <c r="DU1047" s="56"/>
      <c r="DV1047" s="56"/>
      <c r="DW1047" s="56"/>
      <c r="DX1047" s="56"/>
      <c r="DY1047" s="56"/>
      <c r="DZ1047" s="56"/>
      <c r="EA1047" s="56"/>
      <c r="EB1047" s="56"/>
      <c r="EC1047" s="56"/>
      <c r="ED1047" s="56"/>
      <c r="EE1047" s="56"/>
      <c r="EF1047" s="56"/>
      <c r="EG1047" s="56"/>
      <c r="EH1047" s="56"/>
      <c r="EI1047" s="56"/>
      <c r="EJ1047" s="56"/>
      <c r="EK1047" s="56"/>
      <c r="EL1047" s="56"/>
      <c r="EM1047" s="56"/>
      <c r="EN1047" s="56"/>
      <c r="EO1047" s="56"/>
      <c r="EP1047" s="56"/>
      <c r="EQ1047" s="56"/>
      <c r="ER1047" s="56"/>
      <c r="ES1047" s="56"/>
      <c r="ET1047" s="56"/>
      <c r="EU1047" s="56"/>
      <c r="EV1047" s="56"/>
      <c r="EW1047" s="56"/>
      <c r="EX1047" s="56"/>
      <c r="EY1047" s="56"/>
      <c r="EZ1047" s="56"/>
      <c r="FA1047" s="56"/>
      <c r="FB1047" s="56"/>
      <c r="FC1047" s="56"/>
      <c r="FD1047" s="56"/>
      <c r="FE1047" s="56"/>
      <c r="FF1047" s="56"/>
      <c r="FG1047" s="56"/>
      <c r="FH1047" s="56"/>
      <c r="FI1047" s="56"/>
      <c r="FJ1047" s="56"/>
      <c r="FK1047" s="56"/>
      <c r="FL1047" s="56"/>
      <c r="FM1047" s="56"/>
      <c r="FN1047" s="56"/>
      <c r="FO1047" s="56"/>
      <c r="FP1047" s="56"/>
      <c r="FQ1047" s="56"/>
      <c r="FR1047" s="56"/>
      <c r="FS1047" s="56"/>
      <c r="FT1047" s="56"/>
      <c r="FU1047" s="56"/>
      <c r="FV1047" s="56"/>
      <c r="FW1047" s="56"/>
      <c r="FX1047" s="56"/>
      <c r="FY1047" s="56"/>
      <c r="FZ1047" s="56"/>
      <c r="GA1047" s="56"/>
      <c r="GB1047" s="56"/>
      <c r="GC1047" s="56"/>
      <c r="GD1047" s="56"/>
      <c r="GE1047" s="56"/>
      <c r="GF1047" s="56"/>
      <c r="GG1047" s="56"/>
      <c r="GH1047" s="56"/>
      <c r="GI1047" s="56"/>
      <c r="GJ1047" s="56"/>
      <c r="GK1047" s="56"/>
      <c r="GL1047" s="56"/>
      <c r="GM1047" s="56"/>
      <c r="GN1047" s="56"/>
      <c r="GO1047" s="56"/>
      <c r="GP1047" s="56"/>
      <c r="GQ1047" s="56"/>
      <c r="GR1047" s="56"/>
      <c r="GS1047" s="56"/>
      <c r="GT1047" s="56"/>
      <c r="GU1047" s="56"/>
      <c r="GV1047" s="56"/>
      <c r="GW1047" s="56"/>
      <c r="GX1047" s="56"/>
      <c r="GY1047" s="56"/>
      <c r="GZ1047" s="56"/>
      <c r="HA1047" s="56"/>
      <c r="HB1047" s="56"/>
      <c r="HC1047" s="56"/>
      <c r="HD1047" s="56"/>
      <c r="HE1047" s="56"/>
      <c r="HF1047" s="56"/>
      <c r="HG1047" s="56"/>
      <c r="HH1047" s="56"/>
      <c r="HI1047" s="56"/>
      <c r="HJ1047" s="56"/>
      <c r="HK1047" s="56"/>
      <c r="HL1047" s="56"/>
      <c r="HM1047" s="56"/>
      <c r="HN1047" s="56"/>
      <c r="HO1047" s="56"/>
      <c r="HP1047" s="56"/>
      <c r="HQ1047" s="56"/>
      <c r="HR1047" s="56"/>
      <c r="HS1047" s="56"/>
      <c r="HT1047" s="56"/>
      <c r="HU1047" s="56"/>
      <c r="HV1047" s="56"/>
      <c r="HW1047" s="56"/>
      <c r="HX1047" s="56"/>
      <c r="HY1047" s="56"/>
      <c r="HZ1047" s="56"/>
      <c r="IA1047" s="56"/>
      <c r="IB1047" s="56"/>
      <c r="IC1047" s="56"/>
      <c r="ID1047" s="56"/>
      <c r="IE1047" s="56"/>
      <c r="IF1047" s="56"/>
      <c r="IG1047" s="56"/>
      <c r="IH1047" s="56"/>
      <c r="II1047" s="56"/>
      <c r="IJ1047" s="56"/>
      <c r="IK1047" s="56"/>
      <c r="IL1047" s="56"/>
      <c r="IM1047" s="56"/>
      <c r="IN1047" s="56"/>
      <c r="IO1047" s="56"/>
      <c r="IP1047" s="56"/>
      <c r="IQ1047" s="56"/>
      <c r="IR1047" s="56"/>
      <c r="IS1047" s="56"/>
      <c r="IT1047" s="56"/>
      <c r="IU1047" s="56"/>
      <c r="IV1047" s="56"/>
      <c r="IW1047" s="56"/>
      <c r="IX1047" s="56"/>
    </row>
    <row r="1048" spans="2:258">
      <c r="B1048" s="56"/>
      <c r="C1048" s="56"/>
      <c r="D1048" s="56"/>
      <c r="E1048" s="56"/>
      <c r="F1048" s="56"/>
      <c r="G1048" s="56"/>
      <c r="H1048" s="56"/>
      <c r="I1048" s="56"/>
      <c r="J1048" s="56"/>
      <c r="K1048" s="56"/>
      <c r="L1048" s="56"/>
      <c r="M1048" s="56"/>
      <c r="CK1048" s="56"/>
      <c r="CL1048" s="56"/>
      <c r="CM1048" s="56"/>
      <c r="CN1048" s="56"/>
      <c r="CO1048" s="56"/>
      <c r="CP1048" s="56"/>
      <c r="CQ1048" s="56"/>
      <c r="CR1048" s="56"/>
      <c r="CS1048" s="56"/>
      <c r="CT1048" s="56"/>
      <c r="CU1048" s="56"/>
      <c r="CV1048" s="56"/>
      <c r="CW1048" s="56"/>
      <c r="CX1048" s="56"/>
      <c r="CY1048" s="56"/>
      <c r="CZ1048" s="56"/>
      <c r="DA1048" s="56"/>
      <c r="DB1048" s="56"/>
      <c r="DC1048" s="56"/>
      <c r="DD1048" s="56"/>
      <c r="DE1048" s="56"/>
      <c r="DF1048" s="56"/>
      <c r="DG1048" s="56"/>
      <c r="DH1048" s="56"/>
      <c r="DI1048" s="56"/>
      <c r="DJ1048" s="56"/>
      <c r="DK1048" s="56"/>
      <c r="DL1048" s="56"/>
      <c r="DM1048" s="56"/>
      <c r="DN1048" s="56"/>
      <c r="DO1048" s="56"/>
      <c r="DP1048" s="56"/>
      <c r="DQ1048" s="56"/>
      <c r="DR1048" s="56"/>
      <c r="DS1048" s="56"/>
      <c r="DT1048" s="56"/>
      <c r="DU1048" s="56"/>
      <c r="DV1048" s="56"/>
      <c r="DW1048" s="56"/>
      <c r="DX1048" s="56"/>
      <c r="DY1048" s="56"/>
      <c r="DZ1048" s="56"/>
      <c r="EA1048" s="56"/>
      <c r="EB1048" s="56"/>
      <c r="EC1048" s="56"/>
      <c r="ED1048" s="56"/>
      <c r="EE1048" s="56"/>
      <c r="EF1048" s="56"/>
      <c r="EG1048" s="56"/>
      <c r="EH1048" s="56"/>
      <c r="EI1048" s="56"/>
      <c r="EJ1048" s="56"/>
      <c r="EK1048" s="56"/>
      <c r="EL1048" s="56"/>
      <c r="EM1048" s="56"/>
      <c r="EN1048" s="56"/>
      <c r="EO1048" s="56"/>
      <c r="EP1048" s="56"/>
      <c r="EQ1048" s="56"/>
      <c r="ER1048" s="56"/>
      <c r="ES1048" s="56"/>
      <c r="ET1048" s="56"/>
      <c r="EU1048" s="56"/>
      <c r="EV1048" s="56"/>
      <c r="EW1048" s="56"/>
      <c r="EX1048" s="56"/>
      <c r="EY1048" s="56"/>
      <c r="EZ1048" s="56"/>
      <c r="FA1048" s="56"/>
      <c r="FB1048" s="56"/>
      <c r="FC1048" s="56"/>
      <c r="FD1048" s="56"/>
      <c r="FE1048" s="56"/>
      <c r="FF1048" s="56"/>
      <c r="FG1048" s="56"/>
      <c r="FH1048" s="56"/>
      <c r="FI1048" s="56"/>
      <c r="FJ1048" s="56"/>
      <c r="FK1048" s="56"/>
      <c r="FL1048" s="56"/>
      <c r="FM1048" s="56"/>
      <c r="FN1048" s="56"/>
      <c r="FO1048" s="56"/>
      <c r="FP1048" s="56"/>
      <c r="FQ1048" s="56"/>
      <c r="FR1048" s="56"/>
      <c r="FS1048" s="56"/>
      <c r="FT1048" s="56"/>
      <c r="FU1048" s="56"/>
      <c r="FV1048" s="56"/>
      <c r="FW1048" s="56"/>
      <c r="FX1048" s="56"/>
      <c r="FY1048" s="56"/>
      <c r="FZ1048" s="56"/>
      <c r="GA1048" s="56"/>
      <c r="GB1048" s="56"/>
      <c r="GC1048" s="56"/>
      <c r="GD1048" s="56"/>
      <c r="GE1048" s="56"/>
      <c r="GF1048" s="56"/>
      <c r="GG1048" s="56"/>
      <c r="GH1048" s="56"/>
      <c r="GI1048" s="56"/>
      <c r="GJ1048" s="56"/>
      <c r="GK1048" s="56"/>
      <c r="GL1048" s="56"/>
      <c r="GM1048" s="56"/>
      <c r="GN1048" s="56"/>
      <c r="GO1048" s="56"/>
      <c r="GP1048" s="56"/>
      <c r="GQ1048" s="56"/>
      <c r="GR1048" s="56"/>
      <c r="GS1048" s="56"/>
      <c r="GT1048" s="56"/>
      <c r="GU1048" s="56"/>
      <c r="GV1048" s="56"/>
      <c r="GW1048" s="56"/>
      <c r="GX1048" s="56"/>
      <c r="GY1048" s="56"/>
      <c r="GZ1048" s="56"/>
      <c r="HA1048" s="56"/>
      <c r="HB1048" s="56"/>
      <c r="HC1048" s="56"/>
      <c r="HD1048" s="56"/>
      <c r="HE1048" s="56"/>
      <c r="HF1048" s="56"/>
      <c r="HG1048" s="56"/>
      <c r="HH1048" s="56"/>
      <c r="HI1048" s="56"/>
      <c r="HJ1048" s="56"/>
      <c r="HK1048" s="56"/>
      <c r="HL1048" s="56"/>
      <c r="HM1048" s="56"/>
      <c r="HN1048" s="56"/>
      <c r="HO1048" s="56"/>
      <c r="HP1048" s="56"/>
      <c r="HQ1048" s="56"/>
      <c r="HR1048" s="56"/>
      <c r="HS1048" s="56"/>
      <c r="HT1048" s="56"/>
      <c r="HU1048" s="56"/>
      <c r="HV1048" s="56"/>
      <c r="HW1048" s="56"/>
      <c r="HX1048" s="56"/>
      <c r="HY1048" s="56"/>
      <c r="HZ1048" s="56"/>
      <c r="IA1048" s="56"/>
      <c r="IB1048" s="56"/>
      <c r="IC1048" s="56"/>
      <c r="ID1048" s="56"/>
      <c r="IE1048" s="56"/>
      <c r="IF1048" s="56"/>
      <c r="IG1048" s="56"/>
      <c r="IH1048" s="56"/>
      <c r="II1048" s="56"/>
      <c r="IJ1048" s="56"/>
      <c r="IK1048" s="56"/>
      <c r="IL1048" s="56"/>
      <c r="IM1048" s="56"/>
      <c r="IN1048" s="56"/>
      <c r="IO1048" s="56"/>
      <c r="IP1048" s="56"/>
      <c r="IQ1048" s="56"/>
      <c r="IR1048" s="56"/>
      <c r="IS1048" s="56"/>
      <c r="IT1048" s="56"/>
      <c r="IU1048" s="56"/>
      <c r="IV1048" s="56"/>
      <c r="IW1048" s="56"/>
      <c r="IX1048" s="56"/>
    </row>
    <row r="1049" spans="2:258">
      <c r="B1049" s="56"/>
      <c r="C1049" s="56"/>
      <c r="D1049" s="56"/>
      <c r="E1049" s="56"/>
      <c r="F1049" s="56"/>
      <c r="G1049" s="56"/>
      <c r="H1049" s="56"/>
      <c r="I1049" s="56"/>
      <c r="J1049" s="56"/>
      <c r="K1049" s="56"/>
      <c r="L1049" s="56"/>
      <c r="M1049" s="56"/>
      <c r="CK1049" s="56"/>
      <c r="CL1049" s="56"/>
      <c r="CM1049" s="56"/>
      <c r="CN1049" s="56"/>
      <c r="CO1049" s="56"/>
      <c r="CP1049" s="56"/>
      <c r="CQ1049" s="56"/>
      <c r="CR1049" s="56"/>
      <c r="CS1049" s="56"/>
      <c r="CT1049" s="56"/>
      <c r="CU1049" s="56"/>
      <c r="CV1049" s="56"/>
      <c r="CW1049" s="56"/>
      <c r="CX1049" s="56"/>
      <c r="CY1049" s="56"/>
      <c r="CZ1049" s="56"/>
      <c r="DA1049" s="56"/>
      <c r="DB1049" s="56"/>
      <c r="DC1049" s="56"/>
      <c r="DD1049" s="56"/>
      <c r="DE1049" s="56"/>
      <c r="DF1049" s="56"/>
      <c r="DG1049" s="56"/>
      <c r="DH1049" s="56"/>
      <c r="DI1049" s="56"/>
      <c r="DJ1049" s="56"/>
      <c r="DK1049" s="56"/>
      <c r="DL1049" s="56"/>
      <c r="DM1049" s="56"/>
      <c r="DN1049" s="56"/>
      <c r="DO1049" s="56"/>
      <c r="DP1049" s="56"/>
      <c r="DQ1049" s="56"/>
      <c r="DR1049" s="56"/>
      <c r="DS1049" s="56"/>
      <c r="DT1049" s="56"/>
      <c r="DU1049" s="56"/>
      <c r="DV1049" s="56"/>
      <c r="DW1049" s="56"/>
      <c r="DX1049" s="56"/>
      <c r="DY1049" s="56"/>
      <c r="DZ1049" s="56"/>
      <c r="EA1049" s="56"/>
      <c r="EB1049" s="56"/>
      <c r="EC1049" s="56"/>
      <c r="ED1049" s="56"/>
      <c r="EE1049" s="56"/>
      <c r="EF1049" s="56"/>
      <c r="EG1049" s="56"/>
      <c r="EH1049" s="56"/>
      <c r="EI1049" s="56"/>
      <c r="EJ1049" s="56"/>
      <c r="EK1049" s="56"/>
      <c r="EL1049" s="56"/>
      <c r="EM1049" s="56"/>
      <c r="EN1049" s="56"/>
      <c r="EO1049" s="56"/>
      <c r="EP1049" s="56"/>
      <c r="EQ1049" s="56"/>
      <c r="ER1049" s="56"/>
      <c r="ES1049" s="56"/>
      <c r="ET1049" s="56"/>
      <c r="EU1049" s="56"/>
      <c r="EV1049" s="56"/>
      <c r="EW1049" s="56"/>
      <c r="EX1049" s="56"/>
      <c r="EY1049" s="56"/>
      <c r="EZ1049" s="56"/>
      <c r="FA1049" s="56"/>
      <c r="FB1049" s="56"/>
      <c r="FC1049" s="56"/>
      <c r="FD1049" s="56"/>
      <c r="FE1049" s="56"/>
      <c r="FF1049" s="56"/>
      <c r="FG1049" s="56"/>
      <c r="FH1049" s="56"/>
      <c r="FI1049" s="56"/>
      <c r="FJ1049" s="56"/>
      <c r="FK1049" s="56"/>
      <c r="FL1049" s="56"/>
      <c r="FM1049" s="56"/>
      <c r="FN1049" s="56"/>
      <c r="FO1049" s="56"/>
      <c r="FP1049" s="56"/>
      <c r="FQ1049" s="56"/>
      <c r="FR1049" s="56"/>
      <c r="FS1049" s="56"/>
      <c r="FT1049" s="56"/>
      <c r="FU1049" s="56"/>
      <c r="FV1049" s="56"/>
      <c r="FW1049" s="56"/>
      <c r="FX1049" s="56"/>
      <c r="FY1049" s="56"/>
      <c r="FZ1049" s="56"/>
      <c r="GA1049" s="56"/>
      <c r="GB1049" s="56"/>
      <c r="GC1049" s="56"/>
      <c r="GD1049" s="56"/>
      <c r="GE1049" s="56"/>
      <c r="GF1049" s="56"/>
      <c r="GG1049" s="56"/>
      <c r="GH1049" s="56"/>
      <c r="GI1049" s="56"/>
      <c r="GJ1049" s="56"/>
      <c r="GK1049" s="56"/>
      <c r="GL1049" s="56"/>
      <c r="GM1049" s="56"/>
      <c r="GN1049" s="56"/>
      <c r="GO1049" s="56"/>
      <c r="GP1049" s="56"/>
      <c r="GQ1049" s="56"/>
      <c r="GR1049" s="56"/>
      <c r="GS1049" s="56"/>
      <c r="GT1049" s="56"/>
      <c r="GU1049" s="56"/>
      <c r="GV1049" s="56"/>
      <c r="GW1049" s="56"/>
      <c r="GX1049" s="56"/>
      <c r="GY1049" s="56"/>
      <c r="GZ1049" s="56"/>
      <c r="HA1049" s="56"/>
      <c r="HB1049" s="56"/>
      <c r="HC1049" s="56"/>
      <c r="HD1049" s="56"/>
      <c r="HE1049" s="56"/>
      <c r="HF1049" s="56"/>
      <c r="HG1049" s="56"/>
      <c r="HH1049" s="56"/>
      <c r="HI1049" s="56"/>
      <c r="HJ1049" s="56"/>
      <c r="HK1049" s="56"/>
      <c r="HL1049" s="56"/>
      <c r="HM1049" s="56"/>
      <c r="HN1049" s="56"/>
      <c r="HO1049" s="56"/>
      <c r="HP1049" s="56"/>
      <c r="HQ1049" s="56"/>
      <c r="HR1049" s="56"/>
      <c r="HS1049" s="56"/>
      <c r="HT1049" s="56"/>
      <c r="HU1049" s="56"/>
      <c r="HV1049" s="56"/>
      <c r="HW1049" s="56"/>
      <c r="HX1049" s="56"/>
      <c r="HY1049" s="56"/>
      <c r="HZ1049" s="56"/>
      <c r="IA1049" s="56"/>
      <c r="IB1049" s="56"/>
      <c r="IC1049" s="56"/>
      <c r="ID1049" s="56"/>
      <c r="IE1049" s="56"/>
      <c r="IF1049" s="56"/>
      <c r="IG1049" s="56"/>
      <c r="IH1049" s="56"/>
      <c r="II1049" s="56"/>
      <c r="IJ1049" s="56"/>
      <c r="IK1049" s="56"/>
      <c r="IL1049" s="56"/>
      <c r="IM1049" s="56"/>
      <c r="IN1049" s="56"/>
      <c r="IO1049" s="56"/>
      <c r="IP1049" s="56"/>
      <c r="IQ1049" s="56"/>
      <c r="IR1049" s="56"/>
      <c r="IS1049" s="56"/>
      <c r="IT1049" s="56"/>
      <c r="IU1049" s="56"/>
      <c r="IV1049" s="56"/>
      <c r="IW1049" s="56"/>
      <c r="IX1049" s="56"/>
    </row>
    <row r="1050" spans="2:258">
      <c r="B1050" s="56"/>
      <c r="C1050" s="56"/>
      <c r="D1050" s="56"/>
      <c r="E1050" s="56"/>
      <c r="F1050" s="56"/>
      <c r="G1050" s="56"/>
      <c r="H1050" s="56"/>
      <c r="I1050" s="56"/>
      <c r="J1050" s="56"/>
      <c r="K1050" s="56"/>
      <c r="L1050" s="56"/>
      <c r="M1050" s="56"/>
      <c r="CK1050" s="56"/>
      <c r="CL1050" s="56"/>
      <c r="CM1050" s="56"/>
      <c r="CN1050" s="56"/>
      <c r="CO1050" s="56"/>
      <c r="CP1050" s="56"/>
      <c r="CQ1050" s="56"/>
      <c r="CR1050" s="56"/>
      <c r="CS1050" s="56"/>
      <c r="CT1050" s="56"/>
      <c r="CU1050" s="56"/>
      <c r="CV1050" s="56"/>
      <c r="CW1050" s="56"/>
      <c r="CX1050" s="56"/>
      <c r="CY1050" s="56"/>
      <c r="CZ1050" s="56"/>
      <c r="DA1050" s="56"/>
      <c r="DB1050" s="56"/>
      <c r="DC1050" s="56"/>
      <c r="DD1050" s="56"/>
      <c r="DE1050" s="56"/>
      <c r="DF1050" s="56"/>
      <c r="DG1050" s="56"/>
      <c r="DH1050" s="56"/>
      <c r="DI1050" s="56"/>
      <c r="DJ1050" s="56"/>
      <c r="DK1050" s="56"/>
      <c r="DL1050" s="56"/>
      <c r="DM1050" s="56"/>
      <c r="DN1050" s="56"/>
      <c r="DO1050" s="56"/>
      <c r="DP1050" s="56"/>
      <c r="DQ1050" s="56"/>
      <c r="DR1050" s="56"/>
      <c r="DS1050" s="56"/>
      <c r="DT1050" s="56"/>
      <c r="DU1050" s="56"/>
      <c r="DV1050" s="56"/>
      <c r="DW1050" s="56"/>
      <c r="DX1050" s="56"/>
      <c r="DY1050" s="56"/>
      <c r="DZ1050" s="56"/>
      <c r="EA1050" s="56"/>
      <c r="EB1050" s="56"/>
      <c r="EC1050" s="56"/>
      <c r="ED1050" s="56"/>
      <c r="EE1050" s="56"/>
      <c r="EF1050" s="56"/>
      <c r="EG1050" s="56"/>
      <c r="EH1050" s="56"/>
      <c r="EI1050" s="56"/>
      <c r="EJ1050" s="56"/>
      <c r="EK1050" s="56"/>
      <c r="EL1050" s="56"/>
      <c r="EM1050" s="56"/>
      <c r="EN1050" s="56"/>
      <c r="EO1050" s="56"/>
      <c r="EP1050" s="56"/>
      <c r="EQ1050" s="56"/>
      <c r="ER1050" s="56"/>
      <c r="ES1050" s="56"/>
      <c r="ET1050" s="56"/>
      <c r="EU1050" s="56"/>
      <c r="EV1050" s="56"/>
      <c r="EW1050" s="56"/>
      <c r="EX1050" s="56"/>
      <c r="EY1050" s="56"/>
      <c r="EZ1050" s="56"/>
      <c r="FA1050" s="56"/>
      <c r="FB1050" s="56"/>
      <c r="FC1050" s="56"/>
      <c r="FD1050" s="56"/>
      <c r="FE1050" s="56"/>
      <c r="FF1050" s="56"/>
      <c r="FG1050" s="56"/>
      <c r="FH1050" s="56"/>
      <c r="FI1050" s="56"/>
      <c r="FJ1050" s="56"/>
      <c r="FK1050" s="56"/>
      <c r="FL1050" s="56"/>
      <c r="FM1050" s="56"/>
      <c r="FN1050" s="56"/>
      <c r="FO1050" s="56"/>
      <c r="FP1050" s="56"/>
      <c r="FQ1050" s="56"/>
      <c r="FR1050" s="56"/>
      <c r="FS1050" s="56"/>
      <c r="FT1050" s="56"/>
      <c r="FU1050" s="56"/>
      <c r="FV1050" s="56"/>
      <c r="FW1050" s="56"/>
      <c r="FX1050" s="56"/>
      <c r="FY1050" s="56"/>
      <c r="FZ1050" s="56"/>
      <c r="GA1050" s="56"/>
      <c r="GB1050" s="56"/>
      <c r="GC1050" s="56"/>
      <c r="GD1050" s="56"/>
      <c r="GE1050" s="56"/>
      <c r="GF1050" s="56"/>
      <c r="GG1050" s="56"/>
      <c r="GH1050" s="56"/>
      <c r="GI1050" s="56"/>
      <c r="GJ1050" s="56"/>
      <c r="GK1050" s="56"/>
      <c r="GL1050" s="56"/>
      <c r="GM1050" s="56"/>
      <c r="GN1050" s="56"/>
      <c r="GO1050" s="56"/>
      <c r="GP1050" s="56"/>
      <c r="GQ1050" s="56"/>
      <c r="GR1050" s="56"/>
      <c r="GS1050" s="56"/>
      <c r="GT1050" s="56"/>
      <c r="GU1050" s="56"/>
      <c r="GV1050" s="56"/>
      <c r="GW1050" s="56"/>
      <c r="GX1050" s="56"/>
      <c r="GY1050" s="56"/>
      <c r="GZ1050" s="56"/>
      <c r="HA1050" s="56"/>
      <c r="HB1050" s="56"/>
      <c r="HC1050" s="56"/>
      <c r="HD1050" s="56"/>
      <c r="HE1050" s="56"/>
      <c r="HF1050" s="56"/>
      <c r="HG1050" s="56"/>
      <c r="HH1050" s="56"/>
      <c r="HI1050" s="56"/>
      <c r="HJ1050" s="56"/>
      <c r="HK1050" s="56"/>
      <c r="HL1050" s="56"/>
      <c r="HM1050" s="56"/>
      <c r="HN1050" s="56"/>
      <c r="HO1050" s="56"/>
      <c r="HP1050" s="56"/>
      <c r="HQ1050" s="56"/>
      <c r="HR1050" s="56"/>
      <c r="HS1050" s="56"/>
      <c r="HT1050" s="56"/>
      <c r="HU1050" s="56"/>
      <c r="HV1050" s="56"/>
      <c r="HW1050" s="56"/>
      <c r="HX1050" s="56"/>
      <c r="HY1050" s="56"/>
      <c r="HZ1050" s="56"/>
      <c r="IA1050" s="56"/>
      <c r="IB1050" s="56"/>
      <c r="IC1050" s="56"/>
      <c r="ID1050" s="56"/>
      <c r="IE1050" s="56"/>
      <c r="IF1050" s="56"/>
      <c r="IG1050" s="56"/>
      <c r="IH1050" s="56"/>
      <c r="II1050" s="56"/>
      <c r="IJ1050" s="56"/>
      <c r="IK1050" s="56"/>
      <c r="IL1050" s="56"/>
      <c r="IM1050" s="56"/>
      <c r="IN1050" s="56"/>
      <c r="IO1050" s="56"/>
      <c r="IP1050" s="56"/>
      <c r="IQ1050" s="56"/>
      <c r="IR1050" s="56"/>
      <c r="IS1050" s="56"/>
      <c r="IT1050" s="56"/>
      <c r="IU1050" s="56"/>
      <c r="IV1050" s="56"/>
      <c r="IW1050" s="56"/>
      <c r="IX1050" s="56"/>
    </row>
    <row r="1051" spans="2:258">
      <c r="B1051" s="56"/>
      <c r="C1051" s="56"/>
      <c r="D1051" s="56"/>
      <c r="E1051" s="56"/>
      <c r="F1051" s="56"/>
      <c r="G1051" s="56"/>
      <c r="H1051" s="56"/>
      <c r="I1051" s="56"/>
      <c r="J1051" s="56"/>
      <c r="K1051" s="56"/>
      <c r="L1051" s="56"/>
      <c r="M1051" s="56"/>
      <c r="CK1051" s="56"/>
      <c r="CL1051" s="56"/>
      <c r="CM1051" s="56"/>
      <c r="CN1051" s="56"/>
      <c r="CO1051" s="56"/>
      <c r="CP1051" s="56"/>
      <c r="CQ1051" s="56"/>
      <c r="CR1051" s="56"/>
      <c r="CS1051" s="56"/>
      <c r="CT1051" s="56"/>
      <c r="CU1051" s="56"/>
      <c r="CV1051" s="56"/>
      <c r="CW1051" s="56"/>
      <c r="CX1051" s="56"/>
      <c r="CY1051" s="56"/>
      <c r="CZ1051" s="56"/>
      <c r="DA1051" s="56"/>
      <c r="DB1051" s="56"/>
      <c r="DC1051" s="56"/>
      <c r="DD1051" s="56"/>
      <c r="DE1051" s="56"/>
      <c r="DF1051" s="56"/>
      <c r="DG1051" s="56"/>
      <c r="DH1051" s="56"/>
      <c r="DI1051" s="56"/>
      <c r="DJ1051" s="56"/>
      <c r="DK1051" s="56"/>
      <c r="DL1051" s="56"/>
      <c r="DM1051" s="56"/>
      <c r="DN1051" s="56"/>
      <c r="DO1051" s="56"/>
      <c r="DP1051" s="56"/>
      <c r="DQ1051" s="56"/>
      <c r="DR1051" s="56"/>
      <c r="DS1051" s="56"/>
      <c r="DT1051" s="56"/>
      <c r="DU1051" s="56"/>
      <c r="DV1051" s="56"/>
      <c r="DW1051" s="56"/>
      <c r="DX1051" s="56"/>
      <c r="DY1051" s="56"/>
      <c r="DZ1051" s="56"/>
      <c r="EA1051" s="56"/>
      <c r="EB1051" s="56"/>
      <c r="EC1051" s="56"/>
      <c r="ED1051" s="56"/>
      <c r="EE1051" s="56"/>
      <c r="EF1051" s="56"/>
      <c r="EG1051" s="56"/>
      <c r="EH1051" s="56"/>
      <c r="EI1051" s="56"/>
      <c r="EJ1051" s="56"/>
      <c r="EK1051" s="56"/>
      <c r="EL1051" s="56"/>
      <c r="EM1051" s="56"/>
      <c r="EN1051" s="56"/>
      <c r="EO1051" s="56"/>
      <c r="EP1051" s="56"/>
      <c r="EQ1051" s="56"/>
      <c r="ER1051" s="56"/>
      <c r="ES1051" s="56"/>
      <c r="ET1051" s="56"/>
      <c r="EU1051" s="56"/>
      <c r="EV1051" s="56"/>
      <c r="EW1051" s="56"/>
      <c r="EX1051" s="56"/>
      <c r="EY1051" s="56"/>
      <c r="EZ1051" s="56"/>
      <c r="FA1051" s="56"/>
      <c r="FB1051" s="56"/>
      <c r="FC1051" s="56"/>
      <c r="FD1051" s="56"/>
      <c r="FE1051" s="56"/>
      <c r="FF1051" s="56"/>
      <c r="FG1051" s="56"/>
      <c r="FH1051" s="56"/>
      <c r="FI1051" s="56"/>
      <c r="FJ1051" s="56"/>
      <c r="FK1051" s="56"/>
      <c r="FL1051" s="56"/>
      <c r="FM1051" s="56"/>
      <c r="FN1051" s="56"/>
      <c r="FO1051" s="56"/>
      <c r="FP1051" s="56"/>
      <c r="FQ1051" s="56"/>
      <c r="FR1051" s="56"/>
      <c r="FS1051" s="56"/>
      <c r="FT1051" s="56"/>
      <c r="FU1051" s="56"/>
      <c r="FV1051" s="56"/>
      <c r="FW1051" s="56"/>
      <c r="FX1051" s="56"/>
      <c r="FY1051" s="56"/>
      <c r="FZ1051" s="56"/>
      <c r="GA1051" s="56"/>
      <c r="GB1051" s="56"/>
      <c r="GC1051" s="56"/>
      <c r="GD1051" s="56"/>
      <c r="GE1051" s="56"/>
      <c r="GF1051" s="56"/>
      <c r="GG1051" s="56"/>
      <c r="GH1051" s="56"/>
      <c r="GI1051" s="56"/>
      <c r="GJ1051" s="56"/>
      <c r="GK1051" s="56"/>
      <c r="GL1051" s="56"/>
      <c r="GM1051" s="56"/>
      <c r="GN1051" s="56"/>
      <c r="GO1051" s="56"/>
      <c r="GP1051" s="56"/>
      <c r="GQ1051" s="56"/>
      <c r="GR1051" s="56"/>
      <c r="GS1051" s="56"/>
      <c r="GT1051" s="56"/>
      <c r="GU1051" s="56"/>
      <c r="GV1051" s="56"/>
      <c r="GW1051" s="56"/>
      <c r="GX1051" s="56"/>
      <c r="GY1051" s="56"/>
      <c r="GZ1051" s="56"/>
      <c r="HA1051" s="56"/>
      <c r="HB1051" s="56"/>
      <c r="HC1051" s="56"/>
      <c r="HD1051" s="56"/>
      <c r="HE1051" s="56"/>
      <c r="HF1051" s="56"/>
      <c r="HG1051" s="56"/>
      <c r="HH1051" s="56"/>
      <c r="HI1051" s="56"/>
      <c r="HJ1051" s="56"/>
      <c r="HK1051" s="56"/>
      <c r="HL1051" s="56"/>
      <c r="HM1051" s="56"/>
      <c r="HN1051" s="56"/>
      <c r="HO1051" s="56"/>
      <c r="HP1051" s="56"/>
      <c r="HQ1051" s="56"/>
      <c r="HR1051" s="56"/>
      <c r="HS1051" s="56"/>
      <c r="HT1051" s="56"/>
      <c r="HU1051" s="56"/>
      <c r="HV1051" s="56"/>
      <c r="HW1051" s="56"/>
      <c r="HX1051" s="56"/>
      <c r="HY1051" s="56"/>
      <c r="HZ1051" s="56"/>
      <c r="IA1051" s="56"/>
      <c r="IB1051" s="56"/>
      <c r="IC1051" s="56"/>
      <c r="ID1051" s="56"/>
      <c r="IE1051" s="56"/>
      <c r="IF1051" s="56"/>
      <c r="IG1051" s="56"/>
      <c r="IH1051" s="56"/>
      <c r="II1051" s="56"/>
      <c r="IJ1051" s="56"/>
      <c r="IK1051" s="56"/>
      <c r="IL1051" s="56"/>
      <c r="IM1051" s="56"/>
      <c r="IN1051" s="56"/>
      <c r="IO1051" s="56"/>
      <c r="IP1051" s="56"/>
      <c r="IQ1051" s="56"/>
      <c r="IR1051" s="56"/>
      <c r="IS1051" s="56"/>
      <c r="IT1051" s="56"/>
      <c r="IU1051" s="56"/>
      <c r="IV1051" s="56"/>
      <c r="IW1051" s="56"/>
      <c r="IX1051" s="56"/>
    </row>
    <row r="1052" spans="2:258">
      <c r="B1052" s="56"/>
      <c r="C1052" s="56"/>
      <c r="D1052" s="56"/>
      <c r="E1052" s="56"/>
      <c r="F1052" s="56"/>
      <c r="G1052" s="56"/>
      <c r="H1052" s="56"/>
      <c r="I1052" s="56"/>
      <c r="J1052" s="56"/>
      <c r="K1052" s="56"/>
      <c r="L1052" s="56"/>
      <c r="M1052" s="56"/>
      <c r="CK1052" s="56"/>
      <c r="CL1052" s="56"/>
      <c r="CM1052" s="56"/>
      <c r="CN1052" s="56"/>
      <c r="CO1052" s="56"/>
      <c r="CP1052" s="56"/>
      <c r="CQ1052" s="56"/>
      <c r="CR1052" s="56"/>
      <c r="CS1052" s="56"/>
      <c r="CT1052" s="56"/>
      <c r="CU1052" s="56"/>
      <c r="CV1052" s="56"/>
      <c r="CW1052" s="56"/>
      <c r="CX1052" s="56"/>
      <c r="CY1052" s="56"/>
      <c r="CZ1052" s="56"/>
      <c r="DA1052" s="56"/>
      <c r="DB1052" s="56"/>
      <c r="DC1052" s="56"/>
      <c r="DD1052" s="56"/>
      <c r="DE1052" s="56"/>
      <c r="DF1052" s="56"/>
      <c r="DG1052" s="56"/>
      <c r="DH1052" s="56"/>
      <c r="DI1052" s="56"/>
      <c r="DJ1052" s="56"/>
      <c r="DK1052" s="56"/>
      <c r="DL1052" s="56"/>
      <c r="DM1052" s="56"/>
      <c r="DN1052" s="56"/>
      <c r="DO1052" s="56"/>
      <c r="DP1052" s="56"/>
      <c r="DQ1052" s="56"/>
      <c r="DR1052" s="56"/>
      <c r="DS1052" s="56"/>
      <c r="DT1052" s="56"/>
      <c r="DU1052" s="56"/>
      <c r="DV1052" s="56"/>
      <c r="DW1052" s="56"/>
      <c r="DX1052" s="56"/>
      <c r="DY1052" s="56"/>
      <c r="DZ1052" s="56"/>
      <c r="EA1052" s="56"/>
      <c r="EB1052" s="56"/>
      <c r="EC1052" s="56"/>
      <c r="ED1052" s="56"/>
      <c r="EE1052" s="56"/>
      <c r="EF1052" s="56"/>
      <c r="EG1052" s="56"/>
      <c r="EH1052" s="56"/>
      <c r="EI1052" s="56"/>
      <c r="EJ1052" s="56"/>
      <c r="EK1052" s="56"/>
      <c r="EL1052" s="56"/>
      <c r="EM1052" s="56"/>
      <c r="EN1052" s="56"/>
      <c r="EO1052" s="56"/>
      <c r="EP1052" s="56"/>
      <c r="EQ1052" s="56"/>
      <c r="ER1052" s="56"/>
      <c r="ES1052" s="56"/>
      <c r="ET1052" s="56"/>
      <c r="EU1052" s="56"/>
      <c r="EV1052" s="56"/>
      <c r="EW1052" s="56"/>
      <c r="EX1052" s="56"/>
      <c r="EY1052" s="56"/>
      <c r="EZ1052" s="56"/>
      <c r="FA1052" s="56"/>
      <c r="FB1052" s="56"/>
      <c r="FC1052" s="56"/>
      <c r="FD1052" s="56"/>
      <c r="FE1052" s="56"/>
      <c r="FF1052" s="56"/>
      <c r="FG1052" s="56"/>
      <c r="FH1052" s="56"/>
      <c r="FI1052" s="56"/>
      <c r="FJ1052" s="56"/>
      <c r="FK1052" s="56"/>
      <c r="FL1052" s="56"/>
      <c r="FM1052" s="56"/>
      <c r="FN1052" s="56"/>
      <c r="FO1052" s="56"/>
      <c r="FP1052" s="56"/>
      <c r="FQ1052" s="56"/>
      <c r="FR1052" s="56"/>
      <c r="FS1052" s="56"/>
      <c r="FT1052" s="56"/>
      <c r="FU1052" s="56"/>
      <c r="FV1052" s="56"/>
      <c r="FW1052" s="56"/>
      <c r="FX1052" s="56"/>
      <c r="FY1052" s="56"/>
      <c r="FZ1052" s="56"/>
      <c r="GA1052" s="56"/>
      <c r="GB1052" s="56"/>
      <c r="GC1052" s="56"/>
      <c r="GD1052" s="56"/>
      <c r="GE1052" s="56"/>
      <c r="GF1052" s="56"/>
      <c r="GG1052" s="56"/>
      <c r="GH1052" s="56"/>
      <c r="GI1052" s="56"/>
      <c r="GJ1052" s="56"/>
      <c r="GK1052" s="56"/>
      <c r="GL1052" s="56"/>
      <c r="GM1052" s="56"/>
      <c r="GN1052" s="56"/>
      <c r="GO1052" s="56"/>
      <c r="GP1052" s="56"/>
      <c r="GQ1052" s="56"/>
      <c r="GR1052" s="56"/>
      <c r="GS1052" s="56"/>
      <c r="GT1052" s="56"/>
      <c r="GU1052" s="56"/>
      <c r="GV1052" s="56"/>
      <c r="GW1052" s="56"/>
      <c r="GX1052" s="56"/>
      <c r="GY1052" s="56"/>
      <c r="GZ1052" s="56"/>
      <c r="HA1052" s="56"/>
      <c r="HB1052" s="56"/>
      <c r="HC1052" s="56"/>
      <c r="HD1052" s="56"/>
      <c r="HE1052" s="56"/>
      <c r="HF1052" s="56"/>
      <c r="HG1052" s="56"/>
      <c r="HH1052" s="56"/>
      <c r="HI1052" s="56"/>
      <c r="HJ1052" s="56"/>
      <c r="HK1052" s="56"/>
      <c r="HL1052" s="56"/>
      <c r="HM1052" s="56"/>
      <c r="HN1052" s="56"/>
      <c r="HO1052" s="56"/>
      <c r="HP1052" s="56"/>
      <c r="HQ1052" s="56"/>
      <c r="HR1052" s="56"/>
      <c r="HS1052" s="56"/>
      <c r="HT1052" s="56"/>
      <c r="HU1052" s="56"/>
      <c r="HV1052" s="56"/>
      <c r="HW1052" s="56"/>
      <c r="HX1052" s="56"/>
      <c r="HY1052" s="56"/>
      <c r="HZ1052" s="56"/>
      <c r="IA1052" s="56"/>
      <c r="IB1052" s="56"/>
      <c r="IC1052" s="56"/>
      <c r="ID1052" s="56"/>
      <c r="IE1052" s="56"/>
      <c r="IF1052" s="56"/>
      <c r="IG1052" s="56"/>
      <c r="IH1052" s="56"/>
      <c r="II1052" s="56"/>
      <c r="IJ1052" s="56"/>
      <c r="IK1052" s="56"/>
      <c r="IL1052" s="56"/>
      <c r="IM1052" s="56"/>
      <c r="IN1052" s="56"/>
      <c r="IO1052" s="56"/>
      <c r="IP1052" s="56"/>
      <c r="IQ1052" s="56"/>
      <c r="IR1052" s="56"/>
      <c r="IS1052" s="56"/>
      <c r="IT1052" s="56"/>
      <c r="IU1052" s="56"/>
      <c r="IV1052" s="56"/>
      <c r="IW1052" s="56"/>
      <c r="IX1052" s="56"/>
    </row>
    <row r="1053" spans="2:258">
      <c r="B1053" s="56"/>
      <c r="C1053" s="56"/>
      <c r="D1053" s="56"/>
      <c r="E1053" s="56"/>
      <c r="F1053" s="56"/>
      <c r="G1053" s="56"/>
      <c r="H1053" s="56"/>
      <c r="I1053" s="56"/>
      <c r="J1053" s="56"/>
      <c r="K1053" s="56"/>
      <c r="L1053" s="56"/>
      <c r="M1053" s="56"/>
      <c r="CK1053" s="56"/>
      <c r="CL1053" s="56"/>
      <c r="CM1053" s="56"/>
      <c r="CN1053" s="56"/>
      <c r="CO1053" s="56"/>
      <c r="CP1053" s="56"/>
      <c r="CQ1053" s="56"/>
      <c r="CR1053" s="56"/>
      <c r="CS1053" s="56"/>
      <c r="CT1053" s="56"/>
      <c r="CU1053" s="56"/>
      <c r="CV1053" s="56"/>
      <c r="CW1053" s="56"/>
      <c r="CX1053" s="56"/>
      <c r="CY1053" s="56"/>
      <c r="CZ1053" s="56"/>
      <c r="DA1053" s="56"/>
      <c r="DB1053" s="56"/>
      <c r="DC1053" s="56"/>
      <c r="DD1053" s="56"/>
      <c r="DE1053" s="56"/>
      <c r="DF1053" s="56"/>
      <c r="DG1053" s="56"/>
      <c r="DH1053" s="56"/>
      <c r="DI1053" s="56"/>
      <c r="DJ1053" s="56"/>
      <c r="DK1053" s="56"/>
      <c r="DL1053" s="56"/>
      <c r="DM1053" s="56"/>
      <c r="DN1053" s="56"/>
      <c r="DO1053" s="56"/>
      <c r="DP1053" s="56"/>
      <c r="DQ1053" s="56"/>
      <c r="DR1053" s="56"/>
      <c r="DS1053" s="56"/>
      <c r="DT1053" s="56"/>
      <c r="DU1053" s="56"/>
      <c r="DV1053" s="56"/>
      <c r="DW1053" s="56"/>
      <c r="DX1053" s="56"/>
      <c r="DY1053" s="56"/>
      <c r="DZ1053" s="56"/>
      <c r="EA1053" s="56"/>
      <c r="EB1053" s="56"/>
      <c r="EC1053" s="56"/>
      <c r="ED1053" s="56"/>
      <c r="EE1053" s="56"/>
      <c r="EF1053" s="56"/>
      <c r="EG1053" s="56"/>
      <c r="EH1053" s="56"/>
      <c r="EI1053" s="56"/>
      <c r="EJ1053" s="56"/>
      <c r="EK1053" s="56"/>
      <c r="EL1053" s="56"/>
      <c r="EM1053" s="56"/>
      <c r="EN1053" s="56"/>
      <c r="EO1053" s="56"/>
      <c r="EP1053" s="56"/>
      <c r="EQ1053" s="56"/>
      <c r="ER1053" s="56"/>
      <c r="ES1053" s="56"/>
      <c r="ET1053" s="56"/>
      <c r="EU1053" s="56"/>
      <c r="EV1053" s="56"/>
      <c r="EW1053" s="56"/>
      <c r="EX1053" s="56"/>
      <c r="EY1053" s="56"/>
      <c r="EZ1053" s="56"/>
      <c r="FA1053" s="56"/>
      <c r="FB1053" s="56"/>
      <c r="FC1053" s="56"/>
      <c r="FD1053" s="56"/>
      <c r="FE1053" s="56"/>
      <c r="FF1053" s="56"/>
      <c r="FG1053" s="56"/>
      <c r="FH1053" s="56"/>
      <c r="FI1053" s="56"/>
      <c r="FJ1053" s="56"/>
      <c r="FK1053" s="56"/>
      <c r="FL1053" s="56"/>
      <c r="FM1053" s="56"/>
      <c r="FN1053" s="56"/>
      <c r="FO1053" s="56"/>
      <c r="FP1053" s="56"/>
      <c r="FQ1053" s="56"/>
      <c r="FR1053" s="56"/>
      <c r="FS1053" s="56"/>
      <c r="FT1053" s="56"/>
      <c r="FU1053" s="56"/>
      <c r="FV1053" s="56"/>
      <c r="FW1053" s="56"/>
      <c r="FX1053" s="56"/>
      <c r="FY1053" s="56"/>
      <c r="FZ1053" s="56"/>
      <c r="GA1053" s="56"/>
      <c r="GB1053" s="56"/>
      <c r="GC1053" s="56"/>
      <c r="GD1053" s="56"/>
      <c r="GE1053" s="56"/>
      <c r="GF1053" s="56"/>
      <c r="GG1053" s="56"/>
      <c r="GH1053" s="56"/>
      <c r="GI1053" s="56"/>
      <c r="GJ1053" s="56"/>
      <c r="GK1053" s="56"/>
      <c r="GL1053" s="56"/>
      <c r="GM1053" s="56"/>
      <c r="GN1053" s="56"/>
      <c r="GO1053" s="56"/>
      <c r="GP1053" s="56"/>
      <c r="GQ1053" s="56"/>
      <c r="GR1053" s="56"/>
      <c r="GS1053" s="56"/>
      <c r="GT1053" s="56"/>
      <c r="GU1053" s="56"/>
      <c r="GV1053" s="56"/>
      <c r="GW1053" s="56"/>
      <c r="GX1053" s="56"/>
      <c r="GY1053" s="56"/>
      <c r="GZ1053" s="56"/>
      <c r="HA1053" s="56"/>
      <c r="HB1053" s="56"/>
      <c r="HC1053" s="56"/>
      <c r="HD1053" s="56"/>
      <c r="HE1053" s="56"/>
      <c r="HF1053" s="56"/>
      <c r="HG1053" s="56"/>
      <c r="HH1053" s="56"/>
      <c r="HI1053" s="56"/>
      <c r="HJ1053" s="56"/>
      <c r="HK1053" s="56"/>
      <c r="HL1053" s="56"/>
      <c r="HM1053" s="56"/>
      <c r="HN1053" s="56"/>
      <c r="HO1053" s="56"/>
      <c r="HP1053" s="56"/>
      <c r="HQ1053" s="56"/>
      <c r="HR1053" s="56"/>
      <c r="HS1053" s="56"/>
      <c r="HT1053" s="56"/>
      <c r="HU1053" s="56"/>
      <c r="HV1053" s="56"/>
      <c r="HW1053" s="56"/>
      <c r="HX1053" s="56"/>
      <c r="HY1053" s="56"/>
      <c r="HZ1053" s="56"/>
      <c r="IA1053" s="56"/>
      <c r="IB1053" s="56"/>
      <c r="IC1053" s="56"/>
      <c r="ID1053" s="56"/>
      <c r="IE1053" s="56"/>
      <c r="IF1053" s="56"/>
      <c r="IG1053" s="56"/>
      <c r="IH1053" s="56"/>
      <c r="II1053" s="56"/>
      <c r="IJ1053" s="56"/>
      <c r="IK1053" s="56"/>
      <c r="IL1053" s="56"/>
      <c r="IM1053" s="56"/>
      <c r="IN1053" s="56"/>
      <c r="IO1053" s="56"/>
      <c r="IP1053" s="56"/>
      <c r="IQ1053" s="56"/>
      <c r="IR1053" s="56"/>
      <c r="IS1053" s="56"/>
      <c r="IT1053" s="56"/>
      <c r="IU1053" s="56"/>
      <c r="IV1053" s="56"/>
      <c r="IW1053" s="56"/>
      <c r="IX1053" s="56"/>
    </row>
    <row r="1054" spans="2:258">
      <c r="B1054" s="56"/>
      <c r="C1054" s="56"/>
      <c r="D1054" s="56"/>
      <c r="E1054" s="56"/>
      <c r="F1054" s="56"/>
      <c r="G1054" s="56"/>
      <c r="H1054" s="56"/>
      <c r="I1054" s="56"/>
      <c r="J1054" s="56"/>
      <c r="K1054" s="56"/>
      <c r="L1054" s="56"/>
      <c r="M1054" s="56"/>
      <c r="CK1054" s="56"/>
      <c r="CL1054" s="56"/>
      <c r="CM1054" s="56"/>
      <c r="CN1054" s="56"/>
      <c r="CO1054" s="56"/>
      <c r="CP1054" s="56"/>
      <c r="CQ1054" s="56"/>
      <c r="CR1054" s="56"/>
      <c r="CS1054" s="56"/>
      <c r="CT1054" s="56"/>
      <c r="CU1054" s="56"/>
      <c r="CV1054" s="56"/>
      <c r="CW1054" s="56"/>
      <c r="CX1054" s="56"/>
      <c r="CY1054" s="56"/>
      <c r="CZ1054" s="56"/>
      <c r="DA1054" s="56"/>
      <c r="DB1054" s="56"/>
      <c r="DC1054" s="56"/>
      <c r="DD1054" s="56"/>
      <c r="DE1054" s="56"/>
      <c r="DF1054" s="56"/>
      <c r="DG1054" s="56"/>
      <c r="DH1054" s="56"/>
      <c r="DI1054" s="56"/>
      <c r="DJ1054" s="56"/>
      <c r="DK1054" s="56"/>
      <c r="DL1054" s="56"/>
      <c r="DM1054" s="56"/>
      <c r="DN1054" s="56"/>
      <c r="DO1054" s="56"/>
      <c r="DP1054" s="56"/>
      <c r="DQ1054" s="56"/>
      <c r="DR1054" s="56"/>
      <c r="DS1054" s="56"/>
      <c r="DT1054" s="56"/>
      <c r="DU1054" s="56"/>
      <c r="DV1054" s="56"/>
      <c r="DW1054" s="56"/>
      <c r="DX1054" s="56"/>
      <c r="DY1054" s="56"/>
      <c r="DZ1054" s="56"/>
      <c r="EA1054" s="56"/>
      <c r="EB1054" s="56"/>
      <c r="EC1054" s="56"/>
      <c r="ED1054" s="56"/>
      <c r="EE1054" s="56"/>
      <c r="EF1054" s="56"/>
      <c r="EG1054" s="56"/>
      <c r="EH1054" s="56"/>
      <c r="EI1054" s="56"/>
      <c r="EJ1054" s="56"/>
      <c r="EK1054" s="56"/>
      <c r="EL1054" s="56"/>
      <c r="EM1054" s="56"/>
      <c r="EN1054" s="56"/>
      <c r="EO1054" s="56"/>
      <c r="EP1054" s="56"/>
      <c r="EQ1054" s="56"/>
      <c r="ER1054" s="56"/>
      <c r="ES1054" s="56"/>
      <c r="ET1054" s="56"/>
      <c r="EU1054" s="56"/>
      <c r="EV1054" s="56"/>
      <c r="EW1054" s="56"/>
      <c r="EX1054" s="56"/>
      <c r="EY1054" s="56"/>
      <c r="EZ1054" s="56"/>
      <c r="FA1054" s="56"/>
      <c r="FB1054" s="56"/>
      <c r="FC1054" s="56"/>
      <c r="FD1054" s="56"/>
      <c r="FE1054" s="56"/>
      <c r="FF1054" s="56"/>
      <c r="FG1054" s="56"/>
      <c r="FH1054" s="56"/>
      <c r="FI1054" s="56"/>
      <c r="FJ1054" s="56"/>
      <c r="FK1054" s="56"/>
      <c r="FL1054" s="56"/>
      <c r="FM1054" s="56"/>
      <c r="FN1054" s="56"/>
      <c r="FO1054" s="56"/>
      <c r="FP1054" s="56"/>
      <c r="FQ1054" s="56"/>
      <c r="FR1054" s="56"/>
      <c r="FS1054" s="56"/>
      <c r="FT1054" s="56"/>
      <c r="FU1054" s="56"/>
      <c r="FV1054" s="56"/>
      <c r="FW1054" s="56"/>
      <c r="FX1054" s="56"/>
      <c r="FY1054" s="56"/>
      <c r="FZ1054" s="56"/>
      <c r="GA1054" s="56"/>
      <c r="GB1054" s="56"/>
      <c r="GC1054" s="56"/>
      <c r="GD1054" s="56"/>
      <c r="GE1054" s="56"/>
      <c r="GF1054" s="56"/>
      <c r="GG1054" s="56"/>
      <c r="GH1054" s="56"/>
      <c r="GI1054" s="56"/>
      <c r="GJ1054" s="56"/>
      <c r="GK1054" s="56"/>
      <c r="GL1054" s="56"/>
      <c r="GM1054" s="56"/>
      <c r="GN1054" s="56"/>
      <c r="GO1054" s="56"/>
      <c r="GP1054" s="56"/>
      <c r="GQ1054" s="56"/>
      <c r="GR1054" s="56"/>
      <c r="GS1054" s="56"/>
      <c r="GT1054" s="56"/>
      <c r="GU1054" s="56"/>
      <c r="GV1054" s="56"/>
      <c r="GW1054" s="56"/>
      <c r="GX1054" s="56"/>
      <c r="GY1054" s="56"/>
      <c r="GZ1054" s="56"/>
      <c r="HA1054" s="56"/>
      <c r="HB1054" s="56"/>
      <c r="HC1054" s="56"/>
      <c r="HD1054" s="56"/>
      <c r="HE1054" s="56"/>
      <c r="HF1054" s="56"/>
      <c r="HG1054" s="56"/>
      <c r="HH1054" s="56"/>
      <c r="HI1054" s="56"/>
      <c r="HJ1054" s="56"/>
      <c r="HK1054" s="56"/>
      <c r="HL1054" s="56"/>
      <c r="HM1054" s="56"/>
      <c r="HN1054" s="56"/>
      <c r="HO1054" s="56"/>
      <c r="HP1054" s="56"/>
      <c r="HQ1054" s="56"/>
      <c r="HR1054" s="56"/>
      <c r="HS1054" s="56"/>
      <c r="HT1054" s="56"/>
      <c r="HU1054" s="56"/>
      <c r="HV1054" s="56"/>
      <c r="HW1054" s="56"/>
      <c r="HX1054" s="56"/>
      <c r="HY1054" s="56"/>
      <c r="HZ1054" s="56"/>
      <c r="IA1054" s="56"/>
      <c r="IB1054" s="56"/>
      <c r="IC1054" s="56"/>
      <c r="ID1054" s="56"/>
      <c r="IE1054" s="56"/>
      <c r="IF1054" s="56"/>
      <c r="IG1054" s="56"/>
      <c r="IH1054" s="56"/>
      <c r="II1054" s="56"/>
      <c r="IJ1054" s="56"/>
      <c r="IK1054" s="56"/>
      <c r="IL1054" s="56"/>
      <c r="IM1054" s="56"/>
      <c r="IN1054" s="56"/>
      <c r="IO1054" s="56"/>
      <c r="IP1054" s="56"/>
      <c r="IQ1054" s="56"/>
      <c r="IR1054" s="56"/>
      <c r="IS1054" s="56"/>
      <c r="IT1054" s="56"/>
      <c r="IU1054" s="56"/>
      <c r="IV1054" s="56"/>
      <c r="IW1054" s="56"/>
      <c r="IX1054" s="56"/>
    </row>
    <row r="1055" spans="2:258">
      <c r="B1055" s="56"/>
      <c r="C1055" s="56"/>
      <c r="D1055" s="56"/>
      <c r="E1055" s="56"/>
      <c r="F1055" s="56"/>
      <c r="G1055" s="56"/>
      <c r="H1055" s="56"/>
      <c r="I1055" s="56"/>
      <c r="J1055" s="56"/>
      <c r="K1055" s="56"/>
      <c r="L1055" s="56"/>
      <c r="M1055" s="56"/>
      <c r="CK1055" s="56"/>
      <c r="CL1055" s="56"/>
      <c r="CM1055" s="56"/>
      <c r="CN1055" s="56"/>
      <c r="CO1055" s="56"/>
      <c r="CP1055" s="56"/>
      <c r="CQ1055" s="56"/>
      <c r="CR1055" s="56"/>
      <c r="CS1055" s="56"/>
      <c r="CT1055" s="56"/>
      <c r="CU1055" s="56"/>
      <c r="CV1055" s="56"/>
      <c r="CW1055" s="56"/>
      <c r="CX1055" s="56"/>
      <c r="CY1055" s="56"/>
      <c r="CZ1055" s="56"/>
      <c r="DA1055" s="56"/>
      <c r="DB1055" s="56"/>
      <c r="DC1055" s="56"/>
      <c r="DD1055" s="56"/>
      <c r="DE1055" s="56"/>
      <c r="DF1055" s="56"/>
      <c r="DG1055" s="56"/>
      <c r="DH1055" s="56"/>
      <c r="DI1055" s="56"/>
      <c r="DJ1055" s="56"/>
      <c r="DK1055" s="56"/>
      <c r="DL1055" s="56"/>
      <c r="DM1055" s="56"/>
      <c r="DN1055" s="56"/>
      <c r="DO1055" s="56"/>
      <c r="DP1055" s="56"/>
      <c r="DQ1055" s="56"/>
      <c r="DR1055" s="56"/>
      <c r="DS1055" s="56"/>
      <c r="DT1055" s="56"/>
      <c r="DU1055" s="56"/>
      <c r="DV1055" s="56"/>
      <c r="DW1055" s="56"/>
      <c r="DX1055" s="56"/>
      <c r="DY1055" s="56"/>
      <c r="DZ1055" s="56"/>
      <c r="EA1055" s="56"/>
      <c r="EB1055" s="56"/>
      <c r="EC1055" s="56"/>
      <c r="ED1055" s="56"/>
      <c r="EE1055" s="56"/>
      <c r="EF1055" s="56"/>
      <c r="EG1055" s="56"/>
      <c r="EH1055" s="56"/>
      <c r="EI1055" s="56"/>
      <c r="EJ1055" s="56"/>
      <c r="EK1055" s="56"/>
      <c r="EL1055" s="56"/>
      <c r="EM1055" s="56"/>
      <c r="EN1055" s="56"/>
      <c r="EO1055" s="56"/>
      <c r="EP1055" s="56"/>
      <c r="EQ1055" s="56"/>
      <c r="ER1055" s="56"/>
      <c r="ES1055" s="56"/>
      <c r="ET1055" s="56"/>
      <c r="EU1055" s="56"/>
      <c r="EV1055" s="56"/>
      <c r="EW1055" s="56"/>
      <c r="EX1055" s="56"/>
      <c r="EY1055" s="56"/>
      <c r="EZ1055" s="56"/>
      <c r="FA1055" s="56"/>
      <c r="FB1055" s="56"/>
      <c r="FC1055" s="56"/>
      <c r="FD1055" s="56"/>
      <c r="FE1055" s="56"/>
      <c r="FF1055" s="56"/>
      <c r="FG1055" s="56"/>
      <c r="FH1055" s="56"/>
      <c r="FI1055" s="56"/>
      <c r="FJ1055" s="56"/>
      <c r="FK1055" s="56"/>
      <c r="FL1055" s="56"/>
      <c r="FM1055" s="56"/>
      <c r="FN1055" s="56"/>
      <c r="FO1055" s="56"/>
      <c r="FP1055" s="56"/>
      <c r="FQ1055" s="56"/>
      <c r="FR1055" s="56"/>
      <c r="FS1055" s="56"/>
      <c r="FT1055" s="56"/>
      <c r="FU1055" s="56"/>
      <c r="FV1055" s="56"/>
      <c r="FW1055" s="56"/>
      <c r="FX1055" s="56"/>
      <c r="FY1055" s="56"/>
      <c r="FZ1055" s="56"/>
      <c r="GA1055" s="56"/>
      <c r="GB1055" s="56"/>
      <c r="GC1055" s="56"/>
      <c r="GD1055" s="56"/>
      <c r="GE1055" s="56"/>
      <c r="GF1055" s="56"/>
      <c r="GG1055" s="56"/>
      <c r="GH1055" s="56"/>
      <c r="GI1055" s="56"/>
      <c r="GJ1055" s="56"/>
      <c r="GK1055" s="56"/>
      <c r="GL1055" s="56"/>
      <c r="GM1055" s="56"/>
      <c r="GN1055" s="56"/>
      <c r="GO1055" s="56"/>
      <c r="GP1055" s="56"/>
      <c r="GQ1055" s="56"/>
      <c r="GR1055" s="56"/>
      <c r="GS1055" s="56"/>
      <c r="GT1055" s="56"/>
      <c r="GU1055" s="56"/>
      <c r="GV1055" s="56"/>
      <c r="GW1055" s="56"/>
      <c r="GX1055" s="56"/>
      <c r="GY1055" s="56"/>
      <c r="GZ1055" s="56"/>
      <c r="HA1055" s="56"/>
      <c r="HB1055" s="56"/>
      <c r="HC1055" s="56"/>
      <c r="HD1055" s="56"/>
      <c r="HE1055" s="56"/>
      <c r="HF1055" s="56"/>
      <c r="HG1055" s="56"/>
      <c r="HH1055" s="56"/>
      <c r="HI1055" s="56"/>
      <c r="HJ1055" s="56"/>
      <c r="HK1055" s="56"/>
      <c r="HL1055" s="56"/>
      <c r="HM1055" s="56"/>
      <c r="HN1055" s="56"/>
      <c r="HO1055" s="56"/>
      <c r="HP1055" s="56"/>
      <c r="HQ1055" s="56"/>
      <c r="HR1055" s="56"/>
      <c r="HS1055" s="56"/>
      <c r="HT1055" s="56"/>
      <c r="HU1055" s="56"/>
      <c r="HV1055" s="56"/>
      <c r="HW1055" s="56"/>
      <c r="HX1055" s="56"/>
      <c r="HY1055" s="56"/>
      <c r="HZ1055" s="56"/>
      <c r="IA1055" s="56"/>
      <c r="IB1055" s="56"/>
      <c r="IC1055" s="56"/>
      <c r="ID1055" s="56"/>
      <c r="IE1055" s="56"/>
      <c r="IF1055" s="56"/>
      <c r="IG1055" s="56"/>
      <c r="IH1055" s="56"/>
      <c r="II1055" s="56"/>
      <c r="IJ1055" s="56"/>
      <c r="IK1055" s="56"/>
      <c r="IL1055" s="56"/>
      <c r="IM1055" s="56"/>
      <c r="IN1055" s="56"/>
      <c r="IO1055" s="56"/>
      <c r="IP1055" s="56"/>
      <c r="IQ1055" s="56"/>
      <c r="IR1055" s="56"/>
      <c r="IS1055" s="56"/>
      <c r="IT1055" s="56"/>
      <c r="IU1055" s="56"/>
      <c r="IV1055" s="56"/>
      <c r="IW1055" s="56"/>
      <c r="IX1055" s="56"/>
    </row>
    <row r="1056" spans="2:258">
      <c r="B1056" s="56"/>
      <c r="C1056" s="56"/>
      <c r="D1056" s="56"/>
      <c r="E1056" s="56"/>
      <c r="F1056" s="56"/>
      <c r="G1056" s="56"/>
      <c r="H1056" s="56"/>
      <c r="I1056" s="56"/>
      <c r="J1056" s="56"/>
      <c r="K1056" s="56"/>
      <c r="L1056" s="56"/>
      <c r="M1056" s="56"/>
      <c r="CK1056" s="56"/>
      <c r="CL1056" s="56"/>
      <c r="CM1056" s="56"/>
      <c r="CN1056" s="56"/>
      <c r="CO1056" s="56"/>
      <c r="CP1056" s="56"/>
      <c r="CQ1056" s="56"/>
      <c r="CR1056" s="56"/>
      <c r="CS1056" s="56"/>
      <c r="CT1056" s="56"/>
      <c r="CU1056" s="56"/>
      <c r="CV1056" s="56"/>
      <c r="CW1056" s="56"/>
      <c r="CX1056" s="56"/>
      <c r="CY1056" s="56"/>
      <c r="CZ1056" s="56"/>
      <c r="DA1056" s="56"/>
      <c r="DB1056" s="56"/>
      <c r="DC1056" s="56"/>
      <c r="DD1056" s="56"/>
      <c r="DE1056" s="56"/>
      <c r="DF1056" s="56"/>
      <c r="DG1056" s="56"/>
      <c r="DH1056" s="56"/>
      <c r="DI1056" s="56"/>
      <c r="DJ1056" s="56"/>
      <c r="DK1056" s="56"/>
      <c r="DL1056" s="56"/>
      <c r="DM1056" s="56"/>
      <c r="DN1056" s="56"/>
      <c r="DO1056" s="56"/>
      <c r="DP1056" s="56"/>
      <c r="DQ1056" s="56"/>
      <c r="DR1056" s="56"/>
      <c r="DS1056" s="56"/>
      <c r="DT1056" s="56"/>
      <c r="DU1056" s="56"/>
      <c r="DV1056" s="56"/>
      <c r="DW1056" s="56"/>
      <c r="DX1056" s="56"/>
      <c r="DY1056" s="56"/>
      <c r="DZ1056" s="56"/>
      <c r="EA1056" s="56"/>
      <c r="EB1056" s="56"/>
      <c r="EC1056" s="56"/>
      <c r="ED1056" s="56"/>
      <c r="EE1056" s="56"/>
      <c r="EF1056" s="56"/>
      <c r="EG1056" s="56"/>
      <c r="EH1056" s="56"/>
      <c r="EI1056" s="56"/>
      <c r="EJ1056" s="56"/>
      <c r="EK1056" s="56"/>
      <c r="EL1056" s="56"/>
      <c r="EM1056" s="56"/>
      <c r="EN1056" s="56"/>
      <c r="EO1056" s="56"/>
      <c r="EP1056" s="56"/>
      <c r="EQ1056" s="56"/>
      <c r="ER1056" s="56"/>
      <c r="ES1056" s="56"/>
      <c r="ET1056" s="56"/>
      <c r="EU1056" s="56"/>
      <c r="EV1056" s="56"/>
      <c r="EW1056" s="56"/>
      <c r="EX1056" s="56"/>
      <c r="EY1056" s="56"/>
      <c r="EZ1056" s="56"/>
      <c r="FA1056" s="56"/>
      <c r="FB1056" s="56"/>
      <c r="FC1056" s="56"/>
      <c r="FD1056" s="56"/>
      <c r="FE1056" s="56"/>
      <c r="FF1056" s="56"/>
      <c r="FG1056" s="56"/>
      <c r="FH1056" s="56"/>
      <c r="FI1056" s="56"/>
      <c r="FJ1056" s="56"/>
      <c r="FK1056" s="56"/>
      <c r="FL1056" s="56"/>
      <c r="FM1056" s="56"/>
      <c r="FN1056" s="56"/>
      <c r="FO1056" s="56"/>
      <c r="FP1056" s="56"/>
      <c r="FQ1056" s="56"/>
      <c r="FR1056" s="56"/>
      <c r="FS1056" s="56"/>
      <c r="FT1056" s="56"/>
      <c r="FU1056" s="56"/>
      <c r="FV1056" s="56"/>
      <c r="FW1056" s="56"/>
      <c r="FX1056" s="56"/>
      <c r="FY1056" s="56"/>
      <c r="FZ1056" s="56"/>
      <c r="GA1056" s="56"/>
      <c r="GB1056" s="56"/>
      <c r="GC1056" s="56"/>
      <c r="GD1056" s="56"/>
      <c r="GE1056" s="56"/>
      <c r="GF1056" s="56"/>
      <c r="GG1056" s="56"/>
      <c r="GH1056" s="56"/>
      <c r="GI1056" s="56"/>
      <c r="GJ1056" s="56"/>
      <c r="GK1056" s="56"/>
      <c r="GL1056" s="56"/>
      <c r="GM1056" s="56"/>
      <c r="GN1056" s="56"/>
      <c r="GO1056" s="56"/>
      <c r="GP1056" s="56"/>
      <c r="GQ1056" s="56"/>
      <c r="GR1056" s="56"/>
      <c r="GS1056" s="56"/>
      <c r="GT1056" s="56"/>
      <c r="GU1056" s="56"/>
      <c r="GV1056" s="56"/>
      <c r="GW1056" s="56"/>
      <c r="GX1056" s="56"/>
      <c r="GY1056" s="56"/>
      <c r="GZ1056" s="56"/>
      <c r="HA1056" s="56"/>
      <c r="HB1056" s="56"/>
      <c r="HC1056" s="56"/>
      <c r="HD1056" s="56"/>
      <c r="HE1056" s="56"/>
      <c r="HF1056" s="56"/>
      <c r="HG1056" s="56"/>
      <c r="HH1056" s="56"/>
      <c r="HI1056" s="56"/>
      <c r="HJ1056" s="56"/>
      <c r="HK1056" s="56"/>
      <c r="HL1056" s="56"/>
      <c r="HM1056" s="56"/>
      <c r="HN1056" s="56"/>
      <c r="HO1056" s="56"/>
      <c r="HP1056" s="56"/>
      <c r="HQ1056" s="56"/>
      <c r="HR1056" s="56"/>
      <c r="HS1056" s="56"/>
      <c r="HT1056" s="56"/>
      <c r="HU1056" s="56"/>
      <c r="HV1056" s="56"/>
      <c r="HW1056" s="56"/>
      <c r="HX1056" s="56"/>
      <c r="HY1056" s="56"/>
      <c r="HZ1056" s="56"/>
      <c r="IA1056" s="56"/>
      <c r="IB1056" s="56"/>
      <c r="IC1056" s="56"/>
      <c r="ID1056" s="56"/>
      <c r="IE1056" s="56"/>
      <c r="IF1056" s="56"/>
      <c r="IG1056" s="56"/>
      <c r="IH1056" s="56"/>
      <c r="II1056" s="56"/>
      <c r="IJ1056" s="56"/>
      <c r="IK1056" s="56"/>
      <c r="IL1056" s="56"/>
      <c r="IM1056" s="56"/>
      <c r="IN1056" s="56"/>
      <c r="IO1056" s="56"/>
      <c r="IP1056" s="56"/>
      <c r="IQ1056" s="56"/>
      <c r="IR1056" s="56"/>
      <c r="IS1056" s="56"/>
      <c r="IT1056" s="56"/>
      <c r="IU1056" s="56"/>
      <c r="IV1056" s="56"/>
      <c r="IW1056" s="56"/>
      <c r="IX1056" s="56"/>
    </row>
    <row r="1057" spans="2:258">
      <c r="B1057" s="56"/>
      <c r="C1057" s="56"/>
      <c r="D1057" s="56"/>
      <c r="E1057" s="56"/>
      <c r="F1057" s="56"/>
      <c r="G1057" s="56"/>
      <c r="H1057" s="56"/>
      <c r="I1057" s="56"/>
      <c r="J1057" s="56"/>
      <c r="K1057" s="56"/>
      <c r="L1057" s="56"/>
      <c r="M1057" s="56"/>
      <c r="CK1057" s="56"/>
      <c r="CL1057" s="56"/>
      <c r="CM1057" s="56"/>
      <c r="CN1057" s="56"/>
      <c r="CO1057" s="56"/>
      <c r="CP1057" s="56"/>
      <c r="CQ1057" s="56"/>
      <c r="CR1057" s="56"/>
      <c r="CS1057" s="56"/>
      <c r="CT1057" s="56"/>
      <c r="CU1057" s="56"/>
      <c r="CV1057" s="56"/>
      <c r="CW1057" s="56"/>
      <c r="CX1057" s="56"/>
      <c r="CY1057" s="56"/>
      <c r="CZ1057" s="56"/>
      <c r="DA1057" s="56"/>
      <c r="DB1057" s="56"/>
      <c r="DC1057" s="56"/>
      <c r="DD1057" s="56"/>
      <c r="DE1057" s="56"/>
      <c r="DF1057" s="56"/>
      <c r="DG1057" s="56"/>
      <c r="DH1057" s="56"/>
      <c r="DI1057" s="56"/>
      <c r="DJ1057" s="56"/>
      <c r="DK1057" s="56"/>
      <c r="DL1057" s="56"/>
      <c r="DM1057" s="56"/>
      <c r="DN1057" s="56"/>
      <c r="DO1057" s="56"/>
      <c r="DP1057" s="56"/>
      <c r="DQ1057" s="56"/>
      <c r="DR1057" s="56"/>
      <c r="DS1057" s="56"/>
      <c r="DT1057" s="56"/>
      <c r="DU1057" s="56"/>
      <c r="DV1057" s="56"/>
      <c r="DW1057" s="56"/>
      <c r="DX1057" s="56"/>
      <c r="DY1057" s="56"/>
      <c r="DZ1057" s="56"/>
      <c r="EA1057" s="56"/>
      <c r="EB1057" s="56"/>
      <c r="EC1057" s="56"/>
      <c r="ED1057" s="56"/>
      <c r="EE1057" s="56"/>
      <c r="EF1057" s="56"/>
      <c r="EG1057" s="56"/>
      <c r="EH1057" s="56"/>
      <c r="EI1057" s="56"/>
      <c r="EJ1057" s="56"/>
      <c r="EK1057" s="56"/>
      <c r="EL1057" s="56"/>
      <c r="EM1057" s="56"/>
      <c r="EN1057" s="56"/>
      <c r="EO1057" s="56"/>
      <c r="EP1057" s="56"/>
      <c r="EQ1057" s="56"/>
      <c r="ER1057" s="56"/>
      <c r="ES1057" s="56"/>
      <c r="ET1057" s="56"/>
      <c r="EU1057" s="56"/>
      <c r="EV1057" s="56"/>
      <c r="EW1057" s="56"/>
      <c r="EX1057" s="56"/>
      <c r="EY1057" s="56"/>
      <c r="EZ1057" s="56"/>
      <c r="FA1057" s="56"/>
      <c r="FB1057" s="56"/>
      <c r="FC1057" s="56"/>
      <c r="FD1057" s="56"/>
      <c r="FE1057" s="56"/>
      <c r="FF1057" s="56"/>
      <c r="FG1057" s="56"/>
      <c r="FH1057" s="56"/>
      <c r="FI1057" s="56"/>
      <c r="FJ1057" s="56"/>
      <c r="FK1057" s="56"/>
      <c r="FL1057" s="56"/>
      <c r="FM1057" s="56"/>
      <c r="FN1057" s="56"/>
      <c r="FO1057" s="56"/>
      <c r="FP1057" s="56"/>
      <c r="FQ1057" s="56"/>
      <c r="FR1057" s="56"/>
      <c r="FS1057" s="56"/>
      <c r="FT1057" s="56"/>
      <c r="FU1057" s="56"/>
      <c r="FV1057" s="56"/>
      <c r="FW1057" s="56"/>
      <c r="FX1057" s="56"/>
      <c r="FY1057" s="56"/>
      <c r="FZ1057" s="56"/>
      <c r="GA1057" s="56"/>
      <c r="GB1057" s="56"/>
      <c r="GC1057" s="56"/>
      <c r="GD1057" s="56"/>
      <c r="GE1057" s="56"/>
      <c r="GF1057" s="56"/>
      <c r="GG1057" s="56"/>
      <c r="GH1057" s="56"/>
      <c r="GI1057" s="56"/>
      <c r="GJ1057" s="56"/>
      <c r="GK1057" s="56"/>
      <c r="GL1057" s="56"/>
      <c r="GM1057" s="56"/>
      <c r="GN1057" s="56"/>
      <c r="GO1057" s="56"/>
      <c r="GP1057" s="56"/>
      <c r="GQ1057" s="56"/>
      <c r="GR1057" s="56"/>
      <c r="GS1057" s="56"/>
      <c r="GT1057" s="56"/>
      <c r="GU1057" s="56"/>
      <c r="GV1057" s="56"/>
      <c r="GW1057" s="56"/>
      <c r="GX1057" s="56"/>
      <c r="GY1057" s="56"/>
      <c r="GZ1057" s="56"/>
      <c r="HA1057" s="56"/>
      <c r="HB1057" s="56"/>
      <c r="HC1057" s="56"/>
      <c r="HD1057" s="56"/>
      <c r="HE1057" s="56"/>
      <c r="HF1057" s="56"/>
      <c r="HG1057" s="56"/>
      <c r="HH1057" s="56"/>
      <c r="HI1057" s="56"/>
      <c r="HJ1057" s="56"/>
      <c r="HK1057" s="56"/>
      <c r="HL1057" s="56"/>
      <c r="HM1057" s="56"/>
      <c r="HN1057" s="56"/>
      <c r="HO1057" s="56"/>
      <c r="HP1057" s="56"/>
      <c r="HQ1057" s="56"/>
      <c r="HR1057" s="56"/>
      <c r="HS1057" s="56"/>
      <c r="HT1057" s="56"/>
      <c r="HU1057" s="56"/>
      <c r="HV1057" s="56"/>
      <c r="HW1057" s="56"/>
      <c r="HX1057" s="56"/>
      <c r="HY1057" s="56"/>
      <c r="HZ1057" s="56"/>
      <c r="IA1057" s="56"/>
      <c r="IB1057" s="56"/>
      <c r="IC1057" s="56"/>
      <c r="ID1057" s="56"/>
      <c r="IE1057" s="56"/>
      <c r="IF1057" s="56"/>
      <c r="IG1057" s="56"/>
      <c r="IH1057" s="56"/>
      <c r="II1057" s="56"/>
      <c r="IJ1057" s="56"/>
      <c r="IK1057" s="56"/>
      <c r="IL1057" s="56"/>
      <c r="IM1057" s="56"/>
      <c r="IN1057" s="56"/>
      <c r="IO1057" s="56"/>
      <c r="IP1057" s="56"/>
      <c r="IQ1057" s="56"/>
      <c r="IR1057" s="56"/>
      <c r="IS1057" s="56"/>
      <c r="IT1057" s="56"/>
      <c r="IU1057" s="56"/>
      <c r="IV1057" s="56"/>
      <c r="IW1057" s="56"/>
      <c r="IX1057" s="56"/>
    </row>
    <row r="1058" spans="2:258">
      <c r="B1058" s="56"/>
      <c r="C1058" s="56"/>
      <c r="D1058" s="56"/>
      <c r="E1058" s="56"/>
      <c r="F1058" s="56"/>
      <c r="G1058" s="56"/>
      <c r="H1058" s="56"/>
      <c r="I1058" s="56"/>
      <c r="J1058" s="56"/>
      <c r="K1058" s="56"/>
      <c r="L1058" s="56"/>
      <c r="M1058" s="56"/>
      <c r="CK1058" s="56"/>
      <c r="CL1058" s="56"/>
      <c r="CM1058" s="56"/>
      <c r="CN1058" s="56"/>
      <c r="CO1058" s="56"/>
      <c r="CP1058" s="56"/>
      <c r="CQ1058" s="56"/>
      <c r="CR1058" s="56"/>
      <c r="CS1058" s="56"/>
      <c r="CT1058" s="56"/>
      <c r="CU1058" s="56"/>
      <c r="CV1058" s="56"/>
      <c r="CW1058" s="56"/>
      <c r="CX1058" s="56"/>
      <c r="CY1058" s="56"/>
      <c r="CZ1058" s="56"/>
      <c r="DA1058" s="56"/>
      <c r="DB1058" s="56"/>
      <c r="DC1058" s="56"/>
      <c r="DD1058" s="56"/>
      <c r="DE1058" s="56"/>
      <c r="DF1058" s="56"/>
      <c r="DG1058" s="56"/>
      <c r="DH1058" s="56"/>
      <c r="DI1058" s="56"/>
      <c r="DJ1058" s="56"/>
      <c r="DK1058" s="56"/>
      <c r="DL1058" s="56"/>
      <c r="DM1058" s="56"/>
      <c r="DN1058" s="56"/>
      <c r="DO1058" s="56"/>
      <c r="DP1058" s="56"/>
      <c r="DQ1058" s="56"/>
      <c r="DR1058" s="56"/>
      <c r="DS1058" s="56"/>
      <c r="DT1058" s="56"/>
      <c r="DU1058" s="56"/>
      <c r="DV1058" s="56"/>
      <c r="DW1058" s="56"/>
      <c r="DX1058" s="56"/>
      <c r="DY1058" s="56"/>
      <c r="DZ1058" s="56"/>
      <c r="EA1058" s="56"/>
      <c r="EB1058" s="56"/>
      <c r="EC1058" s="56"/>
      <c r="ED1058" s="56"/>
      <c r="EE1058" s="56"/>
      <c r="EF1058" s="56"/>
      <c r="EG1058" s="56"/>
      <c r="EH1058" s="56"/>
      <c r="EI1058" s="56"/>
      <c r="EJ1058" s="56"/>
      <c r="EK1058" s="56"/>
      <c r="EL1058" s="56"/>
      <c r="EM1058" s="56"/>
      <c r="EN1058" s="56"/>
      <c r="EO1058" s="56"/>
      <c r="EP1058" s="56"/>
      <c r="EQ1058" s="56"/>
      <c r="ER1058" s="56"/>
      <c r="ES1058" s="56"/>
      <c r="ET1058" s="56"/>
      <c r="EU1058" s="56"/>
      <c r="EV1058" s="56"/>
      <c r="EW1058" s="56"/>
      <c r="EX1058" s="56"/>
      <c r="EY1058" s="56"/>
      <c r="EZ1058" s="56"/>
      <c r="FA1058" s="56"/>
      <c r="FB1058" s="56"/>
      <c r="FC1058" s="56"/>
      <c r="FD1058" s="56"/>
      <c r="FE1058" s="56"/>
      <c r="FF1058" s="56"/>
      <c r="FG1058" s="56"/>
      <c r="FH1058" s="56"/>
      <c r="FI1058" s="56"/>
      <c r="FJ1058" s="56"/>
      <c r="FK1058" s="56"/>
      <c r="FL1058" s="56"/>
      <c r="FM1058" s="56"/>
      <c r="FN1058" s="56"/>
      <c r="FO1058" s="56"/>
      <c r="FP1058" s="56"/>
      <c r="FQ1058" s="56"/>
      <c r="FR1058" s="56"/>
      <c r="FS1058" s="56"/>
      <c r="FT1058" s="56"/>
      <c r="FU1058" s="56"/>
      <c r="FV1058" s="56"/>
      <c r="FW1058" s="56"/>
      <c r="FX1058" s="56"/>
      <c r="FY1058" s="56"/>
      <c r="FZ1058" s="56"/>
      <c r="GA1058" s="56"/>
      <c r="GB1058" s="56"/>
      <c r="GC1058" s="56"/>
      <c r="GD1058" s="56"/>
      <c r="GE1058" s="56"/>
      <c r="GF1058" s="56"/>
      <c r="GG1058" s="56"/>
      <c r="GH1058" s="56"/>
      <c r="GI1058" s="56"/>
      <c r="GJ1058" s="56"/>
      <c r="GK1058" s="56"/>
      <c r="GL1058" s="56"/>
      <c r="GM1058" s="56"/>
      <c r="GN1058" s="56"/>
      <c r="GO1058" s="56"/>
      <c r="GP1058" s="56"/>
      <c r="GQ1058" s="56"/>
      <c r="GR1058" s="56"/>
      <c r="GS1058" s="56"/>
      <c r="GT1058" s="56"/>
      <c r="GU1058" s="56"/>
      <c r="GV1058" s="56"/>
      <c r="GW1058" s="56"/>
      <c r="GX1058" s="56"/>
      <c r="GY1058" s="56"/>
      <c r="GZ1058" s="56"/>
      <c r="HA1058" s="56"/>
      <c r="HB1058" s="56"/>
      <c r="HC1058" s="56"/>
      <c r="HD1058" s="56"/>
      <c r="HE1058" s="56"/>
      <c r="HF1058" s="56"/>
      <c r="HG1058" s="56"/>
      <c r="HH1058" s="56"/>
      <c r="HI1058" s="56"/>
      <c r="HJ1058" s="56"/>
      <c r="HK1058" s="56"/>
      <c r="HL1058" s="56"/>
      <c r="HM1058" s="56"/>
      <c r="HN1058" s="56"/>
      <c r="HO1058" s="56"/>
      <c r="HP1058" s="56"/>
      <c r="HQ1058" s="56"/>
      <c r="HR1058" s="56"/>
      <c r="HS1058" s="56"/>
      <c r="HT1058" s="56"/>
      <c r="HU1058" s="56"/>
      <c r="HV1058" s="56"/>
      <c r="HW1058" s="56"/>
      <c r="HX1058" s="56"/>
      <c r="HY1058" s="56"/>
      <c r="HZ1058" s="56"/>
      <c r="IA1058" s="56"/>
      <c r="IB1058" s="56"/>
      <c r="IC1058" s="56"/>
      <c r="ID1058" s="56"/>
      <c r="IE1058" s="56"/>
      <c r="IF1058" s="56"/>
      <c r="IG1058" s="56"/>
      <c r="IH1058" s="56"/>
      <c r="II1058" s="56"/>
      <c r="IJ1058" s="56"/>
      <c r="IK1058" s="56"/>
      <c r="IL1058" s="56"/>
      <c r="IM1058" s="56"/>
      <c r="IN1058" s="56"/>
      <c r="IO1058" s="56"/>
      <c r="IP1058" s="56"/>
      <c r="IQ1058" s="56"/>
      <c r="IR1058" s="56"/>
      <c r="IS1058" s="56"/>
      <c r="IT1058" s="56"/>
      <c r="IU1058" s="56"/>
      <c r="IV1058" s="56"/>
      <c r="IW1058" s="56"/>
      <c r="IX1058" s="56"/>
    </row>
    <row r="1059" spans="2:258">
      <c r="B1059" s="56"/>
      <c r="C1059" s="56"/>
      <c r="D1059" s="56"/>
      <c r="E1059" s="56"/>
      <c r="F1059" s="56"/>
      <c r="G1059" s="56"/>
      <c r="H1059" s="56"/>
      <c r="I1059" s="56"/>
      <c r="J1059" s="56"/>
      <c r="K1059" s="56"/>
      <c r="L1059" s="56"/>
      <c r="M1059" s="56"/>
      <c r="CK1059" s="56"/>
      <c r="CL1059" s="56"/>
      <c r="CM1059" s="56"/>
      <c r="CN1059" s="56"/>
      <c r="CO1059" s="56"/>
      <c r="CP1059" s="56"/>
      <c r="CQ1059" s="56"/>
      <c r="CR1059" s="56"/>
      <c r="CS1059" s="56"/>
      <c r="CT1059" s="56"/>
      <c r="CU1059" s="56"/>
      <c r="CV1059" s="56"/>
      <c r="CW1059" s="56"/>
      <c r="CX1059" s="56"/>
      <c r="CY1059" s="56"/>
      <c r="CZ1059" s="56"/>
      <c r="DA1059" s="56"/>
      <c r="DB1059" s="56"/>
      <c r="DC1059" s="56"/>
      <c r="DD1059" s="56"/>
      <c r="DE1059" s="56"/>
      <c r="DF1059" s="56"/>
      <c r="DG1059" s="56"/>
      <c r="DH1059" s="56"/>
      <c r="DI1059" s="56"/>
      <c r="DJ1059" s="56"/>
      <c r="DK1059" s="56"/>
      <c r="DL1059" s="56"/>
      <c r="DM1059" s="56"/>
      <c r="DN1059" s="56"/>
      <c r="DO1059" s="56"/>
      <c r="DP1059" s="56"/>
      <c r="DQ1059" s="56"/>
      <c r="DR1059" s="56"/>
      <c r="DS1059" s="56"/>
      <c r="DT1059" s="56"/>
      <c r="DU1059" s="56"/>
      <c r="DV1059" s="56"/>
      <c r="DW1059" s="56"/>
      <c r="DX1059" s="56"/>
      <c r="DY1059" s="56"/>
      <c r="DZ1059" s="56"/>
      <c r="EA1059" s="56"/>
      <c r="EB1059" s="56"/>
      <c r="EC1059" s="56"/>
      <c r="ED1059" s="56"/>
      <c r="EE1059" s="56"/>
      <c r="EF1059" s="56"/>
      <c r="EG1059" s="56"/>
      <c r="EH1059" s="56"/>
      <c r="EI1059" s="56"/>
      <c r="EJ1059" s="56"/>
      <c r="EK1059" s="56"/>
      <c r="EL1059" s="56"/>
      <c r="EM1059" s="56"/>
      <c r="EN1059" s="56"/>
      <c r="EO1059" s="56"/>
      <c r="EP1059" s="56"/>
      <c r="EQ1059" s="56"/>
      <c r="ER1059" s="56"/>
      <c r="ES1059" s="56"/>
      <c r="ET1059" s="56"/>
      <c r="EU1059" s="56"/>
      <c r="EV1059" s="56"/>
      <c r="EW1059" s="56"/>
      <c r="EX1059" s="56"/>
      <c r="EY1059" s="56"/>
      <c r="EZ1059" s="56"/>
      <c r="FA1059" s="56"/>
      <c r="FB1059" s="56"/>
      <c r="FC1059" s="56"/>
      <c r="FD1059" s="56"/>
      <c r="FE1059" s="56"/>
      <c r="FF1059" s="56"/>
      <c r="FG1059" s="56"/>
      <c r="FH1059" s="56"/>
      <c r="FI1059" s="56"/>
      <c r="FJ1059" s="56"/>
      <c r="FK1059" s="56"/>
      <c r="FL1059" s="56"/>
      <c r="FM1059" s="56"/>
      <c r="FN1059" s="56"/>
      <c r="FO1059" s="56"/>
      <c r="FP1059" s="56"/>
      <c r="FQ1059" s="56"/>
      <c r="FR1059" s="56"/>
      <c r="FS1059" s="56"/>
      <c r="FT1059" s="56"/>
      <c r="FU1059" s="56"/>
      <c r="FV1059" s="56"/>
      <c r="FW1059" s="56"/>
      <c r="FX1059" s="56"/>
      <c r="FY1059" s="56"/>
      <c r="FZ1059" s="56"/>
      <c r="GA1059" s="56"/>
      <c r="GB1059" s="56"/>
      <c r="GC1059" s="56"/>
      <c r="GD1059" s="56"/>
      <c r="GE1059" s="56"/>
      <c r="GF1059" s="56"/>
      <c r="GG1059" s="56"/>
      <c r="GH1059" s="56"/>
      <c r="GI1059" s="56"/>
      <c r="GJ1059" s="56"/>
      <c r="GK1059" s="56"/>
      <c r="GL1059" s="56"/>
      <c r="GM1059" s="56"/>
      <c r="GN1059" s="56"/>
      <c r="GO1059" s="56"/>
      <c r="GP1059" s="56"/>
      <c r="GQ1059" s="56"/>
      <c r="GR1059" s="56"/>
      <c r="GS1059" s="56"/>
      <c r="GT1059" s="56"/>
      <c r="GU1059" s="56"/>
      <c r="GV1059" s="56"/>
      <c r="GW1059" s="56"/>
      <c r="GX1059" s="56"/>
      <c r="GY1059" s="56"/>
      <c r="GZ1059" s="56"/>
      <c r="HA1059" s="56"/>
      <c r="HB1059" s="56"/>
      <c r="HC1059" s="56"/>
      <c r="HD1059" s="56"/>
      <c r="HE1059" s="56"/>
      <c r="HF1059" s="56"/>
      <c r="HG1059" s="56"/>
      <c r="HH1059" s="56"/>
      <c r="HI1059" s="56"/>
      <c r="HJ1059" s="56"/>
      <c r="HK1059" s="56"/>
      <c r="HL1059" s="56"/>
      <c r="HM1059" s="56"/>
      <c r="HN1059" s="56"/>
      <c r="HO1059" s="56"/>
      <c r="HP1059" s="56"/>
      <c r="HQ1059" s="56"/>
      <c r="HR1059" s="56"/>
      <c r="HS1059" s="56"/>
      <c r="HT1059" s="56"/>
      <c r="HU1059" s="56"/>
      <c r="HV1059" s="56"/>
      <c r="HW1059" s="56"/>
      <c r="HX1059" s="56"/>
      <c r="HY1059" s="56"/>
      <c r="HZ1059" s="56"/>
      <c r="IA1059" s="56"/>
      <c r="IB1059" s="56"/>
      <c r="IC1059" s="56"/>
      <c r="ID1059" s="56"/>
      <c r="IE1059" s="56"/>
      <c r="IF1059" s="56"/>
      <c r="IG1059" s="56"/>
      <c r="IH1059" s="56"/>
      <c r="II1059" s="56"/>
      <c r="IJ1059" s="56"/>
      <c r="IK1059" s="56"/>
      <c r="IL1059" s="56"/>
      <c r="IM1059" s="56"/>
      <c r="IN1059" s="56"/>
      <c r="IO1059" s="56"/>
      <c r="IP1059" s="56"/>
      <c r="IQ1059" s="56"/>
      <c r="IR1059" s="56"/>
      <c r="IS1059" s="56"/>
      <c r="IT1059" s="56"/>
      <c r="IU1059" s="56"/>
      <c r="IV1059" s="56"/>
      <c r="IW1059" s="56"/>
      <c r="IX1059" s="56"/>
    </row>
    <row r="1060" spans="2:258">
      <c r="B1060" s="56"/>
      <c r="C1060" s="56"/>
      <c r="D1060" s="56"/>
      <c r="E1060" s="56"/>
      <c r="F1060" s="56"/>
      <c r="G1060" s="56"/>
      <c r="H1060" s="56"/>
      <c r="I1060" s="56"/>
      <c r="J1060" s="56"/>
      <c r="K1060" s="56"/>
      <c r="L1060" s="56"/>
      <c r="M1060" s="56"/>
      <c r="CK1060" s="56"/>
      <c r="CL1060" s="56"/>
      <c r="CM1060" s="56"/>
      <c r="CN1060" s="56"/>
      <c r="CO1060" s="56"/>
      <c r="CP1060" s="56"/>
      <c r="CQ1060" s="56"/>
      <c r="CR1060" s="56"/>
      <c r="CS1060" s="56"/>
      <c r="CT1060" s="56"/>
      <c r="CU1060" s="56"/>
      <c r="CV1060" s="56"/>
      <c r="CW1060" s="56"/>
      <c r="CX1060" s="56"/>
      <c r="CY1060" s="56"/>
      <c r="CZ1060" s="56"/>
      <c r="DA1060" s="56"/>
      <c r="DB1060" s="56"/>
      <c r="DC1060" s="56"/>
      <c r="DD1060" s="56"/>
      <c r="DE1060" s="56"/>
      <c r="DF1060" s="56"/>
      <c r="DG1060" s="56"/>
      <c r="DH1060" s="56"/>
      <c r="DI1060" s="56"/>
      <c r="DJ1060" s="56"/>
      <c r="DK1060" s="56"/>
      <c r="DL1060" s="56"/>
      <c r="DM1060" s="56"/>
      <c r="DN1060" s="56"/>
      <c r="DO1060" s="56"/>
      <c r="DP1060" s="56"/>
      <c r="DQ1060" s="56"/>
      <c r="DR1060" s="56"/>
      <c r="DS1060" s="56"/>
      <c r="DT1060" s="56"/>
      <c r="DU1060" s="56"/>
      <c r="DV1060" s="56"/>
      <c r="DW1060" s="56"/>
      <c r="DX1060" s="56"/>
      <c r="DY1060" s="56"/>
      <c r="DZ1060" s="56"/>
      <c r="EA1060" s="56"/>
      <c r="EB1060" s="56"/>
      <c r="EC1060" s="56"/>
      <c r="ED1060" s="56"/>
      <c r="EE1060" s="56"/>
      <c r="EF1060" s="56"/>
      <c r="EG1060" s="56"/>
      <c r="EH1060" s="56"/>
      <c r="EI1060" s="56"/>
      <c r="EJ1060" s="56"/>
      <c r="EK1060" s="56"/>
      <c r="EL1060" s="56"/>
      <c r="EM1060" s="56"/>
      <c r="EN1060" s="56"/>
      <c r="EO1060" s="56"/>
      <c r="EP1060" s="56"/>
      <c r="EQ1060" s="56"/>
      <c r="ER1060" s="56"/>
      <c r="ES1060" s="56"/>
      <c r="ET1060" s="56"/>
      <c r="EU1060" s="56"/>
      <c r="EV1060" s="56"/>
      <c r="EW1060" s="56"/>
      <c r="EX1060" s="56"/>
      <c r="EY1060" s="56"/>
      <c r="EZ1060" s="56"/>
      <c r="FA1060" s="56"/>
      <c r="FB1060" s="56"/>
      <c r="FC1060" s="56"/>
      <c r="FD1060" s="56"/>
      <c r="FE1060" s="56"/>
      <c r="FF1060" s="56"/>
      <c r="FG1060" s="56"/>
      <c r="FH1060" s="56"/>
      <c r="FI1060" s="56"/>
      <c r="FJ1060" s="56"/>
      <c r="FK1060" s="56"/>
      <c r="FL1060" s="56"/>
      <c r="FM1060" s="56"/>
      <c r="FN1060" s="56"/>
      <c r="FO1060" s="56"/>
      <c r="FP1060" s="56"/>
      <c r="FQ1060" s="56"/>
      <c r="FR1060" s="56"/>
      <c r="FS1060" s="56"/>
      <c r="FT1060" s="56"/>
      <c r="FU1060" s="56"/>
      <c r="FV1060" s="56"/>
      <c r="FW1060" s="56"/>
      <c r="FX1060" s="56"/>
      <c r="FY1060" s="56"/>
      <c r="FZ1060" s="56"/>
      <c r="GA1060" s="56"/>
      <c r="GB1060" s="56"/>
      <c r="GC1060" s="56"/>
      <c r="GD1060" s="56"/>
      <c r="GE1060" s="56"/>
      <c r="GF1060" s="56"/>
      <c r="GG1060" s="56"/>
      <c r="GH1060" s="56"/>
      <c r="GI1060" s="56"/>
      <c r="GJ1060" s="56"/>
      <c r="GK1060" s="56"/>
      <c r="GL1060" s="56"/>
      <c r="GM1060" s="56"/>
      <c r="GN1060" s="56"/>
      <c r="GO1060" s="56"/>
      <c r="GP1060" s="56"/>
      <c r="GQ1060" s="56"/>
      <c r="GR1060" s="56"/>
      <c r="GS1060" s="56"/>
      <c r="GT1060" s="56"/>
      <c r="GU1060" s="56"/>
      <c r="GV1060" s="56"/>
      <c r="GW1060" s="56"/>
      <c r="GX1060" s="56"/>
      <c r="GY1060" s="56"/>
      <c r="GZ1060" s="56"/>
      <c r="HA1060" s="56"/>
      <c r="HB1060" s="56"/>
      <c r="HC1060" s="56"/>
      <c r="HD1060" s="56"/>
      <c r="HE1060" s="56"/>
      <c r="HF1060" s="56"/>
      <c r="HG1060" s="56"/>
      <c r="HH1060" s="56"/>
      <c r="HI1060" s="56"/>
      <c r="HJ1060" s="56"/>
      <c r="HK1060" s="56"/>
      <c r="HL1060" s="56"/>
      <c r="HM1060" s="56"/>
      <c r="HN1060" s="56"/>
      <c r="HO1060" s="56"/>
      <c r="HP1060" s="56"/>
      <c r="HQ1060" s="56"/>
      <c r="HR1060" s="56"/>
      <c r="HS1060" s="56"/>
      <c r="HT1060" s="56"/>
      <c r="HU1060" s="56"/>
      <c r="HV1060" s="56"/>
      <c r="HW1060" s="56"/>
      <c r="HX1060" s="56"/>
      <c r="HY1060" s="56"/>
      <c r="HZ1060" s="56"/>
      <c r="IA1060" s="56"/>
      <c r="IB1060" s="56"/>
      <c r="IC1060" s="56"/>
      <c r="ID1060" s="56"/>
      <c r="IE1060" s="56"/>
      <c r="IF1060" s="56"/>
      <c r="IG1060" s="56"/>
      <c r="IH1060" s="56"/>
      <c r="II1060" s="56"/>
      <c r="IJ1060" s="56"/>
      <c r="IK1060" s="56"/>
      <c r="IL1060" s="56"/>
      <c r="IM1060" s="56"/>
      <c r="IN1060" s="56"/>
      <c r="IO1060" s="56"/>
      <c r="IP1060" s="56"/>
      <c r="IQ1060" s="56"/>
      <c r="IR1060" s="56"/>
      <c r="IS1060" s="56"/>
      <c r="IT1060" s="56"/>
      <c r="IU1060" s="56"/>
      <c r="IV1060" s="56"/>
      <c r="IW1060" s="56"/>
      <c r="IX1060" s="56"/>
    </row>
    <row r="1061" spans="2:258">
      <c r="B1061" s="56"/>
      <c r="C1061" s="56"/>
      <c r="D1061" s="56"/>
      <c r="E1061" s="56"/>
      <c r="F1061" s="56"/>
      <c r="G1061" s="56"/>
      <c r="H1061" s="56"/>
      <c r="I1061" s="56"/>
      <c r="J1061" s="56"/>
      <c r="K1061" s="56"/>
      <c r="L1061" s="56"/>
      <c r="M1061" s="56"/>
      <c r="CK1061" s="56"/>
      <c r="CL1061" s="56"/>
      <c r="CM1061" s="56"/>
      <c r="CN1061" s="56"/>
      <c r="CO1061" s="56"/>
      <c r="CP1061" s="56"/>
      <c r="CQ1061" s="56"/>
      <c r="CR1061" s="56"/>
      <c r="CS1061" s="56"/>
      <c r="CT1061" s="56"/>
      <c r="CU1061" s="56"/>
      <c r="CV1061" s="56"/>
      <c r="CW1061" s="56"/>
      <c r="CX1061" s="56"/>
      <c r="CY1061" s="56"/>
      <c r="CZ1061" s="56"/>
      <c r="DA1061" s="56"/>
      <c r="DB1061" s="56"/>
      <c r="DC1061" s="56"/>
      <c r="DD1061" s="56"/>
      <c r="DE1061" s="56"/>
      <c r="DF1061" s="56"/>
      <c r="DG1061" s="56"/>
      <c r="DH1061" s="56"/>
      <c r="DI1061" s="56"/>
      <c r="DJ1061" s="56"/>
      <c r="DK1061" s="56"/>
      <c r="DL1061" s="56"/>
      <c r="DM1061" s="56"/>
      <c r="DN1061" s="56"/>
      <c r="DO1061" s="56"/>
      <c r="DP1061" s="56"/>
      <c r="DQ1061" s="56"/>
      <c r="DR1061" s="56"/>
      <c r="DS1061" s="56"/>
      <c r="DT1061" s="56"/>
      <c r="DU1061" s="56"/>
      <c r="DV1061" s="56"/>
      <c r="DW1061" s="56"/>
      <c r="DX1061" s="56"/>
      <c r="DY1061" s="56"/>
      <c r="DZ1061" s="56"/>
      <c r="EA1061" s="56"/>
      <c r="EB1061" s="56"/>
      <c r="EC1061" s="56"/>
      <c r="ED1061" s="56"/>
      <c r="EE1061" s="56"/>
      <c r="EF1061" s="56"/>
      <c r="EG1061" s="56"/>
      <c r="EH1061" s="56"/>
      <c r="EI1061" s="56"/>
      <c r="EJ1061" s="56"/>
      <c r="EK1061" s="56"/>
      <c r="EL1061" s="56"/>
      <c r="EM1061" s="56"/>
      <c r="EN1061" s="56"/>
      <c r="EO1061" s="56"/>
      <c r="EP1061" s="56"/>
      <c r="EQ1061" s="56"/>
      <c r="ER1061" s="56"/>
      <c r="ES1061" s="56"/>
      <c r="ET1061" s="56"/>
      <c r="EU1061" s="56"/>
      <c r="EV1061" s="56"/>
      <c r="EW1061" s="56"/>
      <c r="EX1061" s="56"/>
      <c r="EY1061" s="56"/>
      <c r="EZ1061" s="56"/>
      <c r="FA1061" s="56"/>
      <c r="FB1061" s="56"/>
      <c r="FC1061" s="56"/>
      <c r="FD1061" s="56"/>
      <c r="FE1061" s="56"/>
      <c r="FF1061" s="56"/>
      <c r="FG1061" s="56"/>
      <c r="FH1061" s="56"/>
      <c r="FI1061" s="56"/>
      <c r="FJ1061" s="56"/>
      <c r="FK1061" s="56"/>
      <c r="FL1061" s="56"/>
      <c r="FM1061" s="56"/>
      <c r="FN1061" s="56"/>
      <c r="FO1061" s="56"/>
      <c r="FP1061" s="56"/>
      <c r="FQ1061" s="56"/>
      <c r="FR1061" s="56"/>
      <c r="FS1061" s="56"/>
      <c r="FT1061" s="56"/>
      <c r="FU1061" s="56"/>
      <c r="FV1061" s="56"/>
      <c r="FW1061" s="56"/>
      <c r="FX1061" s="56"/>
      <c r="FY1061" s="56"/>
      <c r="FZ1061" s="56"/>
      <c r="GA1061" s="56"/>
      <c r="GB1061" s="56"/>
      <c r="GC1061" s="56"/>
      <c r="GD1061" s="56"/>
      <c r="GE1061" s="56"/>
      <c r="GF1061" s="56"/>
      <c r="GG1061" s="56"/>
      <c r="GH1061" s="56"/>
      <c r="GI1061" s="56"/>
      <c r="GJ1061" s="56"/>
      <c r="GK1061" s="56"/>
      <c r="GL1061" s="56"/>
      <c r="GM1061" s="56"/>
      <c r="GN1061" s="56"/>
      <c r="GO1061" s="56"/>
      <c r="GP1061" s="56"/>
      <c r="GQ1061" s="56"/>
      <c r="GR1061" s="56"/>
      <c r="GS1061" s="56"/>
      <c r="GT1061" s="56"/>
      <c r="GU1061" s="56"/>
      <c r="GV1061" s="56"/>
      <c r="GW1061" s="56"/>
      <c r="GX1061" s="56"/>
      <c r="GY1061" s="56"/>
      <c r="GZ1061" s="56"/>
      <c r="HA1061" s="56"/>
      <c r="HB1061" s="56"/>
      <c r="HC1061" s="56"/>
      <c r="HD1061" s="56"/>
      <c r="HE1061" s="56"/>
      <c r="HF1061" s="56"/>
      <c r="HG1061" s="56"/>
      <c r="HH1061" s="56"/>
      <c r="HI1061" s="56"/>
      <c r="HJ1061" s="56"/>
      <c r="HK1061" s="56"/>
      <c r="HL1061" s="56"/>
      <c r="HM1061" s="56"/>
      <c r="HN1061" s="56"/>
      <c r="HO1061" s="56"/>
      <c r="HP1061" s="56"/>
      <c r="HQ1061" s="56"/>
      <c r="HR1061" s="56"/>
      <c r="HS1061" s="56"/>
      <c r="HT1061" s="56"/>
      <c r="HU1061" s="56"/>
      <c r="HV1061" s="56"/>
      <c r="HW1061" s="56"/>
      <c r="HX1061" s="56"/>
      <c r="HY1061" s="56"/>
      <c r="HZ1061" s="56"/>
      <c r="IA1061" s="56"/>
      <c r="IB1061" s="56"/>
      <c r="IC1061" s="56"/>
      <c r="ID1061" s="56"/>
      <c r="IE1061" s="56"/>
      <c r="IF1061" s="56"/>
      <c r="IG1061" s="56"/>
      <c r="IH1061" s="56"/>
      <c r="II1061" s="56"/>
      <c r="IJ1061" s="56"/>
      <c r="IK1061" s="56"/>
      <c r="IL1061" s="56"/>
      <c r="IM1061" s="56"/>
      <c r="IN1061" s="56"/>
      <c r="IO1061" s="56"/>
      <c r="IP1061" s="56"/>
      <c r="IQ1061" s="56"/>
      <c r="IR1061" s="56"/>
      <c r="IS1061" s="56"/>
      <c r="IT1061" s="56"/>
      <c r="IU1061" s="56"/>
      <c r="IV1061" s="56"/>
      <c r="IW1061" s="56"/>
      <c r="IX1061" s="56"/>
    </row>
    <row r="1062" spans="2:258">
      <c r="B1062" s="56"/>
      <c r="C1062" s="56"/>
      <c r="D1062" s="56"/>
      <c r="E1062" s="56"/>
      <c r="F1062" s="56"/>
      <c r="G1062" s="56"/>
      <c r="H1062" s="56"/>
      <c r="I1062" s="56"/>
      <c r="J1062" s="56"/>
      <c r="K1062" s="56"/>
      <c r="L1062" s="56"/>
      <c r="M1062" s="56"/>
      <c r="CK1062" s="56"/>
      <c r="CL1062" s="56"/>
      <c r="CM1062" s="56"/>
      <c r="CN1062" s="56"/>
      <c r="CO1062" s="56"/>
      <c r="CP1062" s="56"/>
      <c r="CQ1062" s="56"/>
      <c r="CR1062" s="56"/>
      <c r="CS1062" s="56"/>
      <c r="CT1062" s="56"/>
      <c r="CU1062" s="56"/>
      <c r="CV1062" s="56"/>
      <c r="CW1062" s="56"/>
      <c r="CX1062" s="56"/>
      <c r="CY1062" s="56"/>
      <c r="CZ1062" s="56"/>
      <c r="DA1062" s="56"/>
      <c r="DB1062" s="56"/>
      <c r="DC1062" s="56"/>
      <c r="DD1062" s="56"/>
      <c r="DE1062" s="56"/>
      <c r="DF1062" s="56"/>
      <c r="DG1062" s="56"/>
      <c r="DH1062" s="56"/>
      <c r="DI1062" s="56"/>
      <c r="DJ1062" s="56"/>
      <c r="DK1062" s="56"/>
      <c r="DL1062" s="56"/>
      <c r="DM1062" s="56"/>
      <c r="DN1062" s="56"/>
      <c r="DO1062" s="56"/>
      <c r="DP1062" s="56"/>
      <c r="DQ1062" s="56"/>
      <c r="DR1062" s="56"/>
      <c r="DS1062" s="56"/>
      <c r="DT1062" s="56"/>
      <c r="DU1062" s="56"/>
      <c r="DV1062" s="56"/>
      <c r="DW1062" s="56"/>
      <c r="DX1062" s="56"/>
      <c r="DY1062" s="56"/>
      <c r="DZ1062" s="56"/>
      <c r="EA1062" s="56"/>
      <c r="EB1062" s="56"/>
      <c r="EC1062" s="56"/>
      <c r="ED1062" s="56"/>
      <c r="EE1062" s="56"/>
      <c r="EF1062" s="56"/>
      <c r="EG1062" s="56"/>
      <c r="EH1062" s="56"/>
      <c r="EI1062" s="56"/>
      <c r="EJ1062" s="56"/>
      <c r="EK1062" s="56"/>
      <c r="EL1062" s="56"/>
      <c r="EM1062" s="56"/>
      <c r="EN1062" s="56"/>
      <c r="EO1062" s="56"/>
      <c r="EP1062" s="56"/>
      <c r="EQ1062" s="56"/>
      <c r="ER1062" s="56"/>
      <c r="ES1062" s="56"/>
      <c r="ET1062" s="56"/>
      <c r="EU1062" s="56"/>
      <c r="EV1062" s="56"/>
      <c r="EW1062" s="56"/>
      <c r="EX1062" s="56"/>
      <c r="EY1062" s="56"/>
      <c r="EZ1062" s="56"/>
      <c r="FA1062" s="56"/>
      <c r="FB1062" s="56"/>
      <c r="FC1062" s="56"/>
      <c r="FD1062" s="56"/>
      <c r="FE1062" s="56"/>
      <c r="FF1062" s="56"/>
      <c r="FG1062" s="56"/>
      <c r="FH1062" s="56"/>
      <c r="FI1062" s="56"/>
      <c r="FJ1062" s="56"/>
      <c r="FK1062" s="56"/>
      <c r="FL1062" s="56"/>
      <c r="FM1062" s="56"/>
      <c r="FN1062" s="56"/>
      <c r="FO1062" s="56"/>
      <c r="FP1062" s="56"/>
      <c r="FQ1062" s="56"/>
      <c r="FR1062" s="56"/>
      <c r="FS1062" s="56"/>
      <c r="FT1062" s="56"/>
      <c r="FU1062" s="56"/>
      <c r="FV1062" s="56"/>
      <c r="FW1062" s="56"/>
      <c r="FX1062" s="56"/>
      <c r="FY1062" s="56"/>
      <c r="FZ1062" s="56"/>
      <c r="GA1062" s="56"/>
      <c r="GB1062" s="56"/>
      <c r="GC1062" s="56"/>
      <c r="GD1062" s="56"/>
      <c r="GE1062" s="56"/>
      <c r="GF1062" s="56"/>
      <c r="GG1062" s="56"/>
      <c r="GH1062" s="56"/>
      <c r="GI1062" s="56"/>
      <c r="GJ1062" s="56"/>
      <c r="GK1062" s="56"/>
      <c r="GL1062" s="56"/>
      <c r="GM1062" s="56"/>
      <c r="GN1062" s="56"/>
      <c r="GO1062" s="56"/>
      <c r="GP1062" s="56"/>
      <c r="GQ1062" s="56"/>
      <c r="GR1062" s="56"/>
      <c r="GS1062" s="56"/>
      <c r="GT1062" s="56"/>
      <c r="GU1062" s="56"/>
      <c r="GV1062" s="56"/>
      <c r="GW1062" s="56"/>
      <c r="GX1062" s="56"/>
      <c r="GY1062" s="56"/>
      <c r="GZ1062" s="56"/>
      <c r="HA1062" s="56"/>
      <c r="HB1062" s="56"/>
      <c r="HC1062" s="56"/>
      <c r="HD1062" s="56"/>
      <c r="HE1062" s="56"/>
      <c r="HF1062" s="56"/>
      <c r="HG1062" s="56"/>
      <c r="HH1062" s="56"/>
      <c r="HI1062" s="56"/>
      <c r="HJ1062" s="56"/>
      <c r="HK1062" s="56"/>
      <c r="HL1062" s="56"/>
      <c r="HM1062" s="56"/>
      <c r="HN1062" s="56"/>
      <c r="HO1062" s="56"/>
      <c r="HP1062" s="56"/>
      <c r="HQ1062" s="56"/>
      <c r="HR1062" s="56"/>
      <c r="HS1062" s="56"/>
      <c r="HT1062" s="56"/>
      <c r="HU1062" s="56"/>
      <c r="HV1062" s="56"/>
      <c r="HW1062" s="56"/>
      <c r="HX1062" s="56"/>
      <c r="HY1062" s="56"/>
      <c r="HZ1062" s="56"/>
      <c r="IA1062" s="56"/>
      <c r="IB1062" s="56"/>
      <c r="IC1062" s="56"/>
      <c r="ID1062" s="56"/>
      <c r="IE1062" s="56"/>
      <c r="IF1062" s="56"/>
      <c r="IG1062" s="56"/>
      <c r="IH1062" s="56"/>
      <c r="II1062" s="56"/>
      <c r="IJ1062" s="56"/>
      <c r="IK1062" s="56"/>
      <c r="IL1062" s="56"/>
      <c r="IM1062" s="56"/>
      <c r="IN1062" s="56"/>
      <c r="IO1062" s="56"/>
      <c r="IP1062" s="56"/>
      <c r="IQ1062" s="56"/>
      <c r="IR1062" s="56"/>
      <c r="IS1062" s="56"/>
      <c r="IT1062" s="56"/>
      <c r="IU1062" s="56"/>
      <c r="IV1062" s="56"/>
      <c r="IW1062" s="56"/>
      <c r="IX1062" s="56"/>
    </row>
    <row r="1063" spans="2:258">
      <c r="B1063" s="56"/>
      <c r="C1063" s="56"/>
      <c r="D1063" s="56"/>
      <c r="E1063" s="56"/>
      <c r="F1063" s="56"/>
      <c r="G1063" s="56"/>
      <c r="H1063" s="56"/>
      <c r="I1063" s="56"/>
      <c r="J1063" s="56"/>
      <c r="K1063" s="56"/>
      <c r="L1063" s="56"/>
      <c r="M1063" s="56"/>
      <c r="CK1063" s="56"/>
      <c r="CL1063" s="56"/>
      <c r="CM1063" s="56"/>
      <c r="CN1063" s="56"/>
      <c r="CO1063" s="56"/>
      <c r="CP1063" s="56"/>
      <c r="CQ1063" s="56"/>
      <c r="CR1063" s="56"/>
      <c r="CS1063" s="56"/>
      <c r="CT1063" s="56"/>
      <c r="CU1063" s="56"/>
      <c r="CV1063" s="56"/>
      <c r="CW1063" s="56"/>
      <c r="CX1063" s="56"/>
      <c r="CY1063" s="56"/>
      <c r="CZ1063" s="56"/>
      <c r="DA1063" s="56"/>
      <c r="DB1063" s="56"/>
      <c r="DC1063" s="56"/>
      <c r="DD1063" s="56"/>
      <c r="DE1063" s="56"/>
      <c r="DF1063" s="56"/>
      <c r="DG1063" s="56"/>
      <c r="DH1063" s="56"/>
      <c r="DI1063" s="56"/>
      <c r="DJ1063" s="56"/>
      <c r="DK1063" s="56"/>
      <c r="DL1063" s="56"/>
      <c r="DM1063" s="56"/>
      <c r="DN1063" s="56"/>
      <c r="DO1063" s="56"/>
      <c r="DP1063" s="56"/>
      <c r="DQ1063" s="56"/>
      <c r="DR1063" s="56"/>
      <c r="DS1063" s="56"/>
      <c r="DT1063" s="56"/>
      <c r="DU1063" s="56"/>
      <c r="DV1063" s="56"/>
      <c r="DW1063" s="56"/>
      <c r="DX1063" s="56"/>
      <c r="DY1063" s="56"/>
      <c r="DZ1063" s="56"/>
      <c r="EA1063" s="56"/>
      <c r="EB1063" s="56"/>
      <c r="EC1063" s="56"/>
      <c r="ED1063" s="56"/>
      <c r="EE1063" s="56"/>
      <c r="EF1063" s="56"/>
      <c r="EG1063" s="56"/>
      <c r="EH1063" s="56"/>
      <c r="EI1063" s="56"/>
      <c r="EJ1063" s="56"/>
      <c r="EK1063" s="56"/>
      <c r="EL1063" s="56"/>
      <c r="EM1063" s="56"/>
      <c r="EN1063" s="56"/>
      <c r="EO1063" s="56"/>
      <c r="EP1063" s="56"/>
      <c r="EQ1063" s="56"/>
      <c r="ER1063" s="56"/>
      <c r="ES1063" s="56"/>
      <c r="ET1063" s="56"/>
      <c r="EU1063" s="56"/>
      <c r="EV1063" s="56"/>
      <c r="EW1063" s="56"/>
      <c r="EX1063" s="56"/>
      <c r="EY1063" s="56"/>
      <c r="EZ1063" s="56"/>
      <c r="FA1063" s="56"/>
      <c r="FB1063" s="56"/>
      <c r="FC1063" s="56"/>
      <c r="FD1063" s="56"/>
      <c r="FE1063" s="56"/>
      <c r="FF1063" s="56"/>
      <c r="FG1063" s="56"/>
      <c r="FH1063" s="56"/>
      <c r="FI1063" s="56"/>
      <c r="FJ1063" s="56"/>
      <c r="FK1063" s="56"/>
      <c r="FL1063" s="56"/>
      <c r="FM1063" s="56"/>
      <c r="FN1063" s="56"/>
      <c r="FO1063" s="56"/>
      <c r="FP1063" s="56"/>
      <c r="FQ1063" s="56"/>
      <c r="FR1063" s="56"/>
      <c r="FS1063" s="56"/>
      <c r="FT1063" s="56"/>
      <c r="FU1063" s="56"/>
      <c r="FV1063" s="56"/>
      <c r="FW1063" s="56"/>
      <c r="FX1063" s="56"/>
      <c r="FY1063" s="56"/>
      <c r="FZ1063" s="56"/>
      <c r="GA1063" s="56"/>
      <c r="GB1063" s="56"/>
      <c r="GC1063" s="56"/>
      <c r="GD1063" s="56"/>
      <c r="GE1063" s="56"/>
      <c r="GF1063" s="56"/>
      <c r="GG1063" s="56"/>
      <c r="GH1063" s="56"/>
      <c r="GI1063" s="56"/>
      <c r="GJ1063" s="56"/>
      <c r="GK1063" s="56"/>
      <c r="GL1063" s="56"/>
      <c r="GM1063" s="56"/>
      <c r="GN1063" s="56"/>
      <c r="GO1063" s="56"/>
      <c r="GP1063" s="56"/>
      <c r="GQ1063" s="56"/>
      <c r="GR1063" s="56"/>
      <c r="GS1063" s="56"/>
      <c r="GT1063" s="56"/>
      <c r="GU1063" s="56"/>
      <c r="GV1063" s="56"/>
      <c r="GW1063" s="56"/>
      <c r="GX1063" s="56"/>
      <c r="GY1063" s="56"/>
      <c r="GZ1063" s="56"/>
      <c r="HA1063" s="56"/>
      <c r="HB1063" s="56"/>
      <c r="HC1063" s="56"/>
      <c r="HD1063" s="56"/>
      <c r="HE1063" s="56"/>
      <c r="HF1063" s="56"/>
      <c r="HG1063" s="56"/>
      <c r="HH1063" s="56"/>
      <c r="HI1063" s="56"/>
      <c r="HJ1063" s="56"/>
      <c r="HK1063" s="56"/>
      <c r="HL1063" s="56"/>
      <c r="HM1063" s="56"/>
      <c r="HN1063" s="56"/>
      <c r="HO1063" s="56"/>
      <c r="HP1063" s="56"/>
      <c r="HQ1063" s="56"/>
      <c r="HR1063" s="56"/>
      <c r="HS1063" s="56"/>
      <c r="HT1063" s="56"/>
      <c r="HU1063" s="56"/>
      <c r="HV1063" s="56"/>
      <c r="HW1063" s="56"/>
      <c r="HX1063" s="56"/>
      <c r="HY1063" s="56"/>
      <c r="HZ1063" s="56"/>
      <c r="IA1063" s="56"/>
      <c r="IB1063" s="56"/>
      <c r="IC1063" s="56"/>
      <c r="ID1063" s="56"/>
      <c r="IE1063" s="56"/>
      <c r="IF1063" s="56"/>
      <c r="IG1063" s="56"/>
      <c r="IH1063" s="56"/>
      <c r="II1063" s="56"/>
      <c r="IJ1063" s="56"/>
      <c r="IK1063" s="56"/>
      <c r="IL1063" s="56"/>
      <c r="IM1063" s="56"/>
      <c r="IN1063" s="56"/>
      <c r="IO1063" s="56"/>
      <c r="IP1063" s="56"/>
      <c r="IQ1063" s="56"/>
      <c r="IR1063" s="56"/>
      <c r="IS1063" s="56"/>
      <c r="IT1063" s="56"/>
      <c r="IU1063" s="56"/>
      <c r="IV1063" s="56"/>
      <c r="IW1063" s="56"/>
      <c r="IX1063" s="56"/>
    </row>
    <row r="1064" spans="2:258">
      <c r="B1064" s="56"/>
      <c r="C1064" s="56"/>
      <c r="D1064" s="56"/>
      <c r="E1064" s="56"/>
      <c r="F1064" s="56"/>
      <c r="G1064" s="56"/>
      <c r="H1064" s="56"/>
      <c r="I1064" s="56"/>
      <c r="J1064" s="56"/>
      <c r="K1064" s="56"/>
      <c r="L1064" s="56"/>
      <c r="M1064" s="56"/>
      <c r="CK1064" s="56"/>
      <c r="CL1064" s="56"/>
      <c r="CM1064" s="56"/>
      <c r="CN1064" s="56"/>
      <c r="CO1064" s="56"/>
      <c r="CP1064" s="56"/>
      <c r="CQ1064" s="56"/>
      <c r="CR1064" s="56"/>
      <c r="CS1064" s="56"/>
      <c r="CT1064" s="56"/>
      <c r="CU1064" s="56"/>
      <c r="CV1064" s="56"/>
      <c r="CW1064" s="56"/>
      <c r="CX1064" s="56"/>
      <c r="CY1064" s="56"/>
      <c r="CZ1064" s="56"/>
      <c r="DA1064" s="56"/>
      <c r="DB1064" s="56"/>
      <c r="DC1064" s="56"/>
      <c r="DD1064" s="56"/>
      <c r="DE1064" s="56"/>
      <c r="DF1064" s="56"/>
      <c r="DG1064" s="56"/>
      <c r="DH1064" s="56"/>
      <c r="DI1064" s="56"/>
      <c r="DJ1064" s="56"/>
      <c r="DK1064" s="56"/>
      <c r="DL1064" s="56"/>
      <c r="DM1064" s="56"/>
      <c r="DN1064" s="56"/>
      <c r="DO1064" s="56"/>
      <c r="DP1064" s="56"/>
      <c r="DQ1064" s="56"/>
      <c r="DR1064" s="56"/>
      <c r="DS1064" s="56"/>
      <c r="DT1064" s="56"/>
      <c r="DU1064" s="56"/>
      <c r="DV1064" s="56"/>
      <c r="DW1064" s="56"/>
      <c r="DX1064" s="56"/>
      <c r="DY1064" s="56"/>
      <c r="DZ1064" s="56"/>
      <c r="EA1064" s="56"/>
      <c r="EB1064" s="56"/>
      <c r="EC1064" s="56"/>
      <c r="ED1064" s="56"/>
      <c r="EE1064" s="56"/>
      <c r="EF1064" s="56"/>
      <c r="EG1064" s="56"/>
      <c r="EH1064" s="56"/>
      <c r="EI1064" s="56"/>
      <c r="EJ1064" s="56"/>
      <c r="EK1064" s="56"/>
      <c r="EL1064" s="56"/>
      <c r="EM1064" s="56"/>
      <c r="EN1064" s="56"/>
      <c r="EO1064" s="56"/>
      <c r="EP1064" s="56"/>
      <c r="EQ1064" s="56"/>
      <c r="ER1064" s="56"/>
      <c r="ES1064" s="56"/>
      <c r="ET1064" s="56"/>
      <c r="EU1064" s="56"/>
      <c r="EV1064" s="56"/>
      <c r="EW1064" s="56"/>
      <c r="EX1064" s="56"/>
      <c r="EY1064" s="56"/>
      <c r="EZ1064" s="56"/>
      <c r="FA1064" s="56"/>
      <c r="FB1064" s="56"/>
      <c r="FC1064" s="56"/>
      <c r="FD1064" s="56"/>
      <c r="FE1064" s="56"/>
      <c r="FF1064" s="56"/>
      <c r="FG1064" s="56"/>
      <c r="FH1064" s="56"/>
      <c r="FI1064" s="56"/>
      <c r="FJ1064" s="56"/>
      <c r="FK1064" s="56"/>
      <c r="FL1064" s="56"/>
      <c r="FM1064" s="56"/>
      <c r="FN1064" s="56"/>
      <c r="FO1064" s="56"/>
      <c r="FP1064" s="56"/>
      <c r="FQ1064" s="56"/>
      <c r="FR1064" s="56"/>
      <c r="FS1064" s="56"/>
      <c r="FT1064" s="56"/>
      <c r="FU1064" s="56"/>
      <c r="FV1064" s="56"/>
      <c r="FW1064" s="56"/>
      <c r="FX1064" s="56"/>
      <c r="FY1064" s="56"/>
      <c r="FZ1064" s="56"/>
      <c r="GA1064" s="56"/>
      <c r="GB1064" s="56"/>
      <c r="GC1064" s="56"/>
      <c r="GD1064" s="56"/>
      <c r="GE1064" s="56"/>
      <c r="GF1064" s="56"/>
      <c r="GG1064" s="56"/>
      <c r="GH1064" s="56"/>
      <c r="GI1064" s="56"/>
      <c r="GJ1064" s="56"/>
      <c r="GK1064" s="56"/>
      <c r="GL1064" s="56"/>
      <c r="GM1064" s="56"/>
      <c r="GN1064" s="56"/>
      <c r="GO1064" s="56"/>
      <c r="GP1064" s="56"/>
      <c r="GQ1064" s="56"/>
      <c r="GR1064" s="56"/>
      <c r="GS1064" s="56"/>
      <c r="GT1064" s="56"/>
      <c r="GU1064" s="56"/>
      <c r="GV1064" s="56"/>
      <c r="GW1064" s="56"/>
      <c r="GX1064" s="56"/>
      <c r="GY1064" s="56"/>
      <c r="GZ1064" s="56"/>
      <c r="HA1064" s="56"/>
      <c r="HB1064" s="56"/>
      <c r="HC1064" s="56"/>
      <c r="HD1064" s="56"/>
      <c r="HE1064" s="56"/>
      <c r="HF1064" s="56"/>
      <c r="HG1064" s="56"/>
      <c r="HH1064" s="56"/>
      <c r="HI1064" s="56"/>
      <c r="HJ1064" s="56"/>
      <c r="HK1064" s="56"/>
      <c r="HL1064" s="56"/>
      <c r="HM1064" s="56"/>
      <c r="HN1064" s="56"/>
      <c r="HO1064" s="56"/>
      <c r="HP1064" s="56"/>
      <c r="HQ1064" s="56"/>
      <c r="HR1064" s="56"/>
      <c r="HS1064" s="56"/>
      <c r="HT1064" s="56"/>
      <c r="HU1064" s="56"/>
      <c r="HV1064" s="56"/>
      <c r="HW1064" s="56"/>
      <c r="HX1064" s="56"/>
      <c r="HY1064" s="56"/>
      <c r="HZ1064" s="56"/>
      <c r="IA1064" s="56"/>
      <c r="IB1064" s="56"/>
      <c r="IC1064" s="56"/>
      <c r="ID1064" s="56"/>
      <c r="IE1064" s="56"/>
      <c r="IF1064" s="56"/>
      <c r="IG1064" s="56"/>
      <c r="IH1064" s="56"/>
      <c r="II1064" s="56"/>
      <c r="IJ1064" s="56"/>
      <c r="IK1064" s="56"/>
      <c r="IL1064" s="56"/>
      <c r="IM1064" s="56"/>
      <c r="IN1064" s="56"/>
      <c r="IO1064" s="56"/>
      <c r="IP1064" s="56"/>
      <c r="IQ1064" s="56"/>
      <c r="IR1064" s="56"/>
      <c r="IS1064" s="56"/>
      <c r="IT1064" s="56"/>
      <c r="IU1064" s="56"/>
      <c r="IV1064" s="56"/>
      <c r="IW1064" s="56"/>
      <c r="IX1064" s="56"/>
    </row>
    <row r="1065" spans="2:258">
      <c r="B1065" s="56"/>
      <c r="C1065" s="56"/>
      <c r="D1065" s="56"/>
      <c r="E1065" s="56"/>
      <c r="F1065" s="56"/>
      <c r="G1065" s="56"/>
      <c r="H1065" s="56"/>
      <c r="I1065" s="56"/>
      <c r="J1065" s="56"/>
      <c r="K1065" s="56"/>
      <c r="L1065" s="56"/>
      <c r="M1065" s="56"/>
      <c r="CK1065" s="56"/>
      <c r="CL1065" s="56"/>
      <c r="CM1065" s="56"/>
      <c r="CN1065" s="56"/>
      <c r="CO1065" s="56"/>
      <c r="CP1065" s="56"/>
      <c r="CQ1065" s="56"/>
      <c r="CR1065" s="56"/>
      <c r="CS1065" s="56"/>
      <c r="CT1065" s="56"/>
      <c r="CU1065" s="56"/>
      <c r="CV1065" s="56"/>
      <c r="CW1065" s="56"/>
      <c r="CX1065" s="56"/>
      <c r="CY1065" s="56"/>
      <c r="CZ1065" s="56"/>
      <c r="DA1065" s="56"/>
      <c r="DB1065" s="56"/>
      <c r="DC1065" s="56"/>
      <c r="DD1065" s="56"/>
      <c r="DE1065" s="56"/>
      <c r="DF1065" s="56"/>
      <c r="DG1065" s="56"/>
      <c r="DH1065" s="56"/>
      <c r="DI1065" s="56"/>
      <c r="DJ1065" s="56"/>
      <c r="DK1065" s="56"/>
      <c r="DL1065" s="56"/>
      <c r="DM1065" s="56"/>
      <c r="DN1065" s="56"/>
      <c r="DO1065" s="56"/>
      <c r="DP1065" s="56"/>
      <c r="DQ1065" s="56"/>
      <c r="DR1065" s="56"/>
      <c r="DS1065" s="56"/>
      <c r="DT1065" s="56"/>
      <c r="DU1065" s="56"/>
      <c r="DV1065" s="56"/>
      <c r="DW1065" s="56"/>
      <c r="DX1065" s="56"/>
      <c r="DY1065" s="56"/>
      <c r="DZ1065" s="56"/>
      <c r="EA1065" s="56"/>
      <c r="EB1065" s="56"/>
      <c r="EC1065" s="56"/>
      <c r="ED1065" s="56"/>
      <c r="EE1065" s="56"/>
      <c r="EF1065" s="56"/>
      <c r="EG1065" s="56"/>
      <c r="EH1065" s="56"/>
      <c r="EI1065" s="56"/>
      <c r="EJ1065" s="56"/>
      <c r="EK1065" s="56"/>
      <c r="EL1065" s="56"/>
      <c r="EM1065" s="56"/>
      <c r="EN1065" s="56"/>
      <c r="EO1065" s="56"/>
      <c r="EP1065" s="56"/>
      <c r="EQ1065" s="56"/>
      <c r="ER1065" s="56"/>
      <c r="ES1065" s="56"/>
      <c r="ET1065" s="56"/>
      <c r="EU1065" s="56"/>
      <c r="EV1065" s="56"/>
      <c r="EW1065" s="56"/>
      <c r="EX1065" s="56"/>
      <c r="EY1065" s="56"/>
      <c r="EZ1065" s="56"/>
      <c r="FA1065" s="56"/>
      <c r="FB1065" s="56"/>
      <c r="FC1065" s="56"/>
      <c r="FD1065" s="56"/>
      <c r="FE1065" s="56"/>
      <c r="FF1065" s="56"/>
      <c r="FG1065" s="56"/>
      <c r="FH1065" s="56"/>
      <c r="FI1065" s="56"/>
      <c r="FJ1065" s="56"/>
      <c r="FK1065" s="56"/>
      <c r="FL1065" s="56"/>
      <c r="FM1065" s="56"/>
      <c r="FN1065" s="56"/>
      <c r="FO1065" s="56"/>
      <c r="FP1065" s="56"/>
      <c r="FQ1065" s="56"/>
      <c r="FR1065" s="56"/>
      <c r="FS1065" s="56"/>
      <c r="FT1065" s="56"/>
      <c r="FU1065" s="56"/>
      <c r="FV1065" s="56"/>
      <c r="FW1065" s="56"/>
      <c r="FX1065" s="56"/>
      <c r="FY1065" s="56"/>
      <c r="FZ1065" s="56"/>
      <c r="GA1065" s="56"/>
      <c r="GB1065" s="56"/>
      <c r="GC1065" s="56"/>
      <c r="GD1065" s="56"/>
      <c r="GE1065" s="56"/>
      <c r="GF1065" s="56"/>
      <c r="GG1065" s="56"/>
      <c r="GH1065" s="56"/>
      <c r="GI1065" s="56"/>
      <c r="GJ1065" s="56"/>
      <c r="GK1065" s="56"/>
      <c r="GL1065" s="56"/>
      <c r="GM1065" s="56"/>
      <c r="GN1065" s="56"/>
      <c r="GO1065" s="56"/>
      <c r="GP1065" s="56"/>
      <c r="GQ1065" s="56"/>
      <c r="GR1065" s="56"/>
      <c r="GS1065" s="56"/>
      <c r="GT1065" s="56"/>
      <c r="GU1065" s="56"/>
      <c r="GV1065" s="56"/>
      <c r="GW1065" s="56"/>
      <c r="GX1065" s="56"/>
      <c r="GY1065" s="56"/>
      <c r="GZ1065" s="56"/>
      <c r="HA1065" s="56"/>
      <c r="HB1065" s="56"/>
      <c r="HC1065" s="56"/>
      <c r="HD1065" s="56"/>
      <c r="HE1065" s="56"/>
      <c r="HF1065" s="56"/>
      <c r="HG1065" s="56"/>
      <c r="HH1065" s="56"/>
      <c r="HI1065" s="56"/>
      <c r="HJ1065" s="56"/>
      <c r="HK1065" s="56"/>
      <c r="HL1065" s="56"/>
      <c r="HM1065" s="56"/>
      <c r="HN1065" s="56"/>
      <c r="HO1065" s="56"/>
      <c r="HP1065" s="56"/>
      <c r="HQ1065" s="56"/>
      <c r="HR1065" s="56"/>
      <c r="HS1065" s="56"/>
      <c r="HT1065" s="56"/>
      <c r="HU1065" s="56"/>
      <c r="HV1065" s="56"/>
      <c r="HW1065" s="56"/>
      <c r="HX1065" s="56"/>
      <c r="HY1065" s="56"/>
      <c r="HZ1065" s="56"/>
      <c r="IA1065" s="56"/>
      <c r="IB1065" s="56"/>
      <c r="IC1065" s="56"/>
      <c r="ID1065" s="56"/>
      <c r="IE1065" s="56"/>
      <c r="IF1065" s="56"/>
      <c r="IG1065" s="56"/>
      <c r="IH1065" s="56"/>
      <c r="II1065" s="56"/>
      <c r="IJ1065" s="56"/>
      <c r="IK1065" s="56"/>
      <c r="IL1065" s="56"/>
      <c r="IM1065" s="56"/>
      <c r="IN1065" s="56"/>
      <c r="IO1065" s="56"/>
      <c r="IP1065" s="56"/>
      <c r="IQ1065" s="56"/>
      <c r="IR1065" s="56"/>
      <c r="IS1065" s="56"/>
      <c r="IT1065" s="56"/>
      <c r="IU1065" s="56"/>
      <c r="IV1065" s="56"/>
      <c r="IW1065" s="56"/>
      <c r="IX1065" s="56"/>
    </row>
    <row r="1066" spans="2:258">
      <c r="B1066" s="56"/>
      <c r="C1066" s="56"/>
      <c r="D1066" s="56"/>
      <c r="E1066" s="56"/>
      <c r="F1066" s="56"/>
      <c r="G1066" s="56"/>
      <c r="H1066" s="56"/>
      <c r="I1066" s="56"/>
      <c r="J1066" s="56"/>
      <c r="K1066" s="56"/>
      <c r="L1066" s="56"/>
      <c r="M1066" s="56"/>
      <c r="CK1066" s="56"/>
      <c r="CL1066" s="56"/>
      <c r="CM1066" s="56"/>
      <c r="CN1066" s="56"/>
      <c r="CO1066" s="56"/>
      <c r="CP1066" s="56"/>
      <c r="CQ1066" s="56"/>
      <c r="CR1066" s="56"/>
      <c r="CS1066" s="56"/>
      <c r="CT1066" s="56"/>
      <c r="CU1066" s="56"/>
      <c r="CV1066" s="56"/>
      <c r="CW1066" s="56"/>
      <c r="CX1066" s="56"/>
      <c r="CY1066" s="56"/>
      <c r="CZ1066" s="56"/>
      <c r="DA1066" s="56"/>
      <c r="DB1066" s="56"/>
      <c r="DC1066" s="56"/>
      <c r="DD1066" s="56"/>
      <c r="DE1066" s="56"/>
      <c r="DF1066" s="56"/>
      <c r="DG1066" s="56"/>
      <c r="DH1066" s="56"/>
      <c r="DI1066" s="56"/>
      <c r="DJ1066" s="56"/>
      <c r="DK1066" s="56"/>
      <c r="DL1066" s="56"/>
      <c r="DM1066" s="56"/>
      <c r="DN1066" s="56"/>
      <c r="DO1066" s="56"/>
      <c r="DP1066" s="56"/>
      <c r="DQ1066" s="56"/>
      <c r="DR1066" s="56"/>
      <c r="DS1066" s="56"/>
      <c r="DT1066" s="56"/>
      <c r="DU1066" s="56"/>
      <c r="DV1066" s="56"/>
      <c r="DW1066" s="56"/>
      <c r="DX1066" s="56"/>
      <c r="DY1066" s="56"/>
      <c r="DZ1066" s="56"/>
      <c r="EA1066" s="56"/>
      <c r="EB1066" s="56"/>
      <c r="EC1066" s="56"/>
      <c r="ED1066" s="56"/>
      <c r="EE1066" s="56"/>
      <c r="EF1066" s="56"/>
      <c r="EG1066" s="56"/>
      <c r="EH1066" s="56"/>
      <c r="EI1066" s="56"/>
      <c r="EJ1066" s="56"/>
      <c r="EK1066" s="56"/>
      <c r="EL1066" s="56"/>
      <c r="EM1066" s="56"/>
      <c r="EN1066" s="56"/>
      <c r="EO1066" s="56"/>
      <c r="EP1066" s="56"/>
      <c r="EQ1066" s="56"/>
      <c r="ER1066" s="56"/>
      <c r="ES1066" s="56"/>
      <c r="ET1066" s="56"/>
      <c r="EU1066" s="56"/>
      <c r="EV1066" s="56"/>
      <c r="EW1066" s="56"/>
      <c r="EX1066" s="56"/>
      <c r="EY1066" s="56"/>
      <c r="EZ1066" s="56"/>
      <c r="FA1066" s="56"/>
      <c r="FB1066" s="56"/>
      <c r="FC1066" s="56"/>
      <c r="FD1066" s="56"/>
      <c r="FE1066" s="56"/>
      <c r="FF1066" s="56"/>
      <c r="FG1066" s="56"/>
      <c r="FH1066" s="56"/>
      <c r="FI1066" s="56"/>
      <c r="FJ1066" s="56"/>
      <c r="FK1066" s="56"/>
      <c r="FL1066" s="56"/>
      <c r="FM1066" s="56"/>
      <c r="FN1066" s="56"/>
      <c r="FO1066" s="56"/>
      <c r="FP1066" s="56"/>
      <c r="FQ1066" s="56"/>
      <c r="FR1066" s="56"/>
      <c r="FS1066" s="56"/>
      <c r="FT1066" s="56"/>
      <c r="FU1066" s="56"/>
      <c r="FV1066" s="56"/>
      <c r="FW1066" s="56"/>
      <c r="FX1066" s="56"/>
      <c r="FY1066" s="56"/>
      <c r="FZ1066" s="56"/>
      <c r="GA1066" s="56"/>
      <c r="GB1066" s="56"/>
      <c r="GC1066" s="56"/>
      <c r="GD1066" s="56"/>
      <c r="GE1066" s="56"/>
      <c r="GF1066" s="56"/>
      <c r="GG1066" s="56"/>
      <c r="GH1066" s="56"/>
      <c r="GI1066" s="56"/>
      <c r="GJ1066" s="56"/>
      <c r="GK1066" s="56"/>
      <c r="GL1066" s="56"/>
      <c r="GM1066" s="56"/>
      <c r="GN1066" s="56"/>
      <c r="GO1066" s="56"/>
      <c r="GP1066" s="56"/>
      <c r="GQ1066" s="56"/>
      <c r="GR1066" s="56"/>
      <c r="GS1066" s="56"/>
      <c r="GT1066" s="56"/>
      <c r="GU1066" s="56"/>
      <c r="GV1066" s="56"/>
      <c r="GW1066" s="56"/>
      <c r="GX1066" s="56"/>
      <c r="GY1066" s="56"/>
      <c r="GZ1066" s="56"/>
      <c r="HA1066" s="56"/>
      <c r="HB1066" s="56"/>
      <c r="HC1066" s="56"/>
      <c r="HD1066" s="56"/>
      <c r="HE1066" s="56"/>
      <c r="HF1066" s="56"/>
      <c r="HG1066" s="56"/>
      <c r="HH1066" s="56"/>
      <c r="HI1066" s="56"/>
      <c r="HJ1066" s="56"/>
      <c r="HK1066" s="56"/>
      <c r="HL1066" s="56"/>
      <c r="HM1066" s="56"/>
      <c r="HN1066" s="56"/>
      <c r="HO1066" s="56"/>
      <c r="HP1066" s="56"/>
      <c r="HQ1066" s="56"/>
      <c r="HR1066" s="56"/>
      <c r="HS1066" s="56"/>
      <c r="HT1066" s="56"/>
      <c r="HU1066" s="56"/>
      <c r="HV1066" s="56"/>
      <c r="HW1066" s="56"/>
      <c r="HX1066" s="56"/>
      <c r="HY1066" s="56"/>
      <c r="HZ1066" s="56"/>
      <c r="IA1066" s="56"/>
      <c r="IB1066" s="56"/>
      <c r="IC1066" s="56"/>
      <c r="ID1066" s="56"/>
      <c r="IE1066" s="56"/>
      <c r="IF1066" s="56"/>
      <c r="IG1066" s="56"/>
      <c r="IH1066" s="56"/>
      <c r="II1066" s="56"/>
      <c r="IJ1066" s="56"/>
      <c r="IK1066" s="56"/>
      <c r="IL1066" s="56"/>
      <c r="IM1066" s="56"/>
      <c r="IN1066" s="56"/>
      <c r="IO1066" s="56"/>
      <c r="IP1066" s="56"/>
      <c r="IQ1066" s="56"/>
      <c r="IR1066" s="56"/>
      <c r="IS1066" s="56"/>
      <c r="IT1066" s="56"/>
      <c r="IU1066" s="56"/>
      <c r="IV1066" s="56"/>
      <c r="IW1066" s="56"/>
      <c r="IX1066" s="56"/>
    </row>
    <row r="1067" spans="2:258">
      <c r="B1067" s="56"/>
      <c r="C1067" s="56"/>
      <c r="D1067" s="56"/>
      <c r="E1067" s="56"/>
      <c r="F1067" s="56"/>
      <c r="G1067" s="56"/>
      <c r="H1067" s="56"/>
      <c r="I1067" s="56"/>
      <c r="J1067" s="56"/>
      <c r="K1067" s="56"/>
      <c r="L1067" s="56"/>
      <c r="M1067" s="56"/>
      <c r="CK1067" s="56"/>
      <c r="CL1067" s="56"/>
      <c r="CM1067" s="56"/>
      <c r="CN1067" s="56"/>
      <c r="CO1067" s="56"/>
      <c r="CP1067" s="56"/>
      <c r="CQ1067" s="56"/>
      <c r="CR1067" s="56"/>
      <c r="CS1067" s="56"/>
      <c r="CT1067" s="56"/>
      <c r="CU1067" s="56"/>
      <c r="CV1067" s="56"/>
      <c r="CW1067" s="56"/>
      <c r="CX1067" s="56"/>
      <c r="CY1067" s="56"/>
      <c r="CZ1067" s="56"/>
      <c r="DA1067" s="56"/>
      <c r="DB1067" s="56"/>
      <c r="DC1067" s="56"/>
      <c r="DD1067" s="56"/>
      <c r="DE1067" s="56"/>
      <c r="DF1067" s="56"/>
      <c r="DG1067" s="56"/>
      <c r="DH1067" s="56"/>
      <c r="DI1067" s="56"/>
      <c r="DJ1067" s="56"/>
      <c r="DK1067" s="56"/>
      <c r="DL1067" s="56"/>
      <c r="DM1067" s="56"/>
      <c r="DN1067" s="56"/>
      <c r="DO1067" s="56"/>
      <c r="DP1067" s="56"/>
      <c r="DQ1067" s="56"/>
      <c r="DR1067" s="56"/>
      <c r="DS1067" s="56"/>
      <c r="DT1067" s="56"/>
      <c r="DU1067" s="56"/>
      <c r="DV1067" s="56"/>
      <c r="DW1067" s="56"/>
      <c r="DX1067" s="56"/>
      <c r="DY1067" s="56"/>
      <c r="DZ1067" s="56"/>
      <c r="EA1067" s="56"/>
      <c r="EB1067" s="56"/>
      <c r="EC1067" s="56"/>
      <c r="ED1067" s="56"/>
      <c r="EE1067" s="56"/>
      <c r="EF1067" s="56"/>
      <c r="EG1067" s="56"/>
      <c r="EH1067" s="56"/>
      <c r="EI1067" s="56"/>
      <c r="EJ1067" s="56"/>
      <c r="EK1067" s="56"/>
      <c r="EL1067" s="56"/>
      <c r="EM1067" s="56"/>
      <c r="EN1067" s="56"/>
      <c r="EO1067" s="56"/>
      <c r="EP1067" s="56"/>
      <c r="EQ1067" s="56"/>
      <c r="ER1067" s="56"/>
      <c r="ES1067" s="56"/>
      <c r="ET1067" s="56"/>
      <c r="EU1067" s="56"/>
      <c r="EV1067" s="56"/>
      <c r="EW1067" s="56"/>
      <c r="EX1067" s="56"/>
      <c r="EY1067" s="56"/>
      <c r="EZ1067" s="56"/>
      <c r="FA1067" s="56"/>
      <c r="FB1067" s="56"/>
      <c r="FC1067" s="56"/>
      <c r="FD1067" s="56"/>
      <c r="FE1067" s="56"/>
      <c r="FF1067" s="56"/>
      <c r="FG1067" s="56"/>
      <c r="FH1067" s="56"/>
      <c r="FI1067" s="56"/>
      <c r="FJ1067" s="56"/>
      <c r="FK1067" s="56"/>
      <c r="FL1067" s="56"/>
      <c r="FM1067" s="56"/>
      <c r="FN1067" s="56"/>
      <c r="FO1067" s="56"/>
      <c r="FP1067" s="56"/>
      <c r="FQ1067" s="56"/>
      <c r="FR1067" s="56"/>
      <c r="FS1067" s="56"/>
      <c r="FT1067" s="56"/>
      <c r="FU1067" s="56"/>
      <c r="FV1067" s="56"/>
      <c r="FW1067" s="56"/>
      <c r="FX1067" s="56"/>
      <c r="FY1067" s="56"/>
      <c r="FZ1067" s="56"/>
      <c r="GA1067" s="56"/>
      <c r="GB1067" s="56"/>
      <c r="GC1067" s="56"/>
      <c r="GD1067" s="56"/>
      <c r="GE1067" s="56"/>
      <c r="GF1067" s="56"/>
      <c r="GG1067" s="56"/>
      <c r="GH1067" s="56"/>
      <c r="GI1067" s="56"/>
      <c r="GJ1067" s="56"/>
      <c r="GK1067" s="56"/>
      <c r="GL1067" s="56"/>
      <c r="GM1067" s="56"/>
      <c r="GN1067" s="56"/>
      <c r="GO1067" s="56"/>
      <c r="GP1067" s="56"/>
      <c r="GQ1067" s="56"/>
      <c r="GR1067" s="56"/>
      <c r="GS1067" s="56"/>
      <c r="GT1067" s="56"/>
      <c r="GU1067" s="56"/>
      <c r="GV1067" s="56"/>
      <c r="GW1067" s="56"/>
      <c r="GX1067" s="56"/>
      <c r="GY1067" s="56"/>
      <c r="GZ1067" s="56"/>
      <c r="HA1067" s="56"/>
      <c r="HB1067" s="56"/>
      <c r="HC1067" s="56"/>
      <c r="HD1067" s="56"/>
      <c r="HE1067" s="56"/>
      <c r="HF1067" s="56"/>
      <c r="HG1067" s="56"/>
      <c r="HH1067" s="56"/>
      <c r="HI1067" s="56"/>
      <c r="HJ1067" s="56"/>
      <c r="HK1067" s="56"/>
      <c r="HL1067" s="56"/>
      <c r="HM1067" s="56"/>
      <c r="HN1067" s="56"/>
      <c r="HO1067" s="56"/>
      <c r="HP1067" s="56"/>
      <c r="HQ1067" s="56"/>
      <c r="HR1067" s="56"/>
      <c r="HS1067" s="56"/>
      <c r="HT1067" s="56"/>
      <c r="HU1067" s="56"/>
      <c r="HV1067" s="56"/>
      <c r="HW1067" s="56"/>
      <c r="HX1067" s="56"/>
      <c r="HY1067" s="56"/>
      <c r="HZ1067" s="56"/>
      <c r="IA1067" s="56"/>
      <c r="IB1067" s="56"/>
      <c r="IC1067" s="56"/>
      <c r="ID1067" s="56"/>
      <c r="IE1067" s="56"/>
      <c r="IF1067" s="56"/>
      <c r="IG1067" s="56"/>
      <c r="IH1067" s="56"/>
      <c r="II1067" s="56"/>
      <c r="IJ1067" s="56"/>
      <c r="IK1067" s="56"/>
      <c r="IL1067" s="56"/>
      <c r="IM1067" s="56"/>
      <c r="IN1067" s="56"/>
      <c r="IO1067" s="56"/>
      <c r="IP1067" s="56"/>
      <c r="IQ1067" s="56"/>
      <c r="IR1067" s="56"/>
      <c r="IS1067" s="56"/>
      <c r="IT1067" s="56"/>
      <c r="IU1067" s="56"/>
      <c r="IV1067" s="56"/>
      <c r="IW1067" s="56"/>
      <c r="IX1067" s="56"/>
    </row>
    <row r="1068" spans="2:258">
      <c r="B1068" s="56"/>
      <c r="C1068" s="56"/>
      <c r="D1068" s="56"/>
      <c r="E1068" s="56"/>
      <c r="F1068" s="56"/>
      <c r="G1068" s="56"/>
      <c r="H1068" s="56"/>
      <c r="I1068" s="56"/>
      <c r="J1068" s="56"/>
      <c r="K1068" s="56"/>
      <c r="L1068" s="56"/>
      <c r="M1068" s="56"/>
      <c r="CK1068" s="56"/>
      <c r="CL1068" s="56"/>
      <c r="CM1068" s="56"/>
      <c r="CN1068" s="56"/>
      <c r="CO1068" s="56"/>
      <c r="CP1068" s="56"/>
      <c r="CQ1068" s="56"/>
      <c r="CR1068" s="56"/>
      <c r="CS1068" s="56"/>
      <c r="CT1068" s="56"/>
      <c r="CU1068" s="56"/>
      <c r="CV1068" s="56"/>
      <c r="CW1068" s="56"/>
      <c r="CX1068" s="56"/>
      <c r="CY1068" s="56"/>
      <c r="CZ1068" s="56"/>
      <c r="DA1068" s="56"/>
      <c r="DB1068" s="56"/>
      <c r="DC1068" s="56"/>
      <c r="DD1068" s="56"/>
      <c r="DE1068" s="56"/>
      <c r="DF1068" s="56"/>
      <c r="DG1068" s="56"/>
      <c r="DH1068" s="56"/>
      <c r="DI1068" s="56"/>
      <c r="DJ1068" s="56"/>
      <c r="DK1068" s="56"/>
      <c r="DL1068" s="56"/>
      <c r="DM1068" s="56"/>
      <c r="DN1068" s="56"/>
      <c r="DO1068" s="56"/>
      <c r="DP1068" s="56"/>
      <c r="DQ1068" s="56"/>
      <c r="DR1068" s="56"/>
      <c r="DS1068" s="56"/>
      <c r="DT1068" s="56"/>
      <c r="DU1068" s="56"/>
      <c r="DV1068" s="56"/>
      <c r="DW1068" s="56"/>
      <c r="DX1068" s="56"/>
      <c r="DY1068" s="56"/>
      <c r="DZ1068" s="56"/>
      <c r="EA1068" s="56"/>
      <c r="EB1068" s="56"/>
      <c r="EC1068" s="56"/>
      <c r="ED1068" s="56"/>
      <c r="EE1068" s="56"/>
      <c r="EF1068" s="56"/>
      <c r="EG1068" s="56"/>
      <c r="EH1068" s="56"/>
      <c r="EI1068" s="56"/>
      <c r="EJ1068" s="56"/>
      <c r="EK1068" s="56"/>
      <c r="EL1068" s="56"/>
      <c r="EM1068" s="56"/>
      <c r="EN1068" s="56"/>
      <c r="EO1068" s="56"/>
      <c r="EP1068" s="56"/>
      <c r="EQ1068" s="56"/>
      <c r="ER1068" s="56"/>
      <c r="ES1068" s="56"/>
      <c r="ET1068" s="56"/>
      <c r="EU1068" s="56"/>
      <c r="EV1068" s="56"/>
      <c r="EW1068" s="56"/>
      <c r="EX1068" s="56"/>
      <c r="EY1068" s="56"/>
      <c r="EZ1068" s="56"/>
      <c r="FA1068" s="56"/>
      <c r="FB1068" s="56"/>
      <c r="FC1068" s="56"/>
      <c r="FD1068" s="56"/>
      <c r="FE1068" s="56"/>
      <c r="FF1068" s="56"/>
      <c r="FG1068" s="56"/>
      <c r="FH1068" s="56"/>
      <c r="FI1068" s="56"/>
      <c r="FJ1068" s="56"/>
      <c r="FK1068" s="56"/>
      <c r="FL1068" s="56"/>
      <c r="FM1068" s="56"/>
      <c r="FN1068" s="56"/>
      <c r="FO1068" s="56"/>
      <c r="FP1068" s="56"/>
      <c r="FQ1068" s="56"/>
      <c r="FR1068" s="56"/>
      <c r="FS1068" s="56"/>
      <c r="FT1068" s="56"/>
      <c r="FU1068" s="56"/>
      <c r="FV1068" s="56"/>
      <c r="FW1068" s="56"/>
      <c r="FX1068" s="56"/>
      <c r="FY1068" s="56"/>
      <c r="FZ1068" s="56"/>
      <c r="GA1068" s="56"/>
      <c r="GB1068" s="56"/>
      <c r="GC1068" s="56"/>
      <c r="GD1068" s="56"/>
      <c r="GE1068" s="56"/>
      <c r="GF1068" s="56"/>
      <c r="GG1068" s="56"/>
      <c r="GH1068" s="56"/>
      <c r="GI1068" s="56"/>
      <c r="GJ1068" s="56"/>
      <c r="GK1068" s="56"/>
      <c r="GL1068" s="56"/>
      <c r="GM1068" s="56"/>
      <c r="GN1068" s="56"/>
      <c r="GO1068" s="56"/>
      <c r="GP1068" s="56"/>
      <c r="GQ1068" s="56"/>
      <c r="GR1068" s="56"/>
      <c r="GS1068" s="56"/>
      <c r="GT1068" s="56"/>
      <c r="GU1068" s="56"/>
      <c r="GV1068" s="56"/>
      <c r="GW1068" s="56"/>
      <c r="GX1068" s="56"/>
      <c r="GY1068" s="56"/>
      <c r="GZ1068" s="56"/>
      <c r="HA1068" s="56"/>
      <c r="HB1068" s="56"/>
      <c r="HC1068" s="56"/>
      <c r="HD1068" s="56"/>
      <c r="HE1068" s="56"/>
      <c r="HF1068" s="56"/>
      <c r="HG1068" s="56"/>
      <c r="HH1068" s="56"/>
      <c r="HI1068" s="56"/>
      <c r="HJ1068" s="56"/>
      <c r="HK1068" s="56"/>
      <c r="HL1068" s="56"/>
      <c r="HM1068" s="56"/>
      <c r="HN1068" s="56"/>
      <c r="HO1068" s="56"/>
      <c r="HP1068" s="56"/>
      <c r="HQ1068" s="56"/>
      <c r="HR1068" s="56"/>
      <c r="HS1068" s="56"/>
      <c r="HT1068" s="56"/>
      <c r="HU1068" s="56"/>
      <c r="HV1068" s="56"/>
      <c r="HW1068" s="56"/>
      <c r="HX1068" s="56"/>
      <c r="HY1068" s="56"/>
      <c r="HZ1068" s="56"/>
      <c r="IA1068" s="56"/>
      <c r="IB1068" s="56"/>
      <c r="IC1068" s="56"/>
      <c r="ID1068" s="56"/>
      <c r="IE1068" s="56"/>
      <c r="IF1068" s="56"/>
      <c r="IG1068" s="56"/>
      <c r="IH1068" s="56"/>
      <c r="II1068" s="56"/>
      <c r="IJ1068" s="56"/>
      <c r="IK1068" s="56"/>
      <c r="IL1068" s="56"/>
      <c r="IM1068" s="56"/>
      <c r="IN1068" s="56"/>
      <c r="IO1068" s="56"/>
      <c r="IP1068" s="56"/>
      <c r="IQ1068" s="56"/>
      <c r="IR1068" s="56"/>
      <c r="IS1068" s="56"/>
      <c r="IT1068" s="56"/>
      <c r="IU1068" s="56"/>
      <c r="IV1068" s="56"/>
      <c r="IW1068" s="56"/>
      <c r="IX1068" s="56"/>
    </row>
    <row r="1069" spans="2:258">
      <c r="B1069" s="56"/>
      <c r="C1069" s="56"/>
      <c r="D1069" s="56"/>
      <c r="E1069" s="56"/>
      <c r="F1069" s="56"/>
      <c r="G1069" s="56"/>
      <c r="H1069" s="56"/>
      <c r="I1069" s="56"/>
      <c r="J1069" s="56"/>
      <c r="K1069" s="56"/>
      <c r="L1069" s="56"/>
      <c r="M1069" s="56"/>
      <c r="CK1069" s="56"/>
      <c r="CL1069" s="56"/>
      <c r="CM1069" s="56"/>
      <c r="CN1069" s="56"/>
      <c r="CO1069" s="56"/>
      <c r="CP1069" s="56"/>
      <c r="CQ1069" s="56"/>
      <c r="CR1069" s="56"/>
      <c r="CS1069" s="56"/>
      <c r="CT1069" s="56"/>
      <c r="CU1069" s="56"/>
      <c r="CV1069" s="56"/>
      <c r="CW1069" s="56"/>
      <c r="CX1069" s="56"/>
      <c r="CY1069" s="56"/>
      <c r="CZ1069" s="56"/>
      <c r="DA1069" s="56"/>
      <c r="DB1069" s="56"/>
      <c r="DC1069" s="56"/>
      <c r="DD1069" s="56"/>
      <c r="DE1069" s="56"/>
      <c r="DF1069" s="56"/>
      <c r="DG1069" s="56"/>
      <c r="DH1069" s="56"/>
      <c r="DI1069" s="56"/>
      <c r="DJ1069" s="56"/>
      <c r="DK1069" s="56"/>
      <c r="DL1069" s="56"/>
      <c r="DM1069" s="56"/>
      <c r="DN1069" s="56"/>
      <c r="DO1069" s="56"/>
      <c r="DP1069" s="56"/>
      <c r="DQ1069" s="56"/>
      <c r="DR1069" s="56"/>
      <c r="DS1069" s="56"/>
      <c r="DT1069" s="56"/>
      <c r="DU1069" s="56"/>
      <c r="DV1069" s="56"/>
      <c r="DW1069" s="56"/>
      <c r="DX1069" s="56"/>
      <c r="DY1069" s="56"/>
      <c r="DZ1069" s="56"/>
      <c r="EA1069" s="56"/>
      <c r="EB1069" s="56"/>
      <c r="EC1069" s="56"/>
      <c r="ED1069" s="56"/>
      <c r="EE1069" s="56"/>
      <c r="EF1069" s="56"/>
      <c r="EG1069" s="56"/>
      <c r="EH1069" s="56"/>
      <c r="EI1069" s="56"/>
      <c r="EJ1069" s="56"/>
      <c r="EK1069" s="56"/>
      <c r="EL1069" s="56"/>
      <c r="EM1069" s="56"/>
      <c r="EN1069" s="56"/>
      <c r="EO1069" s="56"/>
      <c r="EP1069" s="56"/>
      <c r="EQ1069" s="56"/>
      <c r="ER1069" s="56"/>
      <c r="ES1069" s="56"/>
      <c r="ET1069" s="56"/>
      <c r="EU1069" s="56"/>
      <c r="EV1069" s="56"/>
      <c r="EW1069" s="56"/>
      <c r="EX1069" s="56"/>
      <c r="EY1069" s="56"/>
      <c r="EZ1069" s="56"/>
      <c r="FA1069" s="56"/>
      <c r="FB1069" s="56"/>
      <c r="FC1069" s="56"/>
      <c r="FD1069" s="56"/>
      <c r="FE1069" s="56"/>
      <c r="FF1069" s="56"/>
      <c r="FG1069" s="56"/>
      <c r="FH1069" s="56"/>
      <c r="FI1069" s="56"/>
      <c r="FJ1069" s="56"/>
      <c r="FK1069" s="56"/>
      <c r="FL1069" s="56"/>
      <c r="FM1069" s="56"/>
      <c r="FN1069" s="56"/>
      <c r="FO1069" s="56"/>
      <c r="FP1069" s="56"/>
      <c r="FQ1069" s="56"/>
      <c r="FR1069" s="56"/>
      <c r="FS1069" s="56"/>
      <c r="FT1069" s="56"/>
      <c r="FU1069" s="56"/>
      <c r="FV1069" s="56"/>
      <c r="FW1069" s="56"/>
      <c r="FX1069" s="56"/>
      <c r="FY1069" s="56"/>
      <c r="FZ1069" s="56"/>
      <c r="GA1069" s="56"/>
      <c r="GB1069" s="56"/>
      <c r="GC1069" s="56"/>
      <c r="GD1069" s="56"/>
      <c r="GE1069" s="56"/>
      <c r="GF1069" s="56"/>
      <c r="GG1069" s="56"/>
      <c r="GH1069" s="56"/>
      <c r="GI1069" s="56"/>
      <c r="GJ1069" s="56"/>
      <c r="GK1069" s="56"/>
      <c r="GL1069" s="56"/>
      <c r="GM1069" s="56"/>
      <c r="GN1069" s="56"/>
      <c r="GO1069" s="56"/>
      <c r="GP1069" s="56"/>
      <c r="GQ1069" s="56"/>
      <c r="GR1069" s="56"/>
      <c r="GS1069" s="56"/>
      <c r="GT1069" s="56"/>
      <c r="GU1069" s="56"/>
      <c r="GV1069" s="56"/>
      <c r="GW1069" s="56"/>
      <c r="GX1069" s="56"/>
      <c r="GY1069" s="56"/>
      <c r="GZ1069" s="56"/>
      <c r="HA1069" s="56"/>
      <c r="HB1069" s="56"/>
      <c r="HC1069" s="56"/>
      <c r="HD1069" s="56"/>
      <c r="HE1069" s="56"/>
      <c r="HF1069" s="56"/>
      <c r="HG1069" s="56"/>
      <c r="HH1069" s="56"/>
      <c r="HI1069" s="56"/>
      <c r="HJ1069" s="56"/>
      <c r="HK1069" s="56"/>
      <c r="HL1069" s="56"/>
      <c r="HM1069" s="56"/>
      <c r="HN1069" s="56"/>
      <c r="HO1069" s="56"/>
      <c r="HP1069" s="56"/>
      <c r="HQ1069" s="56"/>
      <c r="HR1069" s="56"/>
      <c r="HS1069" s="56"/>
      <c r="HT1069" s="56"/>
      <c r="HU1069" s="56"/>
      <c r="HV1069" s="56"/>
      <c r="HW1069" s="56"/>
      <c r="HX1069" s="56"/>
      <c r="HY1069" s="56"/>
      <c r="HZ1069" s="56"/>
      <c r="IA1069" s="56"/>
      <c r="IB1069" s="56"/>
      <c r="IC1069" s="56"/>
      <c r="ID1069" s="56"/>
      <c r="IE1069" s="56"/>
      <c r="IF1069" s="56"/>
      <c r="IG1069" s="56"/>
      <c r="IH1069" s="56"/>
      <c r="II1069" s="56"/>
      <c r="IJ1069" s="56"/>
      <c r="IK1069" s="56"/>
      <c r="IL1069" s="56"/>
      <c r="IM1069" s="56"/>
      <c r="IN1069" s="56"/>
      <c r="IO1069" s="56"/>
      <c r="IP1069" s="56"/>
      <c r="IQ1069" s="56"/>
      <c r="IR1069" s="56"/>
      <c r="IS1069" s="56"/>
      <c r="IT1069" s="56"/>
      <c r="IU1069" s="56"/>
      <c r="IV1069" s="56"/>
      <c r="IW1069" s="56"/>
      <c r="IX1069" s="56"/>
    </row>
    <row r="1070" spans="2:258">
      <c r="B1070" s="56"/>
      <c r="C1070" s="56"/>
      <c r="D1070" s="56"/>
      <c r="E1070" s="56"/>
      <c r="F1070" s="56"/>
      <c r="G1070" s="56"/>
      <c r="H1070" s="56"/>
      <c r="I1070" s="56"/>
      <c r="J1070" s="56"/>
      <c r="K1070" s="56"/>
      <c r="L1070" s="56"/>
      <c r="M1070" s="56"/>
      <c r="CK1070" s="56"/>
      <c r="CL1070" s="56"/>
      <c r="CM1070" s="56"/>
      <c r="CN1070" s="56"/>
      <c r="CO1070" s="56"/>
      <c r="CP1070" s="56"/>
      <c r="CQ1070" s="56"/>
      <c r="CR1070" s="56"/>
      <c r="CS1070" s="56"/>
      <c r="CT1070" s="56"/>
      <c r="CU1070" s="56"/>
      <c r="CV1070" s="56"/>
      <c r="CW1070" s="56"/>
      <c r="CX1070" s="56"/>
      <c r="CY1070" s="56"/>
      <c r="CZ1070" s="56"/>
      <c r="DA1070" s="56"/>
      <c r="DB1070" s="56"/>
      <c r="DC1070" s="56"/>
      <c r="DD1070" s="56"/>
      <c r="DE1070" s="56"/>
      <c r="DF1070" s="56"/>
      <c r="DG1070" s="56"/>
      <c r="DH1070" s="56"/>
      <c r="DI1070" s="56"/>
      <c r="DJ1070" s="56"/>
      <c r="DK1070" s="56"/>
      <c r="DL1070" s="56"/>
      <c r="DM1070" s="56"/>
      <c r="DN1070" s="56"/>
      <c r="DO1070" s="56"/>
      <c r="DP1070" s="56"/>
      <c r="DQ1070" s="56"/>
      <c r="DR1070" s="56"/>
      <c r="DS1070" s="56"/>
      <c r="DT1070" s="56"/>
      <c r="DU1070" s="56"/>
      <c r="DV1070" s="56"/>
      <c r="DW1070" s="56"/>
      <c r="DX1070" s="56"/>
      <c r="DY1070" s="56"/>
      <c r="DZ1070" s="56"/>
      <c r="EA1070" s="56"/>
      <c r="EB1070" s="56"/>
      <c r="EC1070" s="56"/>
      <c r="ED1070" s="56"/>
      <c r="EE1070" s="56"/>
      <c r="EF1070" s="56"/>
      <c r="EG1070" s="56"/>
      <c r="EH1070" s="56"/>
      <c r="EI1070" s="56"/>
      <c r="EJ1070" s="56"/>
      <c r="EK1070" s="56"/>
      <c r="EL1070" s="56"/>
      <c r="EM1070" s="56"/>
      <c r="EN1070" s="56"/>
      <c r="EO1070" s="56"/>
      <c r="EP1070" s="56"/>
      <c r="EQ1070" s="56"/>
      <c r="ER1070" s="56"/>
      <c r="ES1070" s="56"/>
      <c r="ET1070" s="56"/>
      <c r="EU1070" s="56"/>
      <c r="EV1070" s="56"/>
      <c r="EW1070" s="56"/>
      <c r="EX1070" s="56"/>
      <c r="EY1070" s="56"/>
      <c r="EZ1070" s="56"/>
      <c r="FA1070" s="56"/>
      <c r="FB1070" s="56"/>
      <c r="FC1070" s="56"/>
      <c r="FD1070" s="56"/>
      <c r="FE1070" s="56"/>
      <c r="FF1070" s="56"/>
      <c r="FG1070" s="56"/>
      <c r="FH1070" s="56"/>
      <c r="FI1070" s="56"/>
      <c r="FJ1070" s="56"/>
      <c r="FK1070" s="56"/>
      <c r="FL1070" s="56"/>
      <c r="FM1070" s="56"/>
      <c r="FN1070" s="56"/>
      <c r="FO1070" s="56"/>
      <c r="FP1070" s="56"/>
      <c r="FQ1070" s="56"/>
      <c r="FR1070" s="56"/>
      <c r="FS1070" s="56"/>
      <c r="FT1070" s="56"/>
      <c r="FU1070" s="56"/>
      <c r="FV1070" s="56"/>
      <c r="FW1070" s="56"/>
      <c r="FX1070" s="56"/>
      <c r="FY1070" s="56"/>
      <c r="FZ1070" s="56"/>
      <c r="GA1070" s="56"/>
      <c r="GB1070" s="56"/>
      <c r="GC1070" s="56"/>
      <c r="GD1070" s="56"/>
      <c r="GE1070" s="56"/>
      <c r="GF1070" s="56"/>
      <c r="GG1070" s="56"/>
      <c r="GH1070" s="56"/>
      <c r="GI1070" s="56"/>
      <c r="GJ1070" s="56"/>
      <c r="GK1070" s="56"/>
      <c r="GL1070" s="56"/>
      <c r="GM1070" s="56"/>
      <c r="GN1070" s="56"/>
      <c r="GO1070" s="56"/>
      <c r="GP1070" s="56"/>
      <c r="GQ1070" s="56"/>
      <c r="GR1070" s="56"/>
      <c r="GS1070" s="56"/>
      <c r="GT1070" s="56"/>
      <c r="GU1070" s="56"/>
      <c r="GV1070" s="56"/>
      <c r="GW1070" s="56"/>
      <c r="GX1070" s="56"/>
      <c r="GY1070" s="56"/>
      <c r="GZ1070" s="56"/>
      <c r="HA1070" s="56"/>
      <c r="HB1070" s="56"/>
      <c r="HC1070" s="56"/>
      <c r="HD1070" s="56"/>
      <c r="HE1070" s="56"/>
      <c r="HF1070" s="56"/>
      <c r="HG1070" s="56"/>
      <c r="HH1070" s="56"/>
      <c r="HI1070" s="56"/>
      <c r="HJ1070" s="56"/>
      <c r="HK1070" s="56"/>
      <c r="HL1070" s="56"/>
      <c r="HM1070" s="56"/>
      <c r="HN1070" s="56"/>
      <c r="HO1070" s="56"/>
      <c r="HP1070" s="56"/>
      <c r="HQ1070" s="56"/>
      <c r="HR1070" s="56"/>
      <c r="HS1070" s="56"/>
      <c r="HT1070" s="56"/>
      <c r="HU1070" s="56"/>
      <c r="HV1070" s="56"/>
      <c r="HW1070" s="56"/>
      <c r="HX1070" s="56"/>
      <c r="HY1070" s="56"/>
      <c r="HZ1070" s="56"/>
      <c r="IA1070" s="56"/>
      <c r="IB1070" s="56"/>
      <c r="IC1070" s="56"/>
      <c r="ID1070" s="56"/>
      <c r="IE1070" s="56"/>
      <c r="IF1070" s="56"/>
      <c r="IG1070" s="56"/>
      <c r="IH1070" s="56"/>
      <c r="II1070" s="56"/>
      <c r="IJ1070" s="56"/>
      <c r="IK1070" s="56"/>
      <c r="IL1070" s="56"/>
      <c r="IM1070" s="56"/>
      <c r="IN1070" s="56"/>
      <c r="IO1070" s="56"/>
      <c r="IP1070" s="56"/>
      <c r="IQ1070" s="56"/>
      <c r="IR1070" s="56"/>
      <c r="IS1070" s="56"/>
      <c r="IT1070" s="56"/>
      <c r="IU1070" s="56"/>
      <c r="IV1070" s="56"/>
      <c r="IW1070" s="56"/>
      <c r="IX1070" s="56"/>
    </row>
    <row r="1071" spans="2:258">
      <c r="B1071" s="56"/>
      <c r="C1071" s="56"/>
      <c r="D1071" s="56"/>
      <c r="E1071" s="56"/>
      <c r="F1071" s="56"/>
      <c r="G1071" s="56"/>
      <c r="H1071" s="56"/>
      <c r="I1071" s="56"/>
      <c r="J1071" s="56"/>
      <c r="K1071" s="56"/>
      <c r="L1071" s="56"/>
      <c r="M1071" s="56"/>
      <c r="CK1071" s="56"/>
      <c r="CL1071" s="56"/>
      <c r="CM1071" s="56"/>
      <c r="CN1071" s="56"/>
      <c r="CO1071" s="56"/>
      <c r="CP1071" s="56"/>
      <c r="CQ1071" s="56"/>
      <c r="CR1071" s="56"/>
      <c r="CS1071" s="56"/>
      <c r="CT1071" s="56"/>
      <c r="CU1071" s="56"/>
      <c r="CV1071" s="56"/>
      <c r="CW1071" s="56"/>
      <c r="CX1071" s="56"/>
      <c r="CY1071" s="56"/>
      <c r="CZ1071" s="56"/>
      <c r="DA1071" s="56"/>
      <c r="DB1071" s="56"/>
      <c r="DC1071" s="56"/>
      <c r="DD1071" s="56"/>
      <c r="DE1071" s="56"/>
      <c r="DF1071" s="56"/>
      <c r="DG1071" s="56"/>
      <c r="DH1071" s="56"/>
      <c r="DI1071" s="56"/>
      <c r="DJ1071" s="56"/>
      <c r="DK1071" s="56"/>
      <c r="DL1071" s="56"/>
      <c r="DM1071" s="56"/>
      <c r="DN1071" s="56"/>
      <c r="DO1071" s="56"/>
      <c r="DP1071" s="56"/>
      <c r="DQ1071" s="56"/>
      <c r="DR1071" s="56"/>
      <c r="DS1071" s="56"/>
      <c r="DT1071" s="56"/>
      <c r="DU1071" s="56"/>
      <c r="DV1071" s="56"/>
      <c r="DW1071" s="56"/>
      <c r="DX1071" s="56"/>
      <c r="DY1071" s="56"/>
      <c r="DZ1071" s="56"/>
      <c r="EA1071" s="56"/>
      <c r="EB1071" s="56"/>
      <c r="EC1071" s="56"/>
      <c r="ED1071" s="56"/>
      <c r="EE1071" s="56"/>
      <c r="EF1071" s="56"/>
      <c r="EG1071" s="56"/>
      <c r="EH1071" s="56"/>
      <c r="EI1071" s="56"/>
      <c r="EJ1071" s="56"/>
      <c r="EK1071" s="56"/>
      <c r="EL1071" s="56"/>
      <c r="EM1071" s="56"/>
      <c r="EN1071" s="56"/>
      <c r="EO1071" s="56"/>
      <c r="EP1071" s="56"/>
      <c r="EQ1071" s="56"/>
      <c r="ER1071" s="56"/>
      <c r="ES1071" s="56"/>
      <c r="ET1071" s="56"/>
      <c r="EU1071" s="56"/>
      <c r="EV1071" s="56"/>
      <c r="EW1071" s="56"/>
      <c r="EX1071" s="56"/>
      <c r="EY1071" s="56"/>
      <c r="EZ1071" s="56"/>
      <c r="FA1071" s="56"/>
      <c r="FB1071" s="56"/>
      <c r="FC1071" s="56"/>
      <c r="FD1071" s="56"/>
      <c r="FE1071" s="56"/>
      <c r="FF1071" s="56"/>
      <c r="FG1071" s="56"/>
      <c r="FH1071" s="56"/>
      <c r="FI1071" s="56"/>
      <c r="FJ1071" s="56"/>
      <c r="FK1071" s="56"/>
      <c r="FL1071" s="56"/>
      <c r="FM1071" s="56"/>
      <c r="FN1071" s="56"/>
      <c r="FO1071" s="56"/>
      <c r="FP1071" s="56"/>
      <c r="FQ1071" s="56"/>
      <c r="FR1071" s="56"/>
      <c r="FS1071" s="56"/>
      <c r="FT1071" s="56"/>
      <c r="FU1071" s="56"/>
      <c r="FV1071" s="56"/>
      <c r="FW1071" s="56"/>
      <c r="FX1071" s="56"/>
      <c r="FY1071" s="56"/>
      <c r="FZ1071" s="56"/>
      <c r="GA1071" s="56"/>
      <c r="GB1071" s="56"/>
      <c r="GC1071" s="56"/>
      <c r="GD1071" s="56"/>
      <c r="GE1071" s="56"/>
      <c r="GF1071" s="56"/>
      <c r="GG1071" s="56"/>
      <c r="GH1071" s="56"/>
      <c r="GI1071" s="56"/>
      <c r="GJ1071" s="56"/>
      <c r="GK1071" s="56"/>
      <c r="GL1071" s="56"/>
      <c r="GM1071" s="56"/>
      <c r="GN1071" s="56"/>
      <c r="GO1071" s="56"/>
      <c r="GP1071" s="56"/>
      <c r="GQ1071" s="56"/>
      <c r="GR1071" s="56"/>
      <c r="GS1071" s="56"/>
      <c r="GT1071" s="56"/>
      <c r="GU1071" s="56"/>
      <c r="GV1071" s="56"/>
      <c r="GW1071" s="56"/>
      <c r="GX1071" s="56"/>
      <c r="GY1071" s="56"/>
      <c r="GZ1071" s="56"/>
      <c r="HA1071" s="56"/>
      <c r="HB1071" s="56"/>
      <c r="HC1071" s="56"/>
      <c r="HD1071" s="56"/>
      <c r="HE1071" s="56"/>
      <c r="HF1071" s="56"/>
      <c r="HG1071" s="56"/>
      <c r="HH1071" s="56"/>
      <c r="HI1071" s="56"/>
      <c r="HJ1071" s="56"/>
      <c r="HK1071" s="56"/>
      <c r="HL1071" s="56"/>
      <c r="HM1071" s="56"/>
      <c r="HN1071" s="56"/>
      <c r="HO1071" s="56"/>
      <c r="HP1071" s="56"/>
      <c r="HQ1071" s="56"/>
      <c r="HR1071" s="56"/>
      <c r="HS1071" s="56"/>
      <c r="HT1071" s="56"/>
      <c r="HU1071" s="56"/>
      <c r="HV1071" s="56"/>
      <c r="HW1071" s="56"/>
      <c r="HX1071" s="56"/>
      <c r="HY1071" s="56"/>
      <c r="HZ1071" s="56"/>
      <c r="IA1071" s="56"/>
      <c r="IB1071" s="56"/>
      <c r="IC1071" s="56"/>
      <c r="ID1071" s="56"/>
      <c r="IE1071" s="56"/>
      <c r="IF1071" s="56"/>
      <c r="IG1071" s="56"/>
      <c r="IH1071" s="56"/>
      <c r="II1071" s="56"/>
      <c r="IJ1071" s="56"/>
      <c r="IK1071" s="56"/>
      <c r="IL1071" s="56"/>
      <c r="IM1071" s="56"/>
      <c r="IN1071" s="56"/>
      <c r="IO1071" s="56"/>
      <c r="IP1071" s="56"/>
      <c r="IQ1071" s="56"/>
      <c r="IR1071" s="56"/>
      <c r="IS1071" s="56"/>
      <c r="IT1071" s="56"/>
      <c r="IU1071" s="56"/>
      <c r="IV1071" s="56"/>
      <c r="IW1071" s="56"/>
      <c r="IX1071" s="56"/>
    </row>
    <row r="1072" spans="2:258">
      <c r="B1072" s="56"/>
      <c r="C1072" s="56"/>
      <c r="D1072" s="56"/>
      <c r="E1072" s="56"/>
      <c r="F1072" s="56"/>
      <c r="G1072" s="56"/>
      <c r="H1072" s="56"/>
      <c r="I1072" s="56"/>
      <c r="J1072" s="56"/>
      <c r="K1072" s="56"/>
      <c r="L1072" s="56"/>
      <c r="M1072" s="56"/>
      <c r="CK1072" s="56"/>
      <c r="CL1072" s="56"/>
      <c r="CM1072" s="56"/>
      <c r="CN1072" s="56"/>
      <c r="CO1072" s="56"/>
      <c r="CP1072" s="56"/>
      <c r="CQ1072" s="56"/>
      <c r="CR1072" s="56"/>
      <c r="CS1072" s="56"/>
      <c r="CT1072" s="56"/>
      <c r="CU1072" s="56"/>
      <c r="CV1072" s="56"/>
      <c r="CW1072" s="56"/>
      <c r="CX1072" s="56"/>
      <c r="CY1072" s="56"/>
      <c r="CZ1072" s="56"/>
      <c r="DA1072" s="56"/>
      <c r="DB1072" s="56"/>
      <c r="DC1072" s="56"/>
      <c r="DD1072" s="56"/>
      <c r="DE1072" s="56"/>
      <c r="DF1072" s="56"/>
      <c r="DG1072" s="56"/>
      <c r="DH1072" s="56"/>
      <c r="DI1072" s="56"/>
      <c r="DJ1072" s="56"/>
      <c r="DK1072" s="56"/>
      <c r="DL1072" s="56"/>
      <c r="DM1072" s="56"/>
      <c r="DN1072" s="56"/>
      <c r="DO1072" s="56"/>
      <c r="DP1072" s="56"/>
      <c r="DQ1072" s="56"/>
      <c r="DR1072" s="56"/>
      <c r="DS1072" s="56"/>
      <c r="DT1072" s="56"/>
      <c r="DU1072" s="56"/>
      <c r="DV1072" s="56"/>
      <c r="DW1072" s="56"/>
      <c r="DX1072" s="56"/>
      <c r="DY1072" s="56"/>
      <c r="DZ1072" s="56"/>
      <c r="EA1072" s="56"/>
      <c r="EB1072" s="56"/>
      <c r="EC1072" s="56"/>
      <c r="ED1072" s="56"/>
      <c r="EE1072" s="56"/>
      <c r="EF1072" s="56"/>
      <c r="EG1072" s="56"/>
      <c r="EH1072" s="56"/>
      <c r="EI1072" s="56"/>
      <c r="EJ1072" s="56"/>
      <c r="EK1072" s="56"/>
      <c r="EL1072" s="56"/>
      <c r="EM1072" s="56"/>
      <c r="EN1072" s="56"/>
      <c r="EO1072" s="56"/>
      <c r="EP1072" s="56"/>
      <c r="EQ1072" s="56"/>
      <c r="ER1072" s="56"/>
      <c r="ES1072" s="56"/>
      <c r="ET1072" s="56"/>
      <c r="EU1072" s="56"/>
      <c r="EV1072" s="56"/>
      <c r="EW1072" s="56"/>
      <c r="EX1072" s="56"/>
      <c r="EY1072" s="56"/>
      <c r="EZ1072" s="56"/>
      <c r="FA1072" s="56"/>
      <c r="FB1072" s="56"/>
      <c r="FC1072" s="56"/>
      <c r="FD1072" s="56"/>
      <c r="FE1072" s="56"/>
      <c r="FF1072" s="56"/>
      <c r="FG1072" s="56"/>
      <c r="FH1072" s="56"/>
      <c r="FI1072" s="56"/>
      <c r="FJ1072" s="56"/>
      <c r="FK1072" s="56"/>
      <c r="FL1072" s="56"/>
      <c r="FM1072" s="56"/>
      <c r="FN1072" s="56"/>
      <c r="FO1072" s="56"/>
      <c r="FP1072" s="56"/>
      <c r="FQ1072" s="56"/>
      <c r="FR1072" s="56"/>
      <c r="FS1072" s="56"/>
      <c r="FT1072" s="56"/>
      <c r="FU1072" s="56"/>
      <c r="FV1072" s="56"/>
      <c r="FW1072" s="56"/>
      <c r="FX1072" s="56"/>
      <c r="FY1072" s="56"/>
      <c r="FZ1072" s="56"/>
      <c r="GA1072" s="56"/>
      <c r="GB1072" s="56"/>
      <c r="GC1072" s="56"/>
      <c r="GD1072" s="56"/>
      <c r="GE1072" s="56"/>
      <c r="GF1072" s="56"/>
      <c r="GG1072" s="56"/>
      <c r="GH1072" s="56"/>
      <c r="GI1072" s="56"/>
      <c r="GJ1072" s="56"/>
      <c r="GK1072" s="56"/>
      <c r="GL1072" s="56"/>
      <c r="GM1072" s="56"/>
      <c r="GN1072" s="56"/>
      <c r="GO1072" s="56"/>
      <c r="GP1072" s="56"/>
      <c r="GQ1072" s="56"/>
      <c r="GR1072" s="56"/>
      <c r="GS1072" s="56"/>
      <c r="GT1072" s="56"/>
      <c r="GU1072" s="56"/>
      <c r="GV1072" s="56"/>
      <c r="GW1072" s="56"/>
      <c r="GX1072" s="56"/>
      <c r="GY1072" s="56"/>
      <c r="GZ1072" s="56"/>
      <c r="HA1072" s="56"/>
      <c r="HB1072" s="56"/>
      <c r="HC1072" s="56"/>
      <c r="HD1072" s="56"/>
      <c r="HE1072" s="56"/>
      <c r="HF1072" s="56"/>
      <c r="HG1072" s="56"/>
      <c r="HH1072" s="56"/>
      <c r="HI1072" s="56"/>
      <c r="HJ1072" s="56"/>
      <c r="HK1072" s="56"/>
      <c r="HL1072" s="56"/>
      <c r="HM1072" s="56"/>
      <c r="HN1072" s="56"/>
      <c r="HO1072" s="56"/>
      <c r="HP1072" s="56"/>
      <c r="HQ1072" s="56"/>
      <c r="HR1072" s="56"/>
      <c r="HS1072" s="56"/>
      <c r="HT1072" s="56"/>
      <c r="HU1072" s="56"/>
      <c r="HV1072" s="56"/>
      <c r="HW1072" s="56"/>
      <c r="HX1072" s="56"/>
      <c r="HY1072" s="56"/>
      <c r="HZ1072" s="56"/>
      <c r="IA1072" s="56"/>
      <c r="IB1072" s="56"/>
      <c r="IC1072" s="56"/>
      <c r="ID1072" s="56"/>
      <c r="IE1072" s="56"/>
      <c r="IF1072" s="56"/>
      <c r="IG1072" s="56"/>
      <c r="IH1072" s="56"/>
      <c r="II1072" s="56"/>
      <c r="IJ1072" s="56"/>
      <c r="IK1072" s="56"/>
      <c r="IL1072" s="56"/>
      <c r="IM1072" s="56"/>
      <c r="IN1072" s="56"/>
      <c r="IO1072" s="56"/>
      <c r="IP1072" s="56"/>
      <c r="IQ1072" s="56"/>
      <c r="IR1072" s="56"/>
      <c r="IS1072" s="56"/>
      <c r="IT1072" s="56"/>
      <c r="IU1072" s="56"/>
      <c r="IV1072" s="56"/>
      <c r="IW1072" s="56"/>
      <c r="IX1072" s="56"/>
    </row>
    <row r="1073" spans="2:258">
      <c r="B1073" s="56"/>
      <c r="C1073" s="56"/>
      <c r="D1073" s="56"/>
      <c r="E1073" s="56"/>
      <c r="F1073" s="56"/>
      <c r="G1073" s="56"/>
      <c r="H1073" s="56"/>
      <c r="I1073" s="56"/>
      <c r="J1073" s="56"/>
      <c r="K1073" s="56"/>
      <c r="L1073" s="56"/>
      <c r="M1073" s="56"/>
      <c r="CK1073" s="56"/>
      <c r="CL1073" s="56"/>
      <c r="CM1073" s="56"/>
      <c r="CN1073" s="56"/>
      <c r="CO1073" s="56"/>
      <c r="CP1073" s="56"/>
      <c r="CQ1073" s="56"/>
      <c r="CR1073" s="56"/>
      <c r="CS1073" s="56"/>
      <c r="CT1073" s="56"/>
      <c r="CU1073" s="56"/>
      <c r="CV1073" s="56"/>
      <c r="CW1073" s="56"/>
      <c r="CX1073" s="56"/>
      <c r="CY1073" s="56"/>
      <c r="CZ1073" s="56"/>
      <c r="DA1073" s="56"/>
      <c r="DB1073" s="56"/>
      <c r="DC1073" s="56"/>
      <c r="DD1073" s="56"/>
      <c r="DE1073" s="56"/>
      <c r="DF1073" s="56"/>
      <c r="DG1073" s="56"/>
      <c r="DH1073" s="56"/>
      <c r="DI1073" s="56"/>
      <c r="DJ1073" s="56"/>
      <c r="DK1073" s="56"/>
      <c r="DL1073" s="56"/>
      <c r="DM1073" s="56"/>
      <c r="DN1073" s="56"/>
      <c r="DO1073" s="56"/>
      <c r="DP1073" s="56"/>
      <c r="DQ1073" s="56"/>
      <c r="DR1073" s="56"/>
      <c r="DS1073" s="56"/>
      <c r="DT1073" s="56"/>
      <c r="DU1073" s="56"/>
      <c r="DV1073" s="56"/>
      <c r="DW1073" s="56"/>
      <c r="DX1073" s="56"/>
      <c r="DY1073" s="56"/>
      <c r="DZ1073" s="56"/>
      <c r="EA1073" s="56"/>
      <c r="EB1073" s="56"/>
      <c r="EC1073" s="56"/>
      <c r="ED1073" s="56"/>
      <c r="EE1073" s="56"/>
      <c r="EF1073" s="56"/>
      <c r="EG1073" s="56"/>
      <c r="EH1073" s="56"/>
      <c r="EI1073" s="56"/>
      <c r="EJ1073" s="56"/>
      <c r="EK1073" s="56"/>
      <c r="EL1073" s="56"/>
      <c r="EM1073" s="56"/>
      <c r="EN1073" s="56"/>
      <c r="EO1073" s="56"/>
      <c r="EP1073" s="56"/>
      <c r="EQ1073" s="56"/>
      <c r="ER1073" s="56"/>
      <c r="ES1073" s="56"/>
      <c r="ET1073" s="56"/>
      <c r="EU1073" s="56"/>
      <c r="EV1073" s="56"/>
      <c r="EW1073" s="56"/>
      <c r="EX1073" s="56"/>
      <c r="EY1073" s="56"/>
      <c r="EZ1073" s="56"/>
      <c r="FA1073" s="56"/>
      <c r="FB1073" s="56"/>
      <c r="FC1073" s="56"/>
      <c r="FD1073" s="56"/>
      <c r="FE1073" s="56"/>
      <c r="FF1073" s="56"/>
      <c r="FG1073" s="56"/>
      <c r="FH1073" s="56"/>
      <c r="FI1073" s="56"/>
      <c r="FJ1073" s="56"/>
      <c r="FK1073" s="56"/>
      <c r="FL1073" s="56"/>
      <c r="FM1073" s="56"/>
      <c r="FN1073" s="56"/>
      <c r="FO1073" s="56"/>
      <c r="FP1073" s="56"/>
      <c r="FQ1073" s="56"/>
      <c r="FR1073" s="56"/>
      <c r="FS1073" s="56"/>
      <c r="FT1073" s="56"/>
      <c r="FU1073" s="56"/>
      <c r="FV1073" s="56"/>
      <c r="FW1073" s="56"/>
      <c r="FX1073" s="56"/>
      <c r="FY1073" s="56"/>
      <c r="FZ1073" s="56"/>
      <c r="GA1073" s="56"/>
      <c r="GB1073" s="56"/>
      <c r="GC1073" s="56"/>
      <c r="GD1073" s="56"/>
      <c r="GE1073" s="56"/>
      <c r="GF1073" s="56"/>
      <c r="GG1073" s="56"/>
      <c r="GH1073" s="56"/>
      <c r="GI1073" s="56"/>
      <c r="GJ1073" s="56"/>
      <c r="GK1073" s="56"/>
      <c r="GL1073" s="56"/>
      <c r="GM1073" s="56"/>
      <c r="GN1073" s="56"/>
      <c r="GO1073" s="56"/>
      <c r="GP1073" s="56"/>
      <c r="GQ1073" s="56"/>
      <c r="GR1073" s="56"/>
      <c r="GS1073" s="56"/>
      <c r="GT1073" s="56"/>
      <c r="GU1073" s="56"/>
      <c r="GV1073" s="56"/>
      <c r="GW1073" s="56"/>
      <c r="GX1073" s="56"/>
      <c r="GY1073" s="56"/>
      <c r="GZ1073" s="56"/>
      <c r="HA1073" s="56"/>
      <c r="HB1073" s="56"/>
      <c r="HC1073" s="56"/>
      <c r="HD1073" s="56"/>
      <c r="HE1073" s="56"/>
      <c r="HF1073" s="56"/>
      <c r="HG1073" s="56"/>
      <c r="HH1073" s="56"/>
      <c r="HI1073" s="56"/>
      <c r="HJ1073" s="56"/>
      <c r="HK1073" s="56"/>
      <c r="HL1073" s="56"/>
      <c r="HM1073" s="56"/>
      <c r="HN1073" s="56"/>
      <c r="HO1073" s="56"/>
      <c r="HP1073" s="56"/>
      <c r="HQ1073" s="56"/>
      <c r="HR1073" s="56"/>
      <c r="HS1073" s="56"/>
      <c r="HT1073" s="56"/>
      <c r="HU1073" s="56"/>
      <c r="HV1073" s="56"/>
      <c r="HW1073" s="56"/>
      <c r="HX1073" s="56"/>
      <c r="HY1073" s="56"/>
      <c r="HZ1073" s="56"/>
      <c r="IA1073" s="56"/>
      <c r="IB1073" s="56"/>
      <c r="IC1073" s="56"/>
      <c r="ID1073" s="56"/>
      <c r="IE1073" s="56"/>
      <c r="IF1073" s="56"/>
      <c r="IG1073" s="56"/>
      <c r="IH1073" s="56"/>
      <c r="II1073" s="56"/>
      <c r="IJ1073" s="56"/>
      <c r="IK1073" s="56"/>
      <c r="IL1073" s="56"/>
      <c r="IM1073" s="56"/>
      <c r="IN1073" s="56"/>
      <c r="IO1073" s="56"/>
      <c r="IP1073" s="56"/>
      <c r="IQ1073" s="56"/>
      <c r="IR1073" s="56"/>
      <c r="IS1073" s="56"/>
      <c r="IT1073" s="56"/>
      <c r="IU1073" s="56"/>
      <c r="IV1073" s="56"/>
      <c r="IW1073" s="56"/>
      <c r="IX1073" s="56"/>
    </row>
    <row r="1074" spans="2:258">
      <c r="B1074" s="56"/>
      <c r="C1074" s="56"/>
      <c r="D1074" s="56"/>
      <c r="E1074" s="56"/>
      <c r="F1074" s="56"/>
      <c r="G1074" s="56"/>
      <c r="H1074" s="56"/>
      <c r="I1074" s="56"/>
      <c r="J1074" s="56"/>
      <c r="K1074" s="56"/>
      <c r="L1074" s="56"/>
      <c r="M1074" s="56"/>
      <c r="CK1074" s="56"/>
      <c r="CL1074" s="56"/>
      <c r="CM1074" s="56"/>
      <c r="CN1074" s="56"/>
      <c r="CO1074" s="56"/>
      <c r="CP1074" s="56"/>
      <c r="CQ1074" s="56"/>
      <c r="CR1074" s="56"/>
      <c r="CS1074" s="56"/>
      <c r="CT1074" s="56"/>
      <c r="CU1074" s="56"/>
      <c r="CV1074" s="56"/>
      <c r="CW1074" s="56"/>
      <c r="CX1074" s="56"/>
      <c r="CY1074" s="56"/>
      <c r="CZ1074" s="56"/>
      <c r="DA1074" s="56"/>
      <c r="DB1074" s="56"/>
      <c r="DC1074" s="56"/>
      <c r="DD1074" s="56"/>
      <c r="DE1074" s="56"/>
      <c r="DF1074" s="56"/>
      <c r="DG1074" s="56"/>
      <c r="DH1074" s="56"/>
      <c r="DI1074" s="56"/>
      <c r="DJ1074" s="56"/>
      <c r="DK1074" s="56"/>
      <c r="DL1074" s="56"/>
      <c r="DM1074" s="56"/>
      <c r="DN1074" s="56"/>
      <c r="DO1074" s="56"/>
      <c r="DP1074" s="56"/>
      <c r="DQ1074" s="56"/>
      <c r="DR1074" s="56"/>
      <c r="DS1074" s="56"/>
      <c r="DT1074" s="56"/>
      <c r="DU1074" s="56"/>
      <c r="DV1074" s="56"/>
      <c r="DW1074" s="56"/>
      <c r="DX1074" s="56"/>
      <c r="DY1074" s="56"/>
      <c r="DZ1074" s="56"/>
      <c r="EA1074" s="56"/>
      <c r="EB1074" s="56"/>
      <c r="EC1074" s="56"/>
      <c r="ED1074" s="56"/>
      <c r="EE1074" s="56"/>
      <c r="EF1074" s="56"/>
      <c r="EG1074" s="56"/>
      <c r="EH1074" s="56"/>
      <c r="EI1074" s="56"/>
      <c r="EJ1074" s="56"/>
      <c r="EK1074" s="56"/>
      <c r="EL1074" s="56"/>
      <c r="EM1074" s="56"/>
      <c r="EN1074" s="56"/>
      <c r="EO1074" s="56"/>
      <c r="EP1074" s="56"/>
      <c r="EQ1074" s="56"/>
      <c r="ER1074" s="56"/>
      <c r="ES1074" s="56"/>
      <c r="ET1074" s="56"/>
      <c r="EU1074" s="56"/>
      <c r="EV1074" s="56"/>
      <c r="EW1074" s="56"/>
      <c r="EX1074" s="56"/>
      <c r="EY1074" s="56"/>
      <c r="EZ1074" s="56"/>
      <c r="FA1074" s="56"/>
      <c r="FB1074" s="56"/>
      <c r="FC1074" s="56"/>
      <c r="FD1074" s="56"/>
      <c r="FE1074" s="56"/>
      <c r="FF1074" s="56"/>
      <c r="FG1074" s="56"/>
      <c r="FH1074" s="56"/>
      <c r="FI1074" s="56"/>
      <c r="FJ1074" s="56"/>
      <c r="FK1074" s="56"/>
      <c r="FL1074" s="56"/>
      <c r="FM1074" s="56"/>
      <c r="FN1074" s="56"/>
      <c r="FO1074" s="56"/>
      <c r="FP1074" s="56"/>
      <c r="FQ1074" s="56"/>
      <c r="FR1074" s="56"/>
      <c r="FS1074" s="56"/>
      <c r="FT1074" s="56"/>
      <c r="FU1074" s="56"/>
      <c r="FV1074" s="56"/>
      <c r="FW1074" s="56"/>
      <c r="FX1074" s="56"/>
      <c r="FY1074" s="56"/>
      <c r="FZ1074" s="56"/>
      <c r="GA1074" s="56"/>
      <c r="GB1074" s="56"/>
      <c r="GC1074" s="56"/>
      <c r="GD1074" s="56"/>
      <c r="GE1074" s="56"/>
      <c r="GF1074" s="56"/>
      <c r="GG1074" s="56"/>
      <c r="GH1074" s="56"/>
      <c r="GI1074" s="56"/>
      <c r="GJ1074" s="56"/>
      <c r="GK1074" s="56"/>
      <c r="GL1074" s="56"/>
      <c r="GM1074" s="56"/>
      <c r="GN1074" s="56"/>
      <c r="GO1074" s="56"/>
      <c r="GP1074" s="56"/>
      <c r="GQ1074" s="56"/>
      <c r="GR1074" s="56"/>
      <c r="GS1074" s="56"/>
      <c r="GT1074" s="56"/>
      <c r="GU1074" s="56"/>
      <c r="GV1074" s="56"/>
      <c r="GW1074" s="56"/>
      <c r="GX1074" s="56"/>
      <c r="GY1074" s="56"/>
      <c r="GZ1074" s="56"/>
      <c r="HA1074" s="56"/>
      <c r="HB1074" s="56"/>
      <c r="HC1074" s="56"/>
      <c r="HD1074" s="56"/>
      <c r="HE1074" s="56"/>
      <c r="HF1074" s="56"/>
      <c r="HG1074" s="56"/>
      <c r="HH1074" s="56"/>
      <c r="HI1074" s="56"/>
      <c r="HJ1074" s="56"/>
      <c r="HK1074" s="56"/>
      <c r="HL1074" s="56"/>
      <c r="HM1074" s="56"/>
      <c r="HN1074" s="56"/>
      <c r="HO1074" s="56"/>
      <c r="HP1074" s="56"/>
      <c r="HQ1074" s="56"/>
      <c r="HR1074" s="56"/>
      <c r="HS1074" s="56"/>
      <c r="HT1074" s="56"/>
      <c r="HU1074" s="56"/>
      <c r="HV1074" s="56"/>
      <c r="HW1074" s="56"/>
      <c r="HX1074" s="56"/>
      <c r="HY1074" s="56"/>
      <c r="HZ1074" s="56"/>
      <c r="IA1074" s="56"/>
      <c r="IB1074" s="56"/>
      <c r="IC1074" s="56"/>
      <c r="ID1074" s="56"/>
      <c r="IE1074" s="56"/>
      <c r="IF1074" s="56"/>
      <c r="IG1074" s="56"/>
      <c r="IH1074" s="56"/>
      <c r="II1074" s="56"/>
      <c r="IJ1074" s="56"/>
      <c r="IK1074" s="56"/>
      <c r="IL1074" s="56"/>
      <c r="IM1074" s="56"/>
      <c r="IN1074" s="56"/>
      <c r="IO1074" s="56"/>
      <c r="IP1074" s="56"/>
      <c r="IQ1074" s="56"/>
      <c r="IR1074" s="56"/>
      <c r="IS1074" s="56"/>
      <c r="IT1074" s="56"/>
      <c r="IU1074" s="56"/>
      <c r="IV1074" s="56"/>
      <c r="IW1074" s="56"/>
      <c r="IX1074" s="56"/>
    </row>
    <row r="1075" spans="2:258">
      <c r="B1075" s="56"/>
      <c r="C1075" s="56"/>
      <c r="D1075" s="56"/>
      <c r="E1075" s="56"/>
      <c r="F1075" s="56"/>
      <c r="G1075" s="56"/>
      <c r="H1075" s="56"/>
      <c r="I1075" s="56"/>
      <c r="J1075" s="56"/>
      <c r="K1075" s="56"/>
      <c r="L1075" s="56"/>
      <c r="M1075" s="56"/>
      <c r="CK1075" s="56"/>
      <c r="CL1075" s="56"/>
      <c r="CM1075" s="56"/>
      <c r="CN1075" s="56"/>
      <c r="CO1075" s="56"/>
      <c r="CP1075" s="56"/>
      <c r="CQ1075" s="56"/>
      <c r="CR1075" s="56"/>
      <c r="CS1075" s="56"/>
      <c r="CT1075" s="56"/>
      <c r="CU1075" s="56"/>
      <c r="CV1075" s="56"/>
      <c r="CW1075" s="56"/>
      <c r="CX1075" s="56"/>
      <c r="CY1075" s="56"/>
      <c r="CZ1075" s="56"/>
      <c r="DA1075" s="56"/>
      <c r="DB1075" s="56"/>
      <c r="DC1075" s="56"/>
      <c r="DD1075" s="56"/>
      <c r="DE1075" s="56"/>
      <c r="DF1075" s="56"/>
      <c r="DG1075" s="56"/>
      <c r="DH1075" s="56"/>
      <c r="DI1075" s="56"/>
      <c r="DJ1075" s="56"/>
      <c r="DK1075" s="56"/>
      <c r="DL1075" s="56"/>
      <c r="DM1075" s="56"/>
      <c r="DN1075" s="56"/>
      <c r="DO1075" s="56"/>
      <c r="DP1075" s="56"/>
      <c r="DQ1075" s="56"/>
      <c r="DR1075" s="56"/>
      <c r="DS1075" s="56"/>
      <c r="DT1075" s="56"/>
      <c r="DU1075" s="56"/>
      <c r="DV1075" s="56"/>
      <c r="DW1075" s="56"/>
      <c r="DX1075" s="56"/>
      <c r="DY1075" s="56"/>
      <c r="DZ1075" s="56"/>
      <c r="EA1075" s="56"/>
      <c r="EB1075" s="56"/>
      <c r="EC1075" s="56"/>
      <c r="ED1075" s="56"/>
      <c r="EE1075" s="56"/>
      <c r="EF1075" s="56"/>
      <c r="EG1075" s="56"/>
      <c r="EH1075" s="56"/>
      <c r="EI1075" s="56"/>
      <c r="EJ1075" s="56"/>
      <c r="EK1075" s="56"/>
      <c r="EL1075" s="56"/>
      <c r="EM1075" s="56"/>
      <c r="EN1075" s="56"/>
      <c r="EO1075" s="56"/>
      <c r="EP1075" s="56"/>
      <c r="EQ1075" s="56"/>
      <c r="ER1075" s="56"/>
      <c r="ES1075" s="56"/>
      <c r="ET1075" s="56"/>
      <c r="EU1075" s="56"/>
      <c r="EV1075" s="56"/>
      <c r="EW1075" s="56"/>
      <c r="EX1075" s="56"/>
      <c r="EY1075" s="56"/>
      <c r="EZ1075" s="56"/>
      <c r="FA1075" s="56"/>
      <c r="FB1075" s="56"/>
      <c r="FC1075" s="56"/>
      <c r="FD1075" s="56"/>
      <c r="FE1075" s="56"/>
      <c r="FF1075" s="56"/>
      <c r="FG1075" s="56"/>
      <c r="FH1075" s="56"/>
      <c r="FI1075" s="56"/>
      <c r="FJ1075" s="56"/>
      <c r="FK1075" s="56"/>
      <c r="FL1075" s="56"/>
      <c r="FM1075" s="56"/>
      <c r="FN1075" s="56"/>
      <c r="FO1075" s="56"/>
      <c r="FP1075" s="56"/>
      <c r="FQ1075" s="56"/>
      <c r="FR1075" s="56"/>
      <c r="FS1075" s="56"/>
      <c r="FT1075" s="56"/>
      <c r="FU1075" s="56"/>
      <c r="FV1075" s="56"/>
      <c r="FW1075" s="56"/>
      <c r="FX1075" s="56"/>
      <c r="FY1075" s="56"/>
      <c r="FZ1075" s="56"/>
      <c r="GA1075" s="56"/>
      <c r="GB1075" s="56"/>
      <c r="GC1075" s="56"/>
      <c r="GD1075" s="56"/>
      <c r="GE1075" s="56"/>
      <c r="GF1075" s="56"/>
      <c r="GG1075" s="56"/>
      <c r="GH1075" s="56"/>
      <c r="GI1075" s="56"/>
      <c r="GJ1075" s="56"/>
      <c r="GK1075" s="56"/>
      <c r="GL1075" s="56"/>
      <c r="GM1075" s="56"/>
      <c r="GN1075" s="56"/>
      <c r="GO1075" s="56"/>
      <c r="GP1075" s="56"/>
      <c r="GQ1075" s="56"/>
      <c r="GR1075" s="56"/>
      <c r="GS1075" s="56"/>
      <c r="GT1075" s="56"/>
      <c r="GU1075" s="56"/>
      <c r="GV1075" s="56"/>
      <c r="GW1075" s="56"/>
      <c r="GX1075" s="56"/>
      <c r="GY1075" s="56"/>
      <c r="GZ1075" s="56"/>
      <c r="HA1075" s="56"/>
      <c r="HB1075" s="56"/>
      <c r="HC1075" s="56"/>
      <c r="HD1075" s="56"/>
      <c r="HE1075" s="56"/>
      <c r="HF1075" s="56"/>
      <c r="HG1075" s="56"/>
      <c r="HH1075" s="56"/>
      <c r="HI1075" s="56"/>
      <c r="HJ1075" s="56"/>
      <c r="HK1075" s="56"/>
      <c r="HL1075" s="56"/>
      <c r="HM1075" s="56"/>
      <c r="HN1075" s="56"/>
      <c r="HO1075" s="56"/>
      <c r="HP1075" s="56"/>
      <c r="HQ1075" s="56"/>
      <c r="HR1075" s="56"/>
      <c r="HS1075" s="56"/>
      <c r="HT1075" s="56"/>
      <c r="HU1075" s="56"/>
      <c r="HV1075" s="56"/>
      <c r="HW1075" s="56"/>
      <c r="HX1075" s="56"/>
      <c r="HY1075" s="56"/>
      <c r="HZ1075" s="56"/>
      <c r="IA1075" s="56"/>
      <c r="IB1075" s="56"/>
      <c r="IC1075" s="56"/>
      <c r="ID1075" s="56"/>
      <c r="IE1075" s="56"/>
      <c r="IF1075" s="56"/>
      <c r="IG1075" s="56"/>
      <c r="IH1075" s="56"/>
      <c r="II1075" s="56"/>
      <c r="IJ1075" s="56"/>
      <c r="IK1075" s="56"/>
      <c r="IL1075" s="56"/>
      <c r="IM1075" s="56"/>
      <c r="IN1075" s="56"/>
      <c r="IO1075" s="56"/>
      <c r="IP1075" s="56"/>
      <c r="IQ1075" s="56"/>
      <c r="IR1075" s="56"/>
      <c r="IS1075" s="56"/>
      <c r="IT1075" s="56"/>
      <c r="IU1075" s="56"/>
      <c r="IV1075" s="56"/>
      <c r="IW1075" s="56"/>
      <c r="IX1075" s="56"/>
    </row>
    <row r="1076" spans="2:258">
      <c r="B1076" s="56"/>
      <c r="C1076" s="56"/>
      <c r="D1076" s="56"/>
      <c r="E1076" s="56"/>
      <c r="F1076" s="56"/>
      <c r="G1076" s="56"/>
      <c r="H1076" s="56"/>
      <c r="I1076" s="56"/>
      <c r="J1076" s="56"/>
      <c r="K1076" s="56"/>
      <c r="L1076" s="56"/>
      <c r="M1076" s="56"/>
      <c r="CK1076" s="56"/>
      <c r="CL1076" s="56"/>
      <c r="CM1076" s="56"/>
      <c r="CN1076" s="56"/>
      <c r="CO1076" s="56"/>
      <c r="CP1076" s="56"/>
      <c r="CQ1076" s="56"/>
      <c r="CR1076" s="56"/>
      <c r="CS1076" s="56"/>
      <c r="CT1076" s="56"/>
      <c r="CU1076" s="56"/>
      <c r="CV1076" s="56"/>
      <c r="CW1076" s="56"/>
      <c r="CX1076" s="56"/>
      <c r="CY1076" s="56"/>
      <c r="CZ1076" s="56"/>
      <c r="DA1076" s="56"/>
      <c r="DB1076" s="56"/>
      <c r="DC1076" s="56"/>
      <c r="DD1076" s="56"/>
      <c r="DE1076" s="56"/>
      <c r="DF1076" s="56"/>
      <c r="DG1076" s="56"/>
      <c r="DH1076" s="56"/>
      <c r="DI1076" s="56"/>
      <c r="DJ1076" s="56"/>
      <c r="DK1076" s="56"/>
      <c r="DL1076" s="56"/>
      <c r="DM1076" s="56"/>
      <c r="DN1076" s="56"/>
      <c r="DO1076" s="56"/>
      <c r="DP1076" s="56"/>
      <c r="DQ1076" s="56"/>
      <c r="DR1076" s="56"/>
      <c r="DS1076" s="56"/>
      <c r="DT1076" s="56"/>
      <c r="DU1076" s="56"/>
      <c r="DV1076" s="56"/>
      <c r="DW1076" s="56"/>
      <c r="DX1076" s="56"/>
      <c r="DY1076" s="56"/>
      <c r="DZ1076" s="56"/>
      <c r="EA1076" s="56"/>
      <c r="EB1076" s="56"/>
      <c r="EC1076" s="56"/>
      <c r="ED1076" s="56"/>
      <c r="EE1076" s="56"/>
      <c r="EF1076" s="56"/>
      <c r="EG1076" s="56"/>
      <c r="EH1076" s="56"/>
      <c r="EI1076" s="56"/>
      <c r="EJ1076" s="56"/>
      <c r="EK1076" s="56"/>
      <c r="EL1076" s="56"/>
      <c r="EM1076" s="56"/>
      <c r="EN1076" s="56"/>
      <c r="EO1076" s="56"/>
      <c r="EP1076" s="56"/>
      <c r="EQ1076" s="56"/>
      <c r="ER1076" s="56"/>
      <c r="ES1076" s="56"/>
      <c r="ET1076" s="56"/>
      <c r="EU1076" s="56"/>
      <c r="EV1076" s="56"/>
      <c r="EW1076" s="56"/>
      <c r="EX1076" s="56"/>
      <c r="EY1076" s="56"/>
      <c r="EZ1076" s="56"/>
      <c r="FA1076" s="56"/>
      <c r="FB1076" s="56"/>
      <c r="FC1076" s="56"/>
      <c r="FD1076" s="56"/>
      <c r="FE1076" s="56"/>
      <c r="FF1076" s="56"/>
      <c r="FG1076" s="56"/>
      <c r="FH1076" s="56"/>
      <c r="FI1076" s="56"/>
      <c r="FJ1076" s="56"/>
      <c r="FK1076" s="56"/>
      <c r="FL1076" s="56"/>
      <c r="FM1076" s="56"/>
      <c r="FN1076" s="56"/>
      <c r="FO1076" s="56"/>
      <c r="FP1076" s="56"/>
      <c r="FQ1076" s="56"/>
      <c r="FR1076" s="56"/>
      <c r="FS1076" s="56"/>
      <c r="FT1076" s="56"/>
      <c r="FU1076" s="56"/>
      <c r="FV1076" s="56"/>
      <c r="FW1076" s="56"/>
      <c r="FX1076" s="56"/>
      <c r="FY1076" s="56"/>
      <c r="FZ1076" s="56"/>
      <c r="GA1076" s="56"/>
      <c r="GB1076" s="56"/>
      <c r="GC1076" s="56"/>
      <c r="GD1076" s="56"/>
      <c r="GE1076" s="56"/>
      <c r="GF1076" s="56"/>
      <c r="GG1076" s="56"/>
      <c r="GH1076" s="56"/>
      <c r="GI1076" s="56"/>
      <c r="GJ1076" s="56"/>
      <c r="GK1076" s="56"/>
      <c r="GL1076" s="56"/>
      <c r="GM1076" s="56"/>
      <c r="GN1076" s="56"/>
      <c r="GO1076" s="56"/>
      <c r="GP1076" s="56"/>
      <c r="GQ1076" s="56"/>
      <c r="GR1076" s="56"/>
      <c r="GS1076" s="56"/>
      <c r="GT1076" s="56"/>
      <c r="GU1076" s="56"/>
      <c r="GV1076" s="56"/>
      <c r="GW1076" s="56"/>
      <c r="GX1076" s="56"/>
      <c r="GY1076" s="56"/>
      <c r="GZ1076" s="56"/>
      <c r="HA1076" s="56"/>
      <c r="HB1076" s="56"/>
      <c r="HC1076" s="56"/>
      <c r="HD1076" s="56"/>
      <c r="HE1076" s="56"/>
      <c r="HF1076" s="56"/>
      <c r="HG1076" s="56"/>
      <c r="HH1076" s="56"/>
      <c r="HI1076" s="56"/>
      <c r="HJ1076" s="56"/>
      <c r="HK1076" s="56"/>
      <c r="HL1076" s="56"/>
      <c r="HM1076" s="56"/>
      <c r="HN1076" s="56"/>
      <c r="HO1076" s="56"/>
      <c r="HP1076" s="56"/>
      <c r="HQ1076" s="56"/>
      <c r="HR1076" s="56"/>
      <c r="HS1076" s="56"/>
      <c r="HT1076" s="56"/>
      <c r="HU1076" s="56"/>
      <c r="HV1076" s="56"/>
      <c r="HW1076" s="56"/>
      <c r="HX1076" s="56"/>
      <c r="HY1076" s="56"/>
      <c r="HZ1076" s="56"/>
      <c r="IA1076" s="56"/>
      <c r="IB1076" s="56"/>
      <c r="IC1076" s="56"/>
      <c r="ID1076" s="56"/>
      <c r="IE1076" s="56"/>
      <c r="IF1076" s="56"/>
      <c r="IG1076" s="56"/>
      <c r="IH1076" s="56"/>
      <c r="II1076" s="56"/>
      <c r="IJ1076" s="56"/>
      <c r="IK1076" s="56"/>
      <c r="IL1076" s="56"/>
      <c r="IM1076" s="56"/>
      <c r="IN1076" s="56"/>
      <c r="IO1076" s="56"/>
      <c r="IP1076" s="56"/>
      <c r="IQ1076" s="56"/>
      <c r="IR1076" s="56"/>
      <c r="IS1076" s="56"/>
      <c r="IT1076" s="56"/>
      <c r="IU1076" s="56"/>
      <c r="IV1076" s="56"/>
      <c r="IW1076" s="56"/>
      <c r="IX1076" s="56"/>
    </row>
    <row r="1077" spans="2:258">
      <c r="B1077" s="56"/>
      <c r="C1077" s="56"/>
      <c r="D1077" s="56"/>
      <c r="E1077" s="56"/>
      <c r="F1077" s="56"/>
      <c r="G1077" s="56"/>
      <c r="H1077" s="56"/>
      <c r="I1077" s="56"/>
      <c r="J1077" s="56"/>
      <c r="K1077" s="56"/>
      <c r="L1077" s="56"/>
      <c r="M1077" s="56"/>
      <c r="CK1077" s="56"/>
      <c r="CL1077" s="56"/>
      <c r="CM1077" s="56"/>
      <c r="CN1077" s="56"/>
      <c r="CO1077" s="56"/>
      <c r="CP1077" s="56"/>
      <c r="CQ1077" s="56"/>
      <c r="CR1077" s="56"/>
      <c r="CS1077" s="56"/>
      <c r="CT1077" s="56"/>
      <c r="CU1077" s="56"/>
      <c r="CV1077" s="56"/>
      <c r="CW1077" s="56"/>
      <c r="CX1077" s="56"/>
      <c r="CY1077" s="56"/>
      <c r="CZ1077" s="56"/>
      <c r="DA1077" s="56"/>
      <c r="DB1077" s="56"/>
      <c r="DC1077" s="56"/>
      <c r="DD1077" s="56"/>
      <c r="DE1077" s="56"/>
      <c r="DF1077" s="56"/>
      <c r="DG1077" s="56"/>
      <c r="DH1077" s="56"/>
      <c r="DI1077" s="56"/>
      <c r="DJ1077" s="56"/>
      <c r="DK1077" s="56"/>
      <c r="DL1077" s="56"/>
      <c r="DM1077" s="56"/>
      <c r="DN1077" s="56"/>
      <c r="DO1077" s="56"/>
      <c r="DP1077" s="56"/>
      <c r="DQ1077" s="56"/>
      <c r="DR1077" s="56"/>
      <c r="DS1077" s="56"/>
      <c r="DT1077" s="56"/>
      <c r="DU1077" s="56"/>
      <c r="DV1077" s="56"/>
      <c r="DW1077" s="56"/>
      <c r="DX1077" s="56"/>
      <c r="DY1077" s="56"/>
      <c r="DZ1077" s="56"/>
      <c r="EA1077" s="56"/>
      <c r="EB1077" s="56"/>
      <c r="EC1077" s="56"/>
      <c r="ED1077" s="56"/>
      <c r="EE1077" s="56"/>
      <c r="EF1077" s="56"/>
      <c r="EG1077" s="56"/>
      <c r="EH1077" s="56"/>
      <c r="EI1077" s="56"/>
      <c r="EJ1077" s="56"/>
      <c r="EK1077" s="56"/>
      <c r="EL1077" s="56"/>
      <c r="EM1077" s="56"/>
      <c r="EN1077" s="56"/>
      <c r="EO1077" s="56"/>
      <c r="EP1077" s="56"/>
      <c r="EQ1077" s="56"/>
      <c r="ER1077" s="56"/>
      <c r="ES1077" s="56"/>
      <c r="ET1077" s="56"/>
      <c r="EU1077" s="56"/>
      <c r="EV1077" s="56"/>
      <c r="EW1077" s="56"/>
      <c r="EX1077" s="56"/>
      <c r="EY1077" s="56"/>
      <c r="EZ1077" s="56"/>
      <c r="FA1077" s="56"/>
      <c r="FB1077" s="56"/>
      <c r="FC1077" s="56"/>
      <c r="FD1077" s="56"/>
      <c r="FE1077" s="56"/>
      <c r="FF1077" s="56"/>
      <c r="FG1077" s="56"/>
      <c r="FH1077" s="56"/>
      <c r="FI1077" s="56"/>
      <c r="FJ1077" s="56"/>
      <c r="FK1077" s="56"/>
      <c r="FL1077" s="56"/>
      <c r="FM1077" s="56"/>
      <c r="FN1077" s="56"/>
      <c r="FO1077" s="56"/>
      <c r="FP1077" s="56"/>
      <c r="FQ1077" s="56"/>
      <c r="FR1077" s="56"/>
      <c r="FS1077" s="56"/>
      <c r="FT1077" s="56"/>
      <c r="FU1077" s="56"/>
      <c r="FV1077" s="56"/>
      <c r="FW1077" s="56"/>
      <c r="FX1077" s="56"/>
      <c r="FY1077" s="56"/>
      <c r="FZ1077" s="56"/>
      <c r="GA1077" s="56"/>
      <c r="GB1077" s="56"/>
      <c r="GC1077" s="56"/>
      <c r="GD1077" s="56"/>
      <c r="GE1077" s="56"/>
      <c r="GF1077" s="56"/>
      <c r="GG1077" s="56"/>
      <c r="GH1077" s="56"/>
      <c r="GI1077" s="56"/>
      <c r="GJ1077" s="56"/>
      <c r="GK1077" s="56"/>
      <c r="GL1077" s="56"/>
      <c r="GM1077" s="56"/>
      <c r="GN1077" s="56"/>
      <c r="GO1077" s="56"/>
      <c r="GP1077" s="56"/>
      <c r="GQ1077" s="56"/>
      <c r="GR1077" s="56"/>
      <c r="GS1077" s="56"/>
      <c r="GT1077" s="56"/>
      <c r="GU1077" s="56"/>
      <c r="GV1077" s="56"/>
      <c r="GW1077" s="56"/>
      <c r="GX1077" s="56"/>
      <c r="GY1077" s="56"/>
      <c r="GZ1077" s="56"/>
      <c r="HA1077" s="56"/>
      <c r="HB1077" s="56"/>
      <c r="HC1077" s="56"/>
      <c r="HD1077" s="56"/>
      <c r="HE1077" s="56"/>
      <c r="HF1077" s="56"/>
      <c r="HG1077" s="56"/>
      <c r="HH1077" s="56"/>
      <c r="HI1077" s="56"/>
      <c r="HJ1077" s="56"/>
      <c r="HK1077" s="56"/>
      <c r="HL1077" s="56"/>
      <c r="HM1077" s="56"/>
      <c r="HN1077" s="56"/>
      <c r="HO1077" s="56"/>
      <c r="HP1077" s="56"/>
      <c r="HQ1077" s="56"/>
      <c r="HR1077" s="56"/>
      <c r="HS1077" s="56"/>
      <c r="HT1077" s="56"/>
      <c r="HU1077" s="56"/>
      <c r="HV1077" s="56"/>
      <c r="HW1077" s="56"/>
      <c r="HX1077" s="56"/>
      <c r="HY1077" s="56"/>
      <c r="HZ1077" s="56"/>
      <c r="IA1077" s="56"/>
      <c r="IB1077" s="56"/>
      <c r="IC1077" s="56"/>
      <c r="ID1077" s="56"/>
      <c r="IE1077" s="56"/>
      <c r="IF1077" s="56"/>
      <c r="IG1077" s="56"/>
      <c r="IH1077" s="56"/>
      <c r="II1077" s="56"/>
      <c r="IJ1077" s="56"/>
      <c r="IK1077" s="56"/>
      <c r="IL1077" s="56"/>
      <c r="IM1077" s="56"/>
      <c r="IN1077" s="56"/>
      <c r="IO1077" s="56"/>
      <c r="IP1077" s="56"/>
      <c r="IQ1077" s="56"/>
      <c r="IR1077" s="56"/>
      <c r="IS1077" s="56"/>
      <c r="IT1077" s="56"/>
      <c r="IU1077" s="56"/>
      <c r="IV1077" s="56"/>
      <c r="IW1077" s="56"/>
      <c r="IX1077" s="56"/>
    </row>
    <row r="1078" spans="2:258">
      <c r="B1078" s="56"/>
      <c r="C1078" s="56"/>
      <c r="D1078" s="56"/>
      <c r="E1078" s="56"/>
      <c r="F1078" s="56"/>
      <c r="G1078" s="56"/>
      <c r="H1078" s="56"/>
      <c r="I1078" s="56"/>
      <c r="J1078" s="56"/>
      <c r="K1078" s="56"/>
      <c r="L1078" s="56"/>
      <c r="M1078" s="56"/>
      <c r="CK1078" s="56"/>
      <c r="CL1078" s="56"/>
      <c r="CM1078" s="56"/>
      <c r="CN1078" s="56"/>
      <c r="CO1078" s="56"/>
      <c r="CP1078" s="56"/>
      <c r="CQ1078" s="56"/>
      <c r="CR1078" s="56"/>
      <c r="CS1078" s="56"/>
      <c r="CT1078" s="56"/>
      <c r="CU1078" s="56"/>
      <c r="CV1078" s="56"/>
      <c r="CW1078" s="56"/>
      <c r="CX1078" s="56"/>
      <c r="CY1078" s="56"/>
      <c r="CZ1078" s="56"/>
      <c r="DA1078" s="56"/>
      <c r="DB1078" s="56"/>
      <c r="DC1078" s="56"/>
      <c r="DD1078" s="56"/>
      <c r="DE1078" s="56"/>
      <c r="DF1078" s="56"/>
      <c r="DG1078" s="56"/>
      <c r="DH1078" s="56"/>
      <c r="DI1078" s="56"/>
      <c r="DJ1078" s="56"/>
      <c r="DK1078" s="56"/>
      <c r="DL1078" s="56"/>
      <c r="DM1078" s="56"/>
      <c r="DN1078" s="56"/>
      <c r="DO1078" s="56"/>
      <c r="DP1078" s="56"/>
      <c r="DQ1078" s="56"/>
      <c r="DR1078" s="56"/>
      <c r="DS1078" s="56"/>
      <c r="DT1078" s="56"/>
      <c r="DU1078" s="56"/>
      <c r="DV1078" s="56"/>
      <c r="DW1078" s="56"/>
      <c r="DX1078" s="56"/>
      <c r="DY1078" s="56"/>
      <c r="DZ1078" s="56"/>
      <c r="EA1078" s="56"/>
      <c r="EB1078" s="56"/>
      <c r="EC1078" s="56"/>
      <c r="ED1078" s="56"/>
      <c r="EE1078" s="56"/>
      <c r="EF1078" s="56"/>
      <c r="EG1078" s="56"/>
      <c r="EH1078" s="56"/>
      <c r="EI1078" s="56"/>
      <c r="EJ1078" s="56"/>
      <c r="EK1078" s="56"/>
      <c r="EL1078" s="56"/>
      <c r="EM1078" s="56"/>
      <c r="EN1078" s="56"/>
      <c r="EO1078" s="56"/>
      <c r="EP1078" s="56"/>
      <c r="EQ1078" s="56"/>
      <c r="ER1078" s="56"/>
      <c r="ES1078" s="56"/>
      <c r="ET1078" s="56"/>
      <c r="EU1078" s="56"/>
      <c r="EV1078" s="56"/>
      <c r="EW1078" s="56"/>
      <c r="EX1078" s="56"/>
      <c r="EY1078" s="56"/>
      <c r="EZ1078" s="56"/>
      <c r="FA1078" s="56"/>
      <c r="FB1078" s="56"/>
      <c r="FC1078" s="56"/>
      <c r="FD1078" s="56"/>
      <c r="FE1078" s="56"/>
      <c r="FF1078" s="56"/>
      <c r="FG1078" s="56"/>
      <c r="FH1078" s="56"/>
      <c r="FI1078" s="56"/>
      <c r="FJ1078" s="56"/>
      <c r="FK1078" s="56"/>
      <c r="FL1078" s="56"/>
      <c r="FM1078" s="56"/>
      <c r="FN1078" s="56"/>
      <c r="FO1078" s="56"/>
      <c r="FP1078" s="56"/>
      <c r="FQ1078" s="56"/>
      <c r="FR1078" s="56"/>
      <c r="FS1078" s="56"/>
      <c r="FT1078" s="56"/>
      <c r="FU1078" s="56"/>
      <c r="FV1078" s="56"/>
      <c r="FW1078" s="56"/>
      <c r="FX1078" s="56"/>
      <c r="FY1078" s="56"/>
      <c r="FZ1078" s="56"/>
      <c r="GA1078" s="56"/>
      <c r="GB1078" s="56"/>
      <c r="GC1078" s="56"/>
      <c r="GD1078" s="56"/>
      <c r="GE1078" s="56"/>
      <c r="GF1078" s="56"/>
      <c r="GG1078" s="56"/>
      <c r="GH1078" s="56"/>
      <c r="GI1078" s="56"/>
      <c r="GJ1078" s="56"/>
      <c r="GK1078" s="56"/>
      <c r="GL1078" s="56"/>
      <c r="GM1078" s="56"/>
      <c r="GN1078" s="56"/>
      <c r="GO1078" s="56"/>
      <c r="GP1078" s="56"/>
      <c r="GQ1078" s="56"/>
      <c r="GR1078" s="56"/>
      <c r="GS1078" s="56"/>
      <c r="GT1078" s="56"/>
      <c r="GU1078" s="56"/>
      <c r="GV1078" s="56"/>
      <c r="GW1078" s="56"/>
      <c r="GX1078" s="56"/>
      <c r="GY1078" s="56"/>
      <c r="GZ1078" s="56"/>
      <c r="HA1078" s="56"/>
      <c r="HB1078" s="56"/>
      <c r="HC1078" s="56"/>
      <c r="HD1078" s="56"/>
      <c r="HE1078" s="56"/>
      <c r="HF1078" s="56"/>
      <c r="HG1078" s="56"/>
      <c r="HH1078" s="56"/>
      <c r="HI1078" s="56"/>
      <c r="HJ1078" s="56"/>
      <c r="HK1078" s="56"/>
      <c r="HL1078" s="56"/>
      <c r="HM1078" s="56"/>
      <c r="HN1078" s="56"/>
      <c r="HO1078" s="56"/>
      <c r="HP1078" s="56"/>
      <c r="HQ1078" s="56"/>
      <c r="HR1078" s="56"/>
      <c r="HS1078" s="56"/>
      <c r="HT1078" s="56"/>
      <c r="HU1078" s="56"/>
      <c r="HV1078" s="56"/>
      <c r="HW1078" s="56"/>
      <c r="HX1078" s="56"/>
      <c r="HY1078" s="56"/>
      <c r="HZ1078" s="56"/>
      <c r="IA1078" s="56"/>
      <c r="IB1078" s="56"/>
      <c r="IC1078" s="56"/>
      <c r="ID1078" s="56"/>
      <c r="IE1078" s="56"/>
      <c r="IF1078" s="56"/>
      <c r="IG1078" s="56"/>
      <c r="IH1078" s="56"/>
      <c r="II1078" s="56"/>
      <c r="IJ1078" s="56"/>
      <c r="IK1078" s="56"/>
      <c r="IL1078" s="56"/>
      <c r="IM1078" s="56"/>
      <c r="IN1078" s="56"/>
      <c r="IO1078" s="56"/>
      <c r="IP1078" s="56"/>
      <c r="IQ1078" s="56"/>
      <c r="IR1078" s="56"/>
      <c r="IS1078" s="56"/>
      <c r="IT1078" s="56"/>
      <c r="IU1078" s="56"/>
      <c r="IV1078" s="56"/>
      <c r="IW1078" s="56"/>
      <c r="IX1078" s="56"/>
    </row>
    <row r="1079" spans="2:258">
      <c r="B1079" s="56"/>
      <c r="C1079" s="56"/>
      <c r="D1079" s="56"/>
      <c r="E1079" s="56"/>
      <c r="F1079" s="56"/>
      <c r="G1079" s="56"/>
      <c r="H1079" s="56"/>
      <c r="I1079" s="56"/>
      <c r="J1079" s="56"/>
      <c r="K1079" s="56"/>
      <c r="L1079" s="56"/>
      <c r="M1079" s="56"/>
      <c r="CK1079" s="56"/>
      <c r="CL1079" s="56"/>
      <c r="CM1079" s="56"/>
      <c r="CN1079" s="56"/>
      <c r="CO1079" s="56"/>
      <c r="CP1079" s="56"/>
      <c r="CQ1079" s="56"/>
      <c r="CR1079" s="56"/>
      <c r="CS1079" s="56"/>
      <c r="CT1079" s="56"/>
      <c r="CU1079" s="56"/>
      <c r="CV1079" s="56"/>
      <c r="CW1079" s="56"/>
      <c r="CX1079" s="56"/>
      <c r="CY1079" s="56"/>
      <c r="CZ1079" s="56"/>
      <c r="DA1079" s="56"/>
      <c r="DB1079" s="56"/>
      <c r="DC1079" s="56"/>
      <c r="DD1079" s="56"/>
      <c r="DE1079" s="56"/>
      <c r="DF1079" s="56"/>
      <c r="DG1079" s="56"/>
      <c r="DH1079" s="56"/>
      <c r="DI1079" s="56"/>
      <c r="DJ1079" s="56"/>
      <c r="DK1079" s="56"/>
      <c r="DL1079" s="56"/>
      <c r="DM1079" s="56"/>
      <c r="DN1079" s="56"/>
      <c r="DO1079" s="56"/>
      <c r="DP1079" s="56"/>
      <c r="DQ1079" s="56"/>
      <c r="DR1079" s="56"/>
      <c r="DS1079" s="56"/>
      <c r="DT1079" s="56"/>
      <c r="DU1079" s="56"/>
      <c r="DV1079" s="56"/>
      <c r="DW1079" s="56"/>
      <c r="DX1079" s="56"/>
      <c r="DY1079" s="56"/>
      <c r="DZ1079" s="56"/>
      <c r="EA1079" s="56"/>
      <c r="EB1079" s="56"/>
      <c r="EC1079" s="56"/>
      <c r="ED1079" s="56"/>
      <c r="EE1079" s="56"/>
      <c r="EF1079" s="56"/>
      <c r="EG1079" s="56"/>
      <c r="EH1079" s="56"/>
      <c r="EI1079" s="56"/>
      <c r="EJ1079" s="56"/>
      <c r="EK1079" s="56"/>
      <c r="EL1079" s="56"/>
      <c r="EM1079" s="56"/>
      <c r="EN1079" s="56"/>
      <c r="EO1079" s="56"/>
      <c r="EP1079" s="56"/>
      <c r="EQ1079" s="56"/>
      <c r="ER1079" s="56"/>
      <c r="ES1079" s="56"/>
      <c r="ET1079" s="56"/>
      <c r="EU1079" s="56"/>
      <c r="EV1079" s="56"/>
      <c r="EW1079" s="56"/>
      <c r="EX1079" s="56"/>
      <c r="EY1079" s="56"/>
      <c r="EZ1079" s="56"/>
      <c r="FA1079" s="56"/>
      <c r="FB1079" s="56"/>
      <c r="FC1079" s="56"/>
      <c r="FD1079" s="56"/>
      <c r="FE1079" s="56"/>
      <c r="FF1079" s="56"/>
      <c r="FG1079" s="56"/>
      <c r="FH1079" s="56"/>
      <c r="FI1079" s="56"/>
      <c r="FJ1079" s="56"/>
      <c r="FK1079" s="56"/>
      <c r="FL1079" s="56"/>
      <c r="FM1079" s="56"/>
      <c r="FN1079" s="56"/>
      <c r="FO1079" s="56"/>
      <c r="FP1079" s="56"/>
      <c r="FQ1079" s="56"/>
      <c r="FR1079" s="56"/>
      <c r="FS1079" s="56"/>
      <c r="FT1079" s="56"/>
      <c r="FU1079" s="56"/>
      <c r="FV1079" s="56"/>
      <c r="FW1079" s="56"/>
      <c r="FX1079" s="56"/>
      <c r="FY1079" s="56"/>
      <c r="FZ1079" s="56"/>
      <c r="GA1079" s="56"/>
      <c r="GB1079" s="56"/>
      <c r="GC1079" s="56"/>
      <c r="GD1079" s="56"/>
      <c r="GE1079" s="56"/>
      <c r="GF1079" s="56"/>
      <c r="GG1079" s="56"/>
      <c r="GH1079" s="56"/>
      <c r="GI1079" s="56"/>
      <c r="GJ1079" s="56"/>
      <c r="GK1079" s="56"/>
      <c r="GL1079" s="56"/>
      <c r="GM1079" s="56"/>
      <c r="GN1079" s="56"/>
      <c r="GO1079" s="56"/>
      <c r="GP1079" s="56"/>
      <c r="GQ1079" s="56"/>
      <c r="GR1079" s="56"/>
      <c r="GS1079" s="56"/>
      <c r="GT1079" s="56"/>
      <c r="GU1079" s="56"/>
      <c r="GV1079" s="56"/>
      <c r="GW1079" s="56"/>
      <c r="GX1079" s="56"/>
      <c r="GY1079" s="56"/>
      <c r="GZ1079" s="56"/>
      <c r="HA1079" s="56"/>
      <c r="HB1079" s="56"/>
      <c r="HC1079" s="56"/>
      <c r="HD1079" s="56"/>
      <c r="HE1079" s="56"/>
      <c r="HF1079" s="56"/>
      <c r="HG1079" s="56"/>
      <c r="HH1079" s="56"/>
      <c r="HI1079" s="56"/>
      <c r="HJ1079" s="56"/>
      <c r="HK1079" s="56"/>
      <c r="HL1079" s="56"/>
      <c r="HM1079" s="56"/>
      <c r="HN1079" s="56"/>
      <c r="HO1079" s="56"/>
      <c r="HP1079" s="56"/>
      <c r="HQ1079" s="56"/>
      <c r="HR1079" s="56"/>
      <c r="HS1079" s="56"/>
      <c r="HT1079" s="56"/>
      <c r="HU1079" s="56"/>
      <c r="HV1079" s="56"/>
      <c r="HW1079" s="56"/>
      <c r="HX1079" s="56"/>
      <c r="HY1079" s="56"/>
      <c r="HZ1079" s="56"/>
      <c r="IA1079" s="56"/>
      <c r="IB1079" s="56"/>
      <c r="IC1079" s="56"/>
      <c r="ID1079" s="56"/>
      <c r="IE1079" s="56"/>
      <c r="IF1079" s="56"/>
      <c r="IG1079" s="56"/>
      <c r="IH1079" s="56"/>
      <c r="II1079" s="56"/>
      <c r="IJ1079" s="56"/>
      <c r="IK1079" s="56"/>
      <c r="IL1079" s="56"/>
      <c r="IM1079" s="56"/>
      <c r="IN1079" s="56"/>
      <c r="IO1079" s="56"/>
      <c r="IP1079" s="56"/>
      <c r="IQ1079" s="56"/>
      <c r="IR1079" s="56"/>
      <c r="IS1079" s="56"/>
      <c r="IT1079" s="56"/>
      <c r="IU1079" s="56"/>
      <c r="IV1079" s="56"/>
      <c r="IW1079" s="56"/>
      <c r="IX1079" s="56"/>
    </row>
    <row r="1080" spans="2:258">
      <c r="B1080" s="56"/>
      <c r="C1080" s="56"/>
      <c r="D1080" s="56"/>
      <c r="E1080" s="56"/>
      <c r="F1080" s="56"/>
      <c r="G1080" s="56"/>
      <c r="H1080" s="56"/>
      <c r="I1080" s="56"/>
      <c r="J1080" s="56"/>
      <c r="K1080" s="56"/>
      <c r="L1080" s="56"/>
      <c r="M1080" s="56"/>
      <c r="CK1080" s="56"/>
      <c r="CL1080" s="56"/>
      <c r="CM1080" s="56"/>
      <c r="CN1080" s="56"/>
      <c r="CO1080" s="56"/>
      <c r="CP1080" s="56"/>
      <c r="CQ1080" s="56"/>
      <c r="CR1080" s="56"/>
      <c r="CS1080" s="56"/>
      <c r="CT1080" s="56"/>
      <c r="CU1080" s="56"/>
      <c r="CV1080" s="56"/>
      <c r="CW1080" s="56"/>
      <c r="CX1080" s="56"/>
      <c r="CY1080" s="56"/>
      <c r="CZ1080" s="56"/>
      <c r="DA1080" s="56"/>
      <c r="DB1080" s="56"/>
      <c r="DC1080" s="56"/>
      <c r="DD1080" s="56"/>
      <c r="DE1080" s="56"/>
      <c r="DF1080" s="56"/>
      <c r="DG1080" s="56"/>
      <c r="DH1080" s="56"/>
      <c r="DI1080" s="56"/>
      <c r="DJ1080" s="56"/>
      <c r="DK1080" s="56"/>
      <c r="DL1080" s="56"/>
      <c r="DM1080" s="56"/>
      <c r="DN1080" s="56"/>
      <c r="DO1080" s="56"/>
      <c r="DP1080" s="56"/>
      <c r="DQ1080" s="56"/>
      <c r="DR1080" s="56"/>
      <c r="DS1080" s="56"/>
      <c r="DT1080" s="56"/>
      <c r="DU1080" s="56"/>
      <c r="DV1080" s="56"/>
      <c r="DW1080" s="56"/>
      <c r="DX1080" s="56"/>
      <c r="DY1080" s="56"/>
      <c r="DZ1080" s="56"/>
      <c r="EA1080" s="56"/>
      <c r="EB1080" s="56"/>
      <c r="EC1080" s="56"/>
      <c r="ED1080" s="56"/>
      <c r="EE1080" s="56"/>
      <c r="EF1080" s="56"/>
      <c r="EG1080" s="56"/>
      <c r="EH1080" s="56"/>
      <c r="EI1080" s="56"/>
      <c r="EJ1080" s="56"/>
      <c r="EK1080" s="56"/>
      <c r="EL1080" s="56"/>
      <c r="EM1080" s="56"/>
      <c r="EN1080" s="56"/>
      <c r="EO1080" s="56"/>
      <c r="EP1080" s="56"/>
      <c r="EQ1080" s="56"/>
      <c r="ER1080" s="56"/>
      <c r="ES1080" s="56"/>
      <c r="ET1080" s="56"/>
      <c r="EU1080" s="56"/>
      <c r="EV1080" s="56"/>
      <c r="EW1080" s="56"/>
      <c r="EX1080" s="56"/>
      <c r="EY1080" s="56"/>
      <c r="EZ1080" s="56"/>
      <c r="FA1080" s="56"/>
      <c r="FB1080" s="56"/>
      <c r="FC1080" s="56"/>
      <c r="FD1080" s="56"/>
      <c r="FE1080" s="56"/>
      <c r="FF1080" s="56"/>
      <c r="FG1080" s="56"/>
      <c r="FH1080" s="56"/>
      <c r="FI1080" s="56"/>
      <c r="FJ1080" s="56"/>
      <c r="FK1080" s="56"/>
      <c r="FL1080" s="56"/>
      <c r="FM1080" s="56"/>
      <c r="FN1080" s="56"/>
      <c r="FO1080" s="56"/>
      <c r="FP1080" s="56"/>
      <c r="FQ1080" s="56"/>
      <c r="FR1080" s="56"/>
      <c r="FS1080" s="56"/>
      <c r="FT1080" s="56"/>
      <c r="FU1080" s="56"/>
      <c r="FV1080" s="56"/>
      <c r="FW1080" s="56"/>
      <c r="FX1080" s="56"/>
      <c r="FY1080" s="56"/>
      <c r="FZ1080" s="56"/>
      <c r="GA1080" s="56"/>
      <c r="GB1080" s="56"/>
      <c r="GC1080" s="56"/>
      <c r="GD1080" s="56"/>
      <c r="GE1080" s="56"/>
      <c r="GF1080" s="56"/>
      <c r="GG1080" s="56"/>
      <c r="GH1080" s="56"/>
      <c r="GI1080" s="56"/>
      <c r="GJ1080" s="56"/>
      <c r="GK1080" s="56"/>
      <c r="GL1080" s="56"/>
      <c r="GM1080" s="56"/>
      <c r="GN1080" s="56"/>
      <c r="GO1080" s="56"/>
      <c r="GP1080" s="56"/>
      <c r="GQ1080" s="56"/>
      <c r="GR1080" s="56"/>
      <c r="GS1080" s="56"/>
      <c r="GT1080" s="56"/>
      <c r="GU1080" s="56"/>
      <c r="GV1080" s="56"/>
      <c r="GW1080" s="56"/>
      <c r="GX1080" s="56"/>
      <c r="GY1080" s="56"/>
      <c r="GZ1080" s="56"/>
      <c r="HA1080" s="56"/>
      <c r="HB1080" s="56"/>
      <c r="HC1080" s="56"/>
      <c r="HD1080" s="56"/>
      <c r="HE1080" s="56"/>
      <c r="HF1080" s="56"/>
      <c r="HG1080" s="56"/>
      <c r="HH1080" s="56"/>
      <c r="HI1080" s="56"/>
      <c r="HJ1080" s="56"/>
      <c r="HK1080" s="56"/>
      <c r="HL1080" s="56"/>
      <c r="HM1080" s="56"/>
      <c r="HN1080" s="56"/>
      <c r="HO1080" s="56"/>
      <c r="HP1080" s="56"/>
      <c r="HQ1080" s="56"/>
      <c r="HR1080" s="56"/>
      <c r="HS1080" s="56"/>
      <c r="HT1080" s="56"/>
      <c r="HU1080" s="56"/>
      <c r="HV1080" s="56"/>
      <c r="HW1080" s="56"/>
      <c r="HX1080" s="56"/>
      <c r="HY1080" s="56"/>
      <c r="HZ1080" s="56"/>
      <c r="IA1080" s="56"/>
      <c r="IB1080" s="56"/>
      <c r="IC1080" s="56"/>
      <c r="ID1080" s="56"/>
      <c r="IE1080" s="56"/>
      <c r="IF1080" s="56"/>
      <c r="IG1080" s="56"/>
      <c r="IH1080" s="56"/>
      <c r="II1080" s="56"/>
      <c r="IJ1080" s="56"/>
      <c r="IK1080" s="56"/>
      <c r="IL1080" s="56"/>
      <c r="IM1080" s="56"/>
      <c r="IN1080" s="56"/>
      <c r="IO1080" s="56"/>
      <c r="IP1080" s="56"/>
      <c r="IQ1080" s="56"/>
      <c r="IR1080" s="56"/>
      <c r="IS1080" s="56"/>
      <c r="IT1080" s="56"/>
      <c r="IU1080" s="56"/>
      <c r="IV1080" s="56"/>
      <c r="IW1080" s="56"/>
      <c r="IX1080" s="56"/>
    </row>
    <row r="1081" spans="2:258">
      <c r="B1081" s="56"/>
      <c r="C1081" s="56"/>
      <c r="D1081" s="56"/>
      <c r="E1081" s="56"/>
      <c r="F1081" s="56"/>
      <c r="G1081" s="56"/>
      <c r="H1081" s="56"/>
      <c r="I1081" s="56"/>
      <c r="J1081" s="56"/>
      <c r="K1081" s="56"/>
      <c r="L1081" s="56"/>
      <c r="M1081" s="56"/>
      <c r="CK1081" s="56"/>
      <c r="CL1081" s="56"/>
      <c r="CM1081" s="56"/>
      <c r="CN1081" s="56"/>
      <c r="CO1081" s="56"/>
      <c r="CP1081" s="56"/>
      <c r="CQ1081" s="56"/>
      <c r="CR1081" s="56"/>
      <c r="CS1081" s="56"/>
      <c r="CT1081" s="56"/>
      <c r="CU1081" s="56"/>
      <c r="CV1081" s="56"/>
      <c r="CW1081" s="56"/>
      <c r="CX1081" s="56"/>
      <c r="CY1081" s="56"/>
      <c r="CZ1081" s="56"/>
      <c r="DA1081" s="56"/>
      <c r="DB1081" s="56"/>
      <c r="DC1081" s="56"/>
      <c r="DD1081" s="56"/>
      <c r="DE1081" s="56"/>
      <c r="DF1081" s="56"/>
      <c r="DG1081" s="56"/>
      <c r="DH1081" s="56"/>
      <c r="DI1081" s="56"/>
      <c r="DJ1081" s="56"/>
      <c r="DK1081" s="56"/>
      <c r="DL1081" s="56"/>
      <c r="DM1081" s="56"/>
      <c r="DN1081" s="56"/>
      <c r="DO1081" s="56"/>
      <c r="DP1081" s="56"/>
      <c r="DQ1081" s="56"/>
      <c r="DR1081" s="56"/>
      <c r="DS1081" s="56"/>
      <c r="DT1081" s="56"/>
      <c r="DU1081" s="56"/>
      <c r="DV1081" s="56"/>
      <c r="DW1081" s="56"/>
      <c r="DX1081" s="56"/>
      <c r="DY1081" s="56"/>
      <c r="DZ1081" s="56"/>
      <c r="EA1081" s="56"/>
      <c r="EB1081" s="56"/>
      <c r="EC1081" s="56"/>
      <c r="ED1081" s="56"/>
      <c r="EE1081" s="56"/>
      <c r="EF1081" s="56"/>
      <c r="EG1081" s="56"/>
      <c r="EH1081" s="56"/>
      <c r="EI1081" s="56"/>
      <c r="EJ1081" s="56"/>
      <c r="EK1081" s="56"/>
      <c r="EL1081" s="56"/>
      <c r="EM1081" s="56"/>
      <c r="EN1081" s="56"/>
      <c r="EO1081" s="56"/>
      <c r="EP1081" s="56"/>
      <c r="EQ1081" s="56"/>
      <c r="ER1081" s="56"/>
      <c r="ES1081" s="56"/>
      <c r="ET1081" s="56"/>
      <c r="EU1081" s="56"/>
      <c r="EV1081" s="56"/>
      <c r="EW1081" s="56"/>
      <c r="EX1081" s="56"/>
      <c r="EY1081" s="56"/>
      <c r="EZ1081" s="56"/>
      <c r="FA1081" s="56"/>
      <c r="FB1081" s="56"/>
      <c r="FC1081" s="56"/>
      <c r="FD1081" s="56"/>
      <c r="FE1081" s="56"/>
      <c r="FF1081" s="56"/>
      <c r="FG1081" s="56"/>
      <c r="FH1081" s="56"/>
      <c r="FI1081" s="56"/>
      <c r="FJ1081" s="56"/>
      <c r="FK1081" s="56"/>
      <c r="FL1081" s="56"/>
      <c r="FM1081" s="56"/>
      <c r="FN1081" s="56"/>
      <c r="FO1081" s="56"/>
      <c r="FP1081" s="56"/>
      <c r="FQ1081" s="56"/>
      <c r="FR1081" s="56"/>
      <c r="FS1081" s="56"/>
      <c r="FT1081" s="56"/>
      <c r="FU1081" s="56"/>
      <c r="FV1081" s="56"/>
      <c r="FW1081" s="56"/>
      <c r="FX1081" s="56"/>
      <c r="FY1081" s="56"/>
      <c r="FZ1081" s="56"/>
      <c r="GA1081" s="56"/>
      <c r="GB1081" s="56"/>
      <c r="GC1081" s="56"/>
      <c r="GD1081" s="56"/>
      <c r="GE1081" s="56"/>
      <c r="GF1081" s="56"/>
      <c r="GG1081" s="56"/>
      <c r="GH1081" s="56"/>
      <c r="GI1081" s="56"/>
      <c r="GJ1081" s="56"/>
      <c r="GK1081" s="56"/>
      <c r="GL1081" s="56"/>
      <c r="GM1081" s="56"/>
      <c r="GN1081" s="56"/>
      <c r="GO1081" s="56"/>
      <c r="GP1081" s="56"/>
      <c r="GQ1081" s="56"/>
      <c r="GR1081" s="56"/>
      <c r="GS1081" s="56"/>
      <c r="GT1081" s="56"/>
      <c r="GU1081" s="56"/>
      <c r="GV1081" s="56"/>
      <c r="GW1081" s="56"/>
      <c r="GX1081" s="56"/>
      <c r="GY1081" s="56"/>
      <c r="GZ1081" s="56"/>
      <c r="HA1081" s="56"/>
      <c r="HB1081" s="56"/>
      <c r="HC1081" s="56"/>
      <c r="HD1081" s="56"/>
      <c r="HE1081" s="56"/>
      <c r="HF1081" s="56"/>
      <c r="HG1081" s="56"/>
      <c r="HH1081" s="56"/>
      <c r="HI1081" s="56"/>
      <c r="HJ1081" s="56"/>
      <c r="HK1081" s="56"/>
      <c r="HL1081" s="56"/>
      <c r="HM1081" s="56"/>
      <c r="HN1081" s="56"/>
      <c r="HO1081" s="56"/>
      <c r="HP1081" s="56"/>
      <c r="HQ1081" s="56"/>
      <c r="HR1081" s="56"/>
      <c r="HS1081" s="56"/>
      <c r="HT1081" s="56"/>
      <c r="HU1081" s="56"/>
      <c r="HV1081" s="56"/>
      <c r="HW1081" s="56"/>
      <c r="HX1081" s="56"/>
      <c r="HY1081" s="56"/>
      <c r="HZ1081" s="56"/>
      <c r="IA1081" s="56"/>
      <c r="IB1081" s="56"/>
      <c r="IC1081" s="56"/>
      <c r="ID1081" s="56"/>
      <c r="IE1081" s="56"/>
      <c r="IF1081" s="56"/>
      <c r="IG1081" s="56"/>
      <c r="IH1081" s="56"/>
      <c r="II1081" s="56"/>
      <c r="IJ1081" s="56"/>
      <c r="IK1081" s="56"/>
      <c r="IL1081" s="56"/>
      <c r="IM1081" s="56"/>
      <c r="IN1081" s="56"/>
      <c r="IO1081" s="56"/>
      <c r="IP1081" s="56"/>
      <c r="IQ1081" s="56"/>
      <c r="IR1081" s="56"/>
      <c r="IS1081" s="56"/>
      <c r="IT1081" s="56"/>
      <c r="IU1081" s="56"/>
      <c r="IV1081" s="56"/>
      <c r="IW1081" s="56"/>
      <c r="IX1081" s="56"/>
    </row>
    <row r="1082" spans="2:258">
      <c r="B1082" s="56"/>
      <c r="C1082" s="56"/>
      <c r="D1082" s="56"/>
      <c r="E1082" s="56"/>
      <c r="F1082" s="56"/>
      <c r="G1082" s="56"/>
      <c r="H1082" s="56"/>
      <c r="I1082" s="56"/>
      <c r="J1082" s="56"/>
      <c r="K1082" s="56"/>
      <c r="L1082" s="56"/>
      <c r="M1082" s="56"/>
      <c r="CK1082" s="56"/>
      <c r="CL1082" s="56"/>
      <c r="CM1082" s="56"/>
      <c r="CN1082" s="56"/>
      <c r="CO1082" s="56"/>
      <c r="CP1082" s="56"/>
      <c r="CQ1082" s="56"/>
      <c r="CR1082" s="56"/>
      <c r="CS1082" s="56"/>
      <c r="CT1082" s="56"/>
      <c r="CU1082" s="56"/>
      <c r="CV1082" s="56"/>
      <c r="CW1082" s="56"/>
      <c r="CX1082" s="56"/>
      <c r="CY1082" s="56"/>
      <c r="CZ1082" s="56"/>
      <c r="DA1082" s="56"/>
      <c r="DB1082" s="56"/>
      <c r="DC1082" s="56"/>
      <c r="DD1082" s="56"/>
      <c r="DE1082" s="56"/>
      <c r="DF1082" s="56"/>
      <c r="DG1082" s="56"/>
      <c r="DH1082" s="56"/>
      <c r="DI1082" s="56"/>
      <c r="DJ1082" s="56"/>
      <c r="DK1082" s="56"/>
      <c r="DL1082" s="56"/>
      <c r="DM1082" s="56"/>
      <c r="DN1082" s="56"/>
      <c r="DO1082" s="56"/>
      <c r="DP1082" s="56"/>
      <c r="DQ1082" s="56"/>
      <c r="DR1082" s="56"/>
      <c r="DS1082" s="56"/>
      <c r="DT1082" s="56"/>
      <c r="DU1082" s="56"/>
      <c r="DV1082" s="56"/>
      <c r="DW1082" s="56"/>
      <c r="DX1082" s="56"/>
      <c r="DY1082" s="56"/>
      <c r="DZ1082" s="56"/>
      <c r="EA1082" s="56"/>
      <c r="EB1082" s="56"/>
      <c r="EC1082" s="56"/>
      <c r="ED1082" s="56"/>
      <c r="EE1082" s="56"/>
      <c r="EF1082" s="56"/>
      <c r="EG1082" s="56"/>
      <c r="EH1082" s="56"/>
      <c r="EI1082" s="56"/>
      <c r="EJ1082" s="56"/>
      <c r="EK1082" s="56"/>
      <c r="EL1082" s="56"/>
      <c r="EM1082" s="56"/>
      <c r="EN1082" s="56"/>
      <c r="EO1082" s="56"/>
      <c r="EP1082" s="56"/>
      <c r="EQ1082" s="56"/>
      <c r="ER1082" s="56"/>
      <c r="ES1082" s="56"/>
      <c r="ET1082" s="56"/>
      <c r="EU1082" s="56"/>
      <c r="EV1082" s="56"/>
      <c r="EW1082" s="56"/>
      <c r="EX1082" s="56"/>
      <c r="EY1082" s="56"/>
      <c r="EZ1082" s="56"/>
      <c r="FA1082" s="56"/>
      <c r="FB1082" s="56"/>
      <c r="FC1082" s="56"/>
      <c r="FD1082" s="56"/>
      <c r="FE1082" s="56"/>
      <c r="FF1082" s="56"/>
      <c r="FG1082" s="56"/>
      <c r="FH1082" s="56"/>
      <c r="FI1082" s="56"/>
      <c r="FJ1082" s="56"/>
      <c r="FK1082" s="56"/>
      <c r="FL1082" s="56"/>
      <c r="FM1082" s="56"/>
      <c r="FN1082" s="56"/>
      <c r="FO1082" s="56"/>
      <c r="FP1082" s="56"/>
      <c r="FQ1082" s="56"/>
      <c r="FR1082" s="56"/>
      <c r="FS1082" s="56"/>
      <c r="FT1082" s="56"/>
      <c r="FU1082" s="56"/>
      <c r="FV1082" s="56"/>
      <c r="FW1082" s="56"/>
      <c r="FX1082" s="56"/>
      <c r="FY1082" s="56"/>
      <c r="FZ1082" s="56"/>
      <c r="GA1082" s="56"/>
      <c r="GB1082" s="56"/>
      <c r="GC1082" s="56"/>
      <c r="GD1082" s="56"/>
      <c r="GE1082" s="56"/>
      <c r="GF1082" s="56"/>
      <c r="GG1082" s="56"/>
      <c r="GH1082" s="56"/>
      <c r="GI1082" s="56"/>
      <c r="GJ1082" s="56"/>
      <c r="GK1082" s="56"/>
      <c r="GL1082" s="56"/>
      <c r="GM1082" s="56"/>
      <c r="GN1082" s="56"/>
      <c r="GO1082" s="56"/>
      <c r="GP1082" s="56"/>
      <c r="GQ1082" s="56"/>
      <c r="GR1082" s="56"/>
      <c r="GS1082" s="56"/>
      <c r="GT1082" s="56"/>
      <c r="GU1082" s="56"/>
      <c r="GV1082" s="56"/>
      <c r="GW1082" s="56"/>
      <c r="GX1082" s="56"/>
      <c r="GY1082" s="56"/>
      <c r="GZ1082" s="56"/>
      <c r="HA1082" s="56"/>
      <c r="HB1082" s="56"/>
      <c r="HC1082" s="56"/>
      <c r="HD1082" s="56"/>
      <c r="HE1082" s="56"/>
      <c r="HF1082" s="56"/>
      <c r="HG1082" s="56"/>
      <c r="HH1082" s="56"/>
      <c r="HI1082" s="56"/>
      <c r="HJ1082" s="56"/>
      <c r="HK1082" s="56"/>
      <c r="HL1082" s="56"/>
      <c r="HM1082" s="56"/>
      <c r="HN1082" s="56"/>
      <c r="HO1082" s="56"/>
      <c r="HP1082" s="56"/>
      <c r="HQ1082" s="56"/>
      <c r="HR1082" s="56"/>
      <c r="HS1082" s="56"/>
      <c r="HT1082" s="56"/>
      <c r="HU1082" s="56"/>
      <c r="HV1082" s="56"/>
      <c r="HW1082" s="56"/>
      <c r="HX1082" s="56"/>
      <c r="HY1082" s="56"/>
      <c r="HZ1082" s="56"/>
      <c r="IA1082" s="56"/>
      <c r="IB1082" s="56"/>
      <c r="IC1082" s="56"/>
      <c r="ID1082" s="56"/>
      <c r="IE1082" s="56"/>
      <c r="IF1082" s="56"/>
      <c r="IG1082" s="56"/>
      <c r="IH1082" s="56"/>
      <c r="II1082" s="56"/>
      <c r="IJ1082" s="56"/>
      <c r="IK1082" s="56"/>
      <c r="IL1082" s="56"/>
      <c r="IM1082" s="56"/>
      <c r="IN1082" s="56"/>
      <c r="IO1082" s="56"/>
      <c r="IP1082" s="56"/>
      <c r="IQ1082" s="56"/>
      <c r="IR1082" s="56"/>
      <c r="IS1082" s="56"/>
      <c r="IT1082" s="56"/>
      <c r="IU1082" s="56"/>
      <c r="IV1082" s="56"/>
      <c r="IW1082" s="56"/>
      <c r="IX1082" s="56"/>
    </row>
    <row r="1083" spans="2:258">
      <c r="B1083" s="56"/>
      <c r="C1083" s="56"/>
      <c r="D1083" s="56"/>
      <c r="E1083" s="56"/>
      <c r="F1083" s="56"/>
      <c r="G1083" s="56"/>
      <c r="H1083" s="56"/>
      <c r="I1083" s="56"/>
      <c r="J1083" s="56"/>
      <c r="K1083" s="56"/>
      <c r="L1083" s="56"/>
      <c r="M1083" s="56"/>
      <c r="CK1083" s="56"/>
      <c r="CL1083" s="56"/>
      <c r="CM1083" s="56"/>
      <c r="CN1083" s="56"/>
      <c r="CO1083" s="56"/>
      <c r="CP1083" s="56"/>
      <c r="CQ1083" s="56"/>
      <c r="CR1083" s="56"/>
      <c r="CS1083" s="56"/>
      <c r="CT1083" s="56"/>
      <c r="CU1083" s="56"/>
      <c r="CV1083" s="56"/>
      <c r="CW1083" s="56"/>
      <c r="CX1083" s="56"/>
      <c r="CY1083" s="56"/>
      <c r="CZ1083" s="56"/>
      <c r="DA1083" s="56"/>
      <c r="DB1083" s="56"/>
      <c r="DC1083" s="56"/>
      <c r="DD1083" s="56"/>
      <c r="DE1083" s="56"/>
      <c r="DF1083" s="56"/>
      <c r="DG1083" s="56"/>
      <c r="DH1083" s="56"/>
      <c r="DI1083" s="56"/>
      <c r="DJ1083" s="56"/>
      <c r="DK1083" s="56"/>
      <c r="DL1083" s="56"/>
      <c r="DM1083" s="56"/>
      <c r="DN1083" s="56"/>
      <c r="DO1083" s="56"/>
      <c r="DP1083" s="56"/>
      <c r="DQ1083" s="56"/>
      <c r="DR1083" s="56"/>
      <c r="DS1083" s="56"/>
      <c r="DT1083" s="56"/>
      <c r="DU1083" s="56"/>
      <c r="DV1083" s="56"/>
      <c r="DW1083" s="56"/>
      <c r="DX1083" s="56"/>
      <c r="DY1083" s="56"/>
      <c r="DZ1083" s="56"/>
      <c r="EA1083" s="56"/>
      <c r="EB1083" s="56"/>
      <c r="EC1083" s="56"/>
      <c r="ED1083" s="56"/>
      <c r="EE1083" s="56"/>
      <c r="EF1083" s="56"/>
      <c r="EG1083" s="56"/>
      <c r="EH1083" s="56"/>
      <c r="EI1083" s="56"/>
      <c r="EJ1083" s="56"/>
      <c r="EK1083" s="56"/>
      <c r="EL1083" s="56"/>
      <c r="EM1083" s="56"/>
      <c r="EN1083" s="56"/>
      <c r="EO1083" s="56"/>
      <c r="EP1083" s="56"/>
      <c r="EQ1083" s="56"/>
      <c r="ER1083" s="56"/>
      <c r="ES1083" s="56"/>
      <c r="ET1083" s="56"/>
      <c r="EU1083" s="56"/>
      <c r="EV1083" s="56"/>
      <c r="EW1083" s="56"/>
      <c r="EX1083" s="56"/>
      <c r="EY1083" s="56"/>
      <c r="EZ1083" s="56"/>
      <c r="FA1083" s="56"/>
      <c r="FB1083" s="56"/>
      <c r="FC1083" s="56"/>
      <c r="FD1083" s="56"/>
      <c r="FE1083" s="56"/>
      <c r="FF1083" s="56"/>
      <c r="FG1083" s="56"/>
      <c r="FH1083" s="56"/>
      <c r="FI1083" s="56"/>
      <c r="FJ1083" s="56"/>
      <c r="FK1083" s="56"/>
      <c r="FL1083" s="56"/>
      <c r="FM1083" s="56"/>
      <c r="FN1083" s="56"/>
      <c r="FO1083" s="56"/>
      <c r="FP1083" s="56"/>
      <c r="FQ1083" s="56"/>
      <c r="FR1083" s="56"/>
      <c r="FS1083" s="56"/>
      <c r="FT1083" s="56"/>
      <c r="FU1083" s="56"/>
      <c r="FV1083" s="56"/>
      <c r="FW1083" s="56"/>
      <c r="FX1083" s="56"/>
      <c r="FY1083" s="56"/>
      <c r="FZ1083" s="56"/>
      <c r="GA1083" s="56"/>
      <c r="GB1083" s="56"/>
      <c r="GC1083" s="56"/>
      <c r="GD1083" s="56"/>
      <c r="GE1083" s="56"/>
      <c r="GF1083" s="56"/>
      <c r="GG1083" s="56"/>
      <c r="GH1083" s="56"/>
      <c r="GI1083" s="56"/>
      <c r="GJ1083" s="56"/>
      <c r="GK1083" s="56"/>
      <c r="GL1083" s="56"/>
      <c r="GM1083" s="56"/>
      <c r="GN1083" s="56"/>
      <c r="GO1083" s="56"/>
      <c r="GP1083" s="56"/>
      <c r="GQ1083" s="56"/>
      <c r="GR1083" s="56"/>
      <c r="GS1083" s="56"/>
      <c r="GT1083" s="56"/>
      <c r="GU1083" s="56"/>
      <c r="GV1083" s="56"/>
      <c r="GW1083" s="56"/>
      <c r="GX1083" s="56"/>
      <c r="GY1083" s="56"/>
      <c r="GZ1083" s="56"/>
      <c r="HA1083" s="56"/>
      <c r="HB1083" s="56"/>
      <c r="HC1083" s="56"/>
      <c r="HD1083" s="56"/>
      <c r="HE1083" s="56"/>
      <c r="HF1083" s="56"/>
      <c r="HG1083" s="56"/>
      <c r="HH1083" s="56"/>
      <c r="HI1083" s="56"/>
      <c r="HJ1083" s="56"/>
      <c r="HK1083" s="56"/>
      <c r="HL1083" s="56"/>
      <c r="HM1083" s="56"/>
      <c r="HN1083" s="56"/>
      <c r="HO1083" s="56"/>
      <c r="HP1083" s="56"/>
      <c r="HQ1083" s="56"/>
      <c r="HR1083" s="56"/>
      <c r="HS1083" s="56"/>
      <c r="HT1083" s="56"/>
      <c r="HU1083" s="56"/>
      <c r="HV1083" s="56"/>
      <c r="HW1083" s="56"/>
      <c r="HX1083" s="56"/>
      <c r="HY1083" s="56"/>
      <c r="HZ1083" s="56"/>
      <c r="IA1083" s="56"/>
      <c r="IB1083" s="56"/>
      <c r="IC1083" s="56"/>
      <c r="ID1083" s="56"/>
      <c r="IE1083" s="56"/>
      <c r="IF1083" s="56"/>
      <c r="IG1083" s="56"/>
      <c r="IH1083" s="56"/>
      <c r="II1083" s="56"/>
      <c r="IJ1083" s="56"/>
      <c r="IK1083" s="56"/>
      <c r="IL1083" s="56"/>
      <c r="IM1083" s="56"/>
      <c r="IN1083" s="56"/>
      <c r="IO1083" s="56"/>
      <c r="IP1083" s="56"/>
      <c r="IQ1083" s="56"/>
      <c r="IR1083" s="56"/>
      <c r="IS1083" s="56"/>
      <c r="IT1083" s="56"/>
      <c r="IU1083" s="56"/>
      <c r="IV1083" s="56"/>
      <c r="IW1083" s="56"/>
      <c r="IX1083" s="56"/>
    </row>
    <row r="1084" spans="2:258">
      <c r="B1084" s="56"/>
      <c r="C1084" s="56"/>
      <c r="D1084" s="56"/>
      <c r="E1084" s="56"/>
      <c r="F1084" s="56"/>
      <c r="G1084" s="56"/>
      <c r="H1084" s="56"/>
      <c r="I1084" s="56"/>
      <c r="J1084" s="56"/>
      <c r="K1084" s="56"/>
      <c r="L1084" s="56"/>
      <c r="M1084" s="56"/>
      <c r="CK1084" s="56"/>
      <c r="CL1084" s="56"/>
      <c r="CM1084" s="56"/>
      <c r="CN1084" s="56"/>
      <c r="CO1084" s="56"/>
      <c r="CP1084" s="56"/>
      <c r="CQ1084" s="56"/>
      <c r="CR1084" s="56"/>
      <c r="CS1084" s="56"/>
      <c r="CT1084" s="56"/>
      <c r="CU1084" s="56"/>
      <c r="CV1084" s="56"/>
      <c r="CW1084" s="56"/>
      <c r="CX1084" s="56"/>
      <c r="CY1084" s="56"/>
      <c r="CZ1084" s="56"/>
      <c r="DA1084" s="56"/>
      <c r="DB1084" s="56"/>
      <c r="DC1084" s="56"/>
      <c r="DD1084" s="56"/>
      <c r="DE1084" s="56"/>
      <c r="DF1084" s="56"/>
      <c r="DG1084" s="56"/>
      <c r="DH1084" s="56"/>
      <c r="DI1084" s="56"/>
      <c r="DJ1084" s="56"/>
      <c r="DK1084" s="56"/>
      <c r="DL1084" s="56"/>
      <c r="DM1084" s="56"/>
      <c r="DN1084" s="56"/>
      <c r="DO1084" s="56"/>
      <c r="DP1084" s="56"/>
      <c r="DQ1084" s="56"/>
      <c r="DR1084" s="56"/>
      <c r="DS1084" s="56"/>
      <c r="DT1084" s="56"/>
      <c r="DU1084" s="56"/>
      <c r="DV1084" s="56"/>
      <c r="DW1084" s="56"/>
      <c r="DX1084" s="56"/>
      <c r="DY1084" s="56"/>
      <c r="DZ1084" s="56"/>
      <c r="EA1084" s="56"/>
      <c r="EB1084" s="56"/>
      <c r="EC1084" s="56"/>
      <c r="ED1084" s="56"/>
      <c r="EE1084" s="56"/>
      <c r="EF1084" s="56"/>
      <c r="EG1084" s="56"/>
      <c r="EH1084" s="56"/>
      <c r="EI1084" s="56"/>
      <c r="EJ1084" s="56"/>
      <c r="EK1084" s="56"/>
      <c r="EL1084" s="56"/>
      <c r="EM1084" s="56"/>
      <c r="EN1084" s="56"/>
      <c r="EO1084" s="56"/>
      <c r="EP1084" s="56"/>
      <c r="EQ1084" s="56"/>
      <c r="ER1084" s="56"/>
      <c r="ES1084" s="56"/>
      <c r="ET1084" s="56"/>
      <c r="EU1084" s="56"/>
      <c r="EV1084" s="56"/>
      <c r="EW1084" s="56"/>
      <c r="EX1084" s="56"/>
      <c r="EY1084" s="56"/>
      <c r="EZ1084" s="56"/>
      <c r="FA1084" s="56"/>
      <c r="FB1084" s="56"/>
      <c r="FC1084" s="56"/>
      <c r="FD1084" s="56"/>
      <c r="FE1084" s="56"/>
      <c r="FF1084" s="56"/>
      <c r="FG1084" s="56"/>
      <c r="FH1084" s="56"/>
      <c r="FI1084" s="56"/>
      <c r="FJ1084" s="56"/>
      <c r="FK1084" s="56"/>
      <c r="FL1084" s="56"/>
      <c r="FM1084" s="56"/>
      <c r="FN1084" s="56"/>
      <c r="FO1084" s="56"/>
      <c r="FP1084" s="56"/>
      <c r="FQ1084" s="56"/>
      <c r="FR1084" s="56"/>
      <c r="FS1084" s="56"/>
      <c r="FT1084" s="56"/>
      <c r="FU1084" s="56"/>
      <c r="FV1084" s="56"/>
      <c r="FW1084" s="56"/>
      <c r="FX1084" s="56"/>
      <c r="FY1084" s="56"/>
      <c r="FZ1084" s="56"/>
      <c r="GA1084" s="56"/>
      <c r="GB1084" s="56"/>
      <c r="GC1084" s="56"/>
      <c r="GD1084" s="56"/>
      <c r="GE1084" s="56"/>
      <c r="GF1084" s="56"/>
      <c r="GG1084" s="56"/>
      <c r="GH1084" s="56"/>
      <c r="GI1084" s="56"/>
      <c r="GJ1084" s="56"/>
      <c r="GK1084" s="56"/>
      <c r="GL1084" s="56"/>
      <c r="GM1084" s="56"/>
      <c r="GN1084" s="56"/>
      <c r="GO1084" s="56"/>
      <c r="GP1084" s="56"/>
      <c r="GQ1084" s="56"/>
      <c r="GR1084" s="56"/>
      <c r="GS1084" s="56"/>
      <c r="GT1084" s="56"/>
      <c r="GU1084" s="56"/>
      <c r="GV1084" s="56"/>
      <c r="GW1084" s="56"/>
      <c r="GX1084" s="56"/>
      <c r="GY1084" s="56"/>
      <c r="GZ1084" s="56"/>
      <c r="HA1084" s="56"/>
      <c r="HB1084" s="56"/>
      <c r="HC1084" s="56"/>
      <c r="HD1084" s="56"/>
      <c r="HE1084" s="56"/>
      <c r="HF1084" s="56"/>
      <c r="HG1084" s="56"/>
      <c r="HH1084" s="56"/>
      <c r="HI1084" s="56"/>
      <c r="HJ1084" s="56"/>
      <c r="HK1084" s="56"/>
      <c r="HL1084" s="56"/>
      <c r="HM1084" s="56"/>
      <c r="HN1084" s="56"/>
      <c r="HO1084" s="56"/>
      <c r="HP1084" s="56"/>
      <c r="HQ1084" s="56"/>
      <c r="HR1084" s="56"/>
      <c r="HS1084" s="56"/>
      <c r="HT1084" s="56"/>
      <c r="HU1084" s="56"/>
      <c r="HV1084" s="56"/>
      <c r="HW1084" s="56"/>
      <c r="HX1084" s="56"/>
      <c r="HY1084" s="56"/>
      <c r="HZ1084" s="56"/>
      <c r="IA1084" s="56"/>
      <c r="IB1084" s="56"/>
      <c r="IC1084" s="56"/>
      <c r="ID1084" s="56"/>
      <c r="IE1084" s="56"/>
      <c r="IF1084" s="56"/>
      <c r="IG1084" s="56"/>
      <c r="IH1084" s="56"/>
      <c r="II1084" s="56"/>
      <c r="IJ1084" s="56"/>
      <c r="IK1084" s="56"/>
      <c r="IL1084" s="56"/>
      <c r="IM1084" s="56"/>
      <c r="IN1084" s="56"/>
      <c r="IO1084" s="56"/>
      <c r="IP1084" s="56"/>
      <c r="IQ1084" s="56"/>
      <c r="IR1084" s="56"/>
      <c r="IS1084" s="56"/>
      <c r="IT1084" s="56"/>
      <c r="IU1084" s="56"/>
      <c r="IV1084" s="56"/>
      <c r="IW1084" s="56"/>
      <c r="IX1084" s="56"/>
    </row>
    <row r="1085" spans="2:258">
      <c r="B1085" s="56"/>
      <c r="C1085" s="56"/>
      <c r="D1085" s="56"/>
      <c r="E1085" s="56"/>
      <c r="F1085" s="56"/>
      <c r="G1085" s="56"/>
      <c r="H1085" s="56"/>
      <c r="I1085" s="56"/>
      <c r="J1085" s="56"/>
      <c r="K1085" s="56"/>
      <c r="L1085" s="56"/>
      <c r="M1085" s="56"/>
      <c r="CK1085" s="56"/>
      <c r="CL1085" s="56"/>
      <c r="CM1085" s="56"/>
      <c r="CN1085" s="56"/>
      <c r="CO1085" s="56"/>
      <c r="CP1085" s="56"/>
      <c r="CQ1085" s="56"/>
      <c r="CR1085" s="56"/>
      <c r="CS1085" s="56"/>
      <c r="CT1085" s="56"/>
      <c r="CU1085" s="56"/>
      <c r="CV1085" s="56"/>
      <c r="CW1085" s="56"/>
      <c r="CX1085" s="56"/>
      <c r="CY1085" s="56"/>
      <c r="CZ1085" s="56"/>
      <c r="DA1085" s="56"/>
      <c r="DB1085" s="56"/>
      <c r="DC1085" s="56"/>
      <c r="DD1085" s="56"/>
      <c r="DE1085" s="56"/>
      <c r="DF1085" s="56"/>
      <c r="DG1085" s="56"/>
      <c r="DH1085" s="56"/>
      <c r="DI1085" s="56"/>
      <c r="DJ1085" s="56"/>
      <c r="DK1085" s="56"/>
      <c r="DL1085" s="56"/>
      <c r="DM1085" s="56"/>
      <c r="DN1085" s="56"/>
      <c r="DO1085" s="56"/>
      <c r="DP1085" s="56"/>
      <c r="DQ1085" s="56"/>
      <c r="DR1085" s="56"/>
      <c r="DS1085" s="56"/>
      <c r="DT1085" s="56"/>
      <c r="DU1085" s="56"/>
      <c r="DV1085" s="56"/>
      <c r="DW1085" s="56"/>
      <c r="DX1085" s="56"/>
      <c r="DY1085" s="56"/>
      <c r="DZ1085" s="56"/>
      <c r="EA1085" s="56"/>
      <c r="EB1085" s="56"/>
      <c r="EC1085" s="56"/>
      <c r="ED1085" s="56"/>
      <c r="EE1085" s="56"/>
      <c r="EF1085" s="56"/>
      <c r="EG1085" s="56"/>
      <c r="EH1085" s="56"/>
      <c r="EI1085" s="56"/>
      <c r="EJ1085" s="56"/>
      <c r="EK1085" s="56"/>
      <c r="EL1085" s="56"/>
      <c r="EM1085" s="56"/>
      <c r="EN1085" s="56"/>
      <c r="EO1085" s="56"/>
      <c r="EP1085" s="56"/>
      <c r="EQ1085" s="56"/>
      <c r="ER1085" s="56"/>
      <c r="ES1085" s="56"/>
      <c r="ET1085" s="56"/>
      <c r="EU1085" s="56"/>
      <c r="EV1085" s="56"/>
      <c r="EW1085" s="56"/>
      <c r="EX1085" s="56"/>
      <c r="EY1085" s="56"/>
      <c r="EZ1085" s="56"/>
      <c r="FA1085" s="56"/>
      <c r="FB1085" s="56"/>
      <c r="FC1085" s="56"/>
      <c r="FD1085" s="56"/>
      <c r="FE1085" s="56"/>
      <c r="FF1085" s="56"/>
      <c r="FG1085" s="56"/>
      <c r="FH1085" s="56"/>
      <c r="FI1085" s="56"/>
      <c r="FJ1085" s="56"/>
      <c r="FK1085" s="56"/>
      <c r="FL1085" s="56"/>
      <c r="FM1085" s="56"/>
      <c r="FN1085" s="56"/>
      <c r="FO1085" s="56"/>
      <c r="FP1085" s="56"/>
      <c r="FQ1085" s="56"/>
      <c r="FR1085" s="56"/>
      <c r="FS1085" s="56"/>
      <c r="FT1085" s="56"/>
      <c r="FU1085" s="56"/>
      <c r="FV1085" s="56"/>
      <c r="FW1085" s="56"/>
      <c r="FX1085" s="56"/>
      <c r="FY1085" s="56"/>
      <c r="FZ1085" s="56"/>
      <c r="GA1085" s="56"/>
      <c r="GB1085" s="56"/>
      <c r="GC1085" s="56"/>
      <c r="GD1085" s="56"/>
      <c r="GE1085" s="56"/>
      <c r="GF1085" s="56"/>
      <c r="GG1085" s="56"/>
      <c r="GH1085" s="56"/>
      <c r="GI1085" s="56"/>
      <c r="GJ1085" s="56"/>
      <c r="GK1085" s="56"/>
      <c r="GL1085" s="56"/>
      <c r="GM1085" s="56"/>
      <c r="GN1085" s="56"/>
      <c r="GO1085" s="56"/>
      <c r="GP1085" s="56"/>
      <c r="GQ1085" s="56"/>
      <c r="GR1085" s="56"/>
      <c r="GS1085" s="56"/>
      <c r="GT1085" s="56"/>
      <c r="GU1085" s="56"/>
      <c r="GV1085" s="56"/>
      <c r="GW1085" s="56"/>
      <c r="GX1085" s="56"/>
      <c r="GY1085" s="56"/>
      <c r="GZ1085" s="56"/>
      <c r="HA1085" s="56"/>
      <c r="HB1085" s="56"/>
      <c r="HC1085" s="56"/>
      <c r="HD1085" s="56"/>
      <c r="HE1085" s="56"/>
      <c r="HF1085" s="56"/>
      <c r="HG1085" s="56"/>
      <c r="HH1085" s="56"/>
      <c r="HI1085" s="56"/>
      <c r="HJ1085" s="56"/>
      <c r="HK1085" s="56"/>
      <c r="HL1085" s="56"/>
      <c r="HM1085" s="56"/>
      <c r="HN1085" s="56"/>
      <c r="HO1085" s="56"/>
      <c r="HP1085" s="56"/>
      <c r="HQ1085" s="56"/>
      <c r="HR1085" s="56"/>
      <c r="HS1085" s="56"/>
      <c r="HT1085" s="56"/>
      <c r="HU1085" s="56"/>
      <c r="HV1085" s="56"/>
      <c r="HW1085" s="56"/>
      <c r="HX1085" s="56"/>
      <c r="HY1085" s="56"/>
      <c r="HZ1085" s="56"/>
      <c r="IA1085" s="56"/>
      <c r="IB1085" s="56"/>
      <c r="IC1085" s="56"/>
      <c r="ID1085" s="56"/>
      <c r="IE1085" s="56"/>
      <c r="IF1085" s="56"/>
      <c r="IG1085" s="56"/>
      <c r="IH1085" s="56"/>
      <c r="II1085" s="56"/>
      <c r="IJ1085" s="56"/>
      <c r="IK1085" s="56"/>
      <c r="IL1085" s="56"/>
      <c r="IM1085" s="56"/>
      <c r="IN1085" s="56"/>
      <c r="IO1085" s="56"/>
      <c r="IP1085" s="56"/>
      <c r="IQ1085" s="56"/>
      <c r="IR1085" s="56"/>
      <c r="IS1085" s="56"/>
      <c r="IT1085" s="56"/>
      <c r="IU1085" s="56"/>
      <c r="IV1085" s="56"/>
      <c r="IW1085" s="56"/>
      <c r="IX1085" s="56"/>
    </row>
    <row r="1086" spans="2:258">
      <c r="B1086" s="56"/>
      <c r="C1086" s="56"/>
      <c r="D1086" s="56"/>
      <c r="E1086" s="56"/>
      <c r="F1086" s="56"/>
      <c r="G1086" s="56"/>
      <c r="H1086" s="56"/>
      <c r="I1086" s="56"/>
      <c r="J1086" s="56"/>
      <c r="K1086" s="56"/>
      <c r="L1086" s="56"/>
      <c r="M1086" s="56"/>
      <c r="CK1086" s="56"/>
      <c r="CL1086" s="56"/>
      <c r="CM1086" s="56"/>
      <c r="CN1086" s="56"/>
      <c r="CO1086" s="56"/>
      <c r="CP1086" s="56"/>
      <c r="CQ1086" s="56"/>
      <c r="CR1086" s="56"/>
      <c r="CS1086" s="56"/>
      <c r="CT1086" s="56"/>
      <c r="CU1086" s="56"/>
      <c r="CV1086" s="56"/>
      <c r="CW1086" s="56"/>
      <c r="CX1086" s="56"/>
      <c r="CY1086" s="56"/>
      <c r="CZ1086" s="56"/>
      <c r="DA1086" s="56"/>
      <c r="DB1086" s="56"/>
      <c r="DC1086" s="56"/>
      <c r="DD1086" s="56"/>
      <c r="DE1086" s="56"/>
      <c r="DF1086" s="56"/>
      <c r="DG1086" s="56"/>
      <c r="DH1086" s="56"/>
      <c r="DI1086" s="56"/>
      <c r="DJ1086" s="56"/>
      <c r="DK1086" s="56"/>
      <c r="DL1086" s="56"/>
      <c r="DM1086" s="56"/>
      <c r="DN1086" s="56"/>
      <c r="DO1086" s="56"/>
      <c r="DP1086" s="56"/>
      <c r="DQ1086" s="56"/>
      <c r="DR1086" s="56"/>
      <c r="DS1086" s="56"/>
      <c r="DT1086" s="56"/>
      <c r="DU1086" s="56"/>
      <c r="DV1086" s="56"/>
      <c r="DW1086" s="56"/>
      <c r="DX1086" s="56"/>
      <c r="DY1086" s="56"/>
      <c r="DZ1086" s="56"/>
      <c r="EA1086" s="56"/>
      <c r="EB1086" s="56"/>
      <c r="EC1086" s="56"/>
      <c r="ED1086" s="56"/>
      <c r="EE1086" s="56"/>
      <c r="EF1086" s="56"/>
      <c r="EG1086" s="56"/>
      <c r="EH1086" s="56"/>
      <c r="EI1086" s="56"/>
      <c r="EJ1086" s="56"/>
      <c r="EK1086" s="56"/>
      <c r="EL1086" s="56"/>
      <c r="EM1086" s="56"/>
      <c r="EN1086" s="56"/>
      <c r="EO1086" s="56"/>
      <c r="EP1086" s="56"/>
      <c r="EQ1086" s="56"/>
      <c r="ER1086" s="56"/>
      <c r="ES1086" s="56"/>
      <c r="ET1086" s="56"/>
      <c r="EU1086" s="56"/>
      <c r="EV1086" s="56"/>
      <c r="EW1086" s="56"/>
      <c r="EX1086" s="56"/>
      <c r="EY1086" s="56"/>
      <c r="EZ1086" s="56"/>
      <c r="FA1086" s="56"/>
      <c r="FB1086" s="56"/>
      <c r="FC1086" s="56"/>
      <c r="FD1086" s="56"/>
      <c r="FE1086" s="56"/>
      <c r="FF1086" s="56"/>
      <c r="FG1086" s="56"/>
      <c r="FH1086" s="56"/>
      <c r="FI1086" s="56"/>
      <c r="FJ1086" s="56"/>
      <c r="FK1086" s="56"/>
      <c r="FL1086" s="56"/>
      <c r="FM1086" s="56"/>
      <c r="FN1086" s="56"/>
      <c r="FO1086" s="56"/>
      <c r="FP1086" s="56"/>
      <c r="FQ1086" s="56"/>
      <c r="FR1086" s="56"/>
      <c r="FS1086" s="56"/>
      <c r="FT1086" s="56"/>
      <c r="FU1086" s="56"/>
      <c r="FV1086" s="56"/>
      <c r="FW1086" s="56"/>
      <c r="FX1086" s="56"/>
      <c r="FY1086" s="56"/>
      <c r="FZ1086" s="56"/>
      <c r="GA1086" s="56"/>
      <c r="GB1086" s="56"/>
      <c r="GC1086" s="56"/>
      <c r="GD1086" s="56"/>
      <c r="GE1086" s="56"/>
      <c r="GF1086" s="56"/>
      <c r="GG1086" s="56"/>
      <c r="GH1086" s="56"/>
      <c r="GI1086" s="56"/>
      <c r="GJ1086" s="56"/>
      <c r="GK1086" s="56"/>
      <c r="GL1086" s="56"/>
      <c r="GM1086" s="56"/>
      <c r="GN1086" s="56"/>
      <c r="GO1086" s="56"/>
      <c r="GP1086" s="56"/>
      <c r="GQ1086" s="56"/>
      <c r="GR1086" s="56"/>
      <c r="GS1086" s="56"/>
      <c r="GT1086" s="56"/>
      <c r="GU1086" s="56"/>
      <c r="GV1086" s="56"/>
      <c r="GW1086" s="56"/>
      <c r="GX1086" s="56"/>
      <c r="GY1086" s="56"/>
      <c r="GZ1086" s="56"/>
      <c r="HA1086" s="56"/>
      <c r="HB1086" s="56"/>
      <c r="HC1086" s="56"/>
      <c r="HD1086" s="56"/>
      <c r="HE1086" s="56"/>
      <c r="HF1086" s="56"/>
      <c r="HG1086" s="56"/>
      <c r="HH1086" s="56"/>
      <c r="HI1086" s="56"/>
      <c r="HJ1086" s="56"/>
      <c r="HK1086" s="56"/>
      <c r="HL1086" s="56"/>
      <c r="HM1086" s="56"/>
      <c r="HN1086" s="56"/>
      <c r="HO1086" s="56"/>
      <c r="HP1086" s="56"/>
      <c r="HQ1086" s="56"/>
      <c r="HR1086" s="56"/>
      <c r="HS1086" s="56"/>
      <c r="HT1086" s="56"/>
      <c r="HU1086" s="56"/>
      <c r="HV1086" s="56"/>
      <c r="HW1086" s="56"/>
      <c r="HX1086" s="56"/>
      <c r="HY1086" s="56"/>
      <c r="HZ1086" s="56"/>
      <c r="IA1086" s="56"/>
      <c r="IB1086" s="56"/>
      <c r="IC1086" s="56"/>
      <c r="ID1086" s="56"/>
      <c r="IE1086" s="56"/>
      <c r="IF1086" s="56"/>
      <c r="IG1086" s="56"/>
      <c r="IH1086" s="56"/>
      <c r="II1086" s="56"/>
      <c r="IJ1086" s="56"/>
      <c r="IK1086" s="56"/>
      <c r="IL1086" s="56"/>
      <c r="IM1086" s="56"/>
      <c r="IN1086" s="56"/>
      <c r="IO1086" s="56"/>
      <c r="IP1086" s="56"/>
      <c r="IQ1086" s="56"/>
      <c r="IR1086" s="56"/>
      <c r="IS1086" s="56"/>
      <c r="IT1086" s="56"/>
      <c r="IU1086" s="56"/>
      <c r="IV1086" s="56"/>
      <c r="IW1086" s="56"/>
      <c r="IX1086" s="56"/>
    </row>
    <row r="1087" spans="2:258">
      <c r="B1087" s="56"/>
      <c r="C1087" s="56"/>
      <c r="D1087" s="56"/>
      <c r="E1087" s="56"/>
      <c r="F1087" s="56"/>
      <c r="G1087" s="56"/>
      <c r="H1087" s="56"/>
      <c r="I1087" s="56"/>
      <c r="J1087" s="56"/>
      <c r="K1087" s="56"/>
      <c r="L1087" s="56"/>
      <c r="M1087" s="56"/>
      <c r="CK1087" s="56"/>
      <c r="CL1087" s="56"/>
      <c r="CM1087" s="56"/>
      <c r="CN1087" s="56"/>
      <c r="CO1087" s="56"/>
      <c r="CP1087" s="56"/>
      <c r="CQ1087" s="56"/>
      <c r="CR1087" s="56"/>
      <c r="CS1087" s="56"/>
      <c r="CT1087" s="56"/>
      <c r="CU1087" s="56"/>
      <c r="CV1087" s="56"/>
      <c r="CW1087" s="56"/>
      <c r="CX1087" s="56"/>
      <c r="CY1087" s="56"/>
      <c r="CZ1087" s="56"/>
      <c r="DA1087" s="56"/>
      <c r="DB1087" s="56"/>
      <c r="DC1087" s="56"/>
      <c r="DD1087" s="56"/>
      <c r="DE1087" s="56"/>
      <c r="DF1087" s="56"/>
      <c r="DG1087" s="56"/>
      <c r="DH1087" s="56"/>
      <c r="DI1087" s="56"/>
      <c r="DJ1087" s="56"/>
      <c r="DK1087" s="56"/>
      <c r="DL1087" s="56"/>
      <c r="DM1087" s="56"/>
      <c r="DN1087" s="56"/>
      <c r="DO1087" s="56"/>
      <c r="DP1087" s="56"/>
      <c r="DQ1087" s="56"/>
      <c r="DR1087" s="56"/>
      <c r="DS1087" s="56"/>
      <c r="DT1087" s="56"/>
      <c r="DU1087" s="56"/>
      <c r="DV1087" s="56"/>
      <c r="DW1087" s="56"/>
      <c r="DX1087" s="56"/>
      <c r="DY1087" s="56"/>
      <c r="DZ1087" s="56"/>
      <c r="EA1087" s="56"/>
      <c r="EB1087" s="56"/>
      <c r="EC1087" s="56"/>
      <c r="ED1087" s="56"/>
      <c r="EE1087" s="56"/>
      <c r="EF1087" s="56"/>
      <c r="EG1087" s="56"/>
      <c r="EH1087" s="56"/>
      <c r="EI1087" s="56"/>
      <c r="EJ1087" s="56"/>
      <c r="EK1087" s="56"/>
      <c r="EL1087" s="56"/>
      <c r="EM1087" s="56"/>
      <c r="EN1087" s="56"/>
      <c r="EO1087" s="56"/>
      <c r="EP1087" s="56"/>
      <c r="EQ1087" s="56"/>
      <c r="ER1087" s="56"/>
      <c r="ES1087" s="56"/>
      <c r="ET1087" s="56"/>
      <c r="EU1087" s="56"/>
      <c r="EV1087" s="56"/>
      <c r="EW1087" s="56"/>
      <c r="EX1087" s="56"/>
      <c r="EY1087" s="56"/>
      <c r="EZ1087" s="56"/>
      <c r="FA1087" s="56"/>
      <c r="FB1087" s="56"/>
      <c r="FC1087" s="56"/>
      <c r="FD1087" s="56"/>
      <c r="FE1087" s="56"/>
      <c r="FF1087" s="56"/>
      <c r="FG1087" s="56"/>
      <c r="FH1087" s="56"/>
      <c r="FI1087" s="56"/>
      <c r="FJ1087" s="56"/>
      <c r="FK1087" s="56"/>
      <c r="FL1087" s="56"/>
      <c r="FM1087" s="56"/>
      <c r="FN1087" s="56"/>
      <c r="FO1087" s="56"/>
      <c r="FP1087" s="56"/>
      <c r="FQ1087" s="56"/>
      <c r="FR1087" s="56"/>
      <c r="FS1087" s="56"/>
      <c r="FT1087" s="56"/>
      <c r="FU1087" s="56"/>
      <c r="FV1087" s="56"/>
      <c r="FW1087" s="56"/>
      <c r="FX1087" s="56"/>
      <c r="FY1087" s="56"/>
      <c r="FZ1087" s="56"/>
      <c r="GA1087" s="56"/>
      <c r="GB1087" s="56"/>
      <c r="GC1087" s="56"/>
      <c r="GD1087" s="56"/>
      <c r="GE1087" s="56"/>
      <c r="GF1087" s="56"/>
      <c r="GG1087" s="56"/>
      <c r="GH1087" s="56"/>
      <c r="GI1087" s="56"/>
      <c r="GJ1087" s="56"/>
      <c r="GK1087" s="56"/>
      <c r="GL1087" s="56"/>
      <c r="GM1087" s="56"/>
      <c r="GN1087" s="56"/>
      <c r="GO1087" s="56"/>
      <c r="GP1087" s="56"/>
      <c r="GQ1087" s="56"/>
      <c r="GR1087" s="56"/>
      <c r="GS1087" s="56"/>
      <c r="GT1087" s="56"/>
      <c r="GU1087" s="56"/>
      <c r="GV1087" s="56"/>
      <c r="GW1087" s="56"/>
      <c r="GX1087" s="56"/>
      <c r="GY1087" s="56"/>
      <c r="GZ1087" s="56"/>
      <c r="HA1087" s="56"/>
      <c r="HB1087" s="56"/>
      <c r="HC1087" s="56"/>
      <c r="HD1087" s="56"/>
      <c r="HE1087" s="56"/>
      <c r="HF1087" s="56"/>
      <c r="HG1087" s="56"/>
      <c r="HH1087" s="56"/>
      <c r="HI1087" s="56"/>
      <c r="HJ1087" s="56"/>
      <c r="HK1087" s="56"/>
      <c r="HL1087" s="56"/>
      <c r="HM1087" s="56"/>
      <c r="HN1087" s="56"/>
      <c r="HO1087" s="56"/>
      <c r="HP1087" s="56"/>
      <c r="HQ1087" s="56"/>
      <c r="HR1087" s="56"/>
      <c r="HS1087" s="56"/>
      <c r="HT1087" s="56"/>
      <c r="HU1087" s="56"/>
      <c r="HV1087" s="56"/>
      <c r="HW1087" s="56"/>
      <c r="HX1087" s="56"/>
      <c r="HY1087" s="56"/>
      <c r="HZ1087" s="56"/>
      <c r="IA1087" s="56"/>
      <c r="IB1087" s="56"/>
      <c r="IC1087" s="56"/>
      <c r="ID1087" s="56"/>
      <c r="IE1087" s="56"/>
      <c r="IF1087" s="56"/>
      <c r="IG1087" s="56"/>
      <c r="IH1087" s="56"/>
      <c r="II1087" s="56"/>
      <c r="IJ1087" s="56"/>
      <c r="IK1087" s="56"/>
      <c r="IL1087" s="56"/>
      <c r="IM1087" s="56"/>
      <c r="IN1087" s="56"/>
      <c r="IO1087" s="56"/>
      <c r="IP1087" s="56"/>
      <c r="IQ1087" s="56"/>
      <c r="IR1087" s="56"/>
      <c r="IS1087" s="56"/>
      <c r="IT1087" s="56"/>
      <c r="IU1087" s="56"/>
      <c r="IV1087" s="56"/>
      <c r="IW1087" s="56"/>
      <c r="IX1087" s="56"/>
    </row>
    <row r="1088" spans="2:258">
      <c r="B1088" s="56"/>
      <c r="C1088" s="56"/>
      <c r="D1088" s="56"/>
      <c r="E1088" s="56"/>
      <c r="F1088" s="56"/>
      <c r="G1088" s="56"/>
      <c r="H1088" s="56"/>
      <c r="I1088" s="56"/>
      <c r="J1088" s="56"/>
      <c r="K1088" s="56"/>
      <c r="L1088" s="56"/>
      <c r="M1088" s="56"/>
      <c r="CK1088" s="56"/>
      <c r="CL1088" s="56"/>
      <c r="CM1088" s="56"/>
      <c r="CN1088" s="56"/>
      <c r="CO1088" s="56"/>
      <c r="CP1088" s="56"/>
      <c r="CQ1088" s="56"/>
      <c r="CR1088" s="56"/>
      <c r="CS1088" s="56"/>
      <c r="CT1088" s="56"/>
      <c r="CU1088" s="56"/>
      <c r="CV1088" s="56"/>
      <c r="CW1088" s="56"/>
      <c r="CX1088" s="56"/>
      <c r="CY1088" s="56"/>
      <c r="CZ1088" s="56"/>
      <c r="DA1088" s="56"/>
      <c r="DB1088" s="56"/>
      <c r="DC1088" s="56"/>
      <c r="DD1088" s="56"/>
      <c r="DE1088" s="56"/>
      <c r="DF1088" s="56"/>
      <c r="DG1088" s="56"/>
      <c r="DH1088" s="56"/>
      <c r="DI1088" s="56"/>
      <c r="DJ1088" s="56"/>
      <c r="DK1088" s="56"/>
      <c r="DL1088" s="56"/>
      <c r="DM1088" s="56"/>
      <c r="DN1088" s="56"/>
      <c r="DO1088" s="56"/>
      <c r="DP1088" s="56"/>
      <c r="DQ1088" s="56"/>
      <c r="DR1088" s="56"/>
      <c r="DS1088" s="56"/>
      <c r="DT1088" s="56"/>
      <c r="DU1088" s="56"/>
      <c r="DV1088" s="56"/>
      <c r="DW1088" s="56"/>
      <c r="DX1088" s="56"/>
      <c r="DY1088" s="56"/>
      <c r="DZ1088" s="56"/>
      <c r="EA1088" s="56"/>
      <c r="EB1088" s="56"/>
      <c r="EC1088" s="56"/>
      <c r="ED1088" s="56"/>
      <c r="EE1088" s="56"/>
      <c r="EF1088" s="56"/>
      <c r="EG1088" s="56"/>
      <c r="EH1088" s="56"/>
      <c r="EI1088" s="56"/>
      <c r="EJ1088" s="56"/>
      <c r="EK1088" s="56"/>
      <c r="EL1088" s="56"/>
      <c r="EM1088" s="56"/>
      <c r="EN1088" s="56"/>
      <c r="EO1088" s="56"/>
      <c r="EP1088" s="56"/>
      <c r="EQ1088" s="56"/>
      <c r="ER1088" s="56"/>
      <c r="ES1088" s="56"/>
      <c r="ET1088" s="56"/>
      <c r="EU1088" s="56"/>
      <c r="EV1088" s="56"/>
      <c r="EW1088" s="56"/>
      <c r="EX1088" s="56"/>
      <c r="EY1088" s="56"/>
      <c r="EZ1088" s="56"/>
      <c r="FA1088" s="56"/>
      <c r="FB1088" s="56"/>
      <c r="FC1088" s="56"/>
      <c r="FD1088" s="56"/>
      <c r="FE1088" s="56"/>
      <c r="FF1088" s="56"/>
      <c r="FG1088" s="56"/>
      <c r="FH1088" s="56"/>
      <c r="FI1088" s="56"/>
      <c r="FJ1088" s="56"/>
      <c r="FK1088" s="56"/>
      <c r="FL1088" s="56"/>
      <c r="FM1088" s="56"/>
      <c r="FN1088" s="56"/>
      <c r="FO1088" s="56"/>
      <c r="FP1088" s="56"/>
      <c r="FQ1088" s="56"/>
      <c r="FR1088" s="56"/>
      <c r="FS1088" s="56"/>
      <c r="FT1088" s="56"/>
      <c r="FU1088" s="56"/>
      <c r="FV1088" s="56"/>
      <c r="FW1088" s="56"/>
      <c r="FX1088" s="56"/>
      <c r="FY1088" s="56"/>
      <c r="FZ1088" s="56"/>
      <c r="GA1088" s="56"/>
      <c r="GB1088" s="56"/>
      <c r="GC1088" s="56"/>
      <c r="GD1088" s="56"/>
      <c r="GE1088" s="56"/>
      <c r="GF1088" s="56"/>
      <c r="GG1088" s="56"/>
      <c r="GH1088" s="56"/>
      <c r="GI1088" s="56"/>
      <c r="GJ1088" s="56"/>
      <c r="GK1088" s="56"/>
      <c r="GL1088" s="56"/>
      <c r="GM1088" s="56"/>
      <c r="GN1088" s="56"/>
      <c r="GO1088" s="56"/>
      <c r="GP1088" s="56"/>
      <c r="GQ1088" s="56"/>
      <c r="GR1088" s="56"/>
      <c r="GS1088" s="56"/>
      <c r="GT1088" s="56"/>
      <c r="GU1088" s="56"/>
      <c r="GV1088" s="56"/>
      <c r="GW1088" s="56"/>
      <c r="GX1088" s="56"/>
      <c r="GY1088" s="56"/>
      <c r="GZ1088" s="56"/>
      <c r="HA1088" s="56"/>
      <c r="HB1088" s="56"/>
      <c r="HC1088" s="56"/>
      <c r="HD1088" s="56"/>
      <c r="HE1088" s="56"/>
      <c r="HF1088" s="56"/>
      <c r="HG1088" s="56"/>
      <c r="HH1088" s="56"/>
      <c r="HI1088" s="56"/>
      <c r="HJ1088" s="56"/>
      <c r="HK1088" s="56"/>
      <c r="HL1088" s="56"/>
      <c r="HM1088" s="56"/>
      <c r="HN1088" s="56"/>
      <c r="HO1088" s="56"/>
      <c r="HP1088" s="56"/>
      <c r="HQ1088" s="56"/>
      <c r="HR1088" s="56"/>
      <c r="HS1088" s="56"/>
      <c r="HT1088" s="56"/>
      <c r="HU1088" s="56"/>
      <c r="HV1088" s="56"/>
      <c r="HW1088" s="56"/>
      <c r="HX1088" s="56"/>
      <c r="HY1088" s="56"/>
      <c r="HZ1088" s="56"/>
      <c r="IA1088" s="56"/>
      <c r="IB1088" s="56"/>
      <c r="IC1088" s="56"/>
      <c r="ID1088" s="56"/>
      <c r="IE1088" s="56"/>
      <c r="IF1088" s="56"/>
      <c r="IG1088" s="56"/>
      <c r="IH1088" s="56"/>
      <c r="II1088" s="56"/>
      <c r="IJ1088" s="56"/>
      <c r="IK1088" s="56"/>
      <c r="IL1088" s="56"/>
      <c r="IM1088" s="56"/>
      <c r="IN1088" s="56"/>
      <c r="IO1088" s="56"/>
      <c r="IP1088" s="56"/>
      <c r="IQ1088" s="56"/>
      <c r="IR1088" s="56"/>
      <c r="IS1088" s="56"/>
      <c r="IT1088" s="56"/>
      <c r="IU1088" s="56"/>
      <c r="IV1088" s="56"/>
      <c r="IW1088" s="56"/>
      <c r="IX1088" s="56"/>
    </row>
    <row r="1089" spans="2:258">
      <c r="B1089" s="56"/>
      <c r="C1089" s="56"/>
      <c r="D1089" s="56"/>
      <c r="E1089" s="56"/>
      <c r="F1089" s="56"/>
      <c r="G1089" s="56"/>
      <c r="H1089" s="56"/>
      <c r="I1089" s="56"/>
      <c r="J1089" s="56"/>
      <c r="K1089" s="56"/>
      <c r="L1089" s="56"/>
      <c r="M1089" s="56"/>
      <c r="CK1089" s="56"/>
      <c r="CL1089" s="56"/>
      <c r="CM1089" s="56"/>
      <c r="CN1089" s="56"/>
      <c r="CO1089" s="56"/>
      <c r="CP1089" s="56"/>
      <c r="CQ1089" s="56"/>
      <c r="CR1089" s="56"/>
      <c r="CS1089" s="56"/>
      <c r="CT1089" s="56"/>
      <c r="CU1089" s="56"/>
      <c r="CV1089" s="56"/>
      <c r="CW1089" s="56"/>
      <c r="CX1089" s="56"/>
      <c r="CY1089" s="56"/>
      <c r="CZ1089" s="56"/>
      <c r="DA1089" s="56"/>
      <c r="DB1089" s="56"/>
      <c r="DC1089" s="56"/>
      <c r="DD1089" s="56"/>
      <c r="DE1089" s="56"/>
      <c r="DF1089" s="56"/>
      <c r="DG1089" s="56"/>
      <c r="DH1089" s="56"/>
      <c r="DI1089" s="56"/>
      <c r="DJ1089" s="56"/>
      <c r="DK1089" s="56"/>
      <c r="DL1089" s="56"/>
      <c r="DM1089" s="56"/>
      <c r="DN1089" s="56"/>
      <c r="DO1089" s="56"/>
      <c r="DP1089" s="56"/>
      <c r="DQ1089" s="56"/>
      <c r="DR1089" s="56"/>
      <c r="DS1089" s="56"/>
      <c r="DT1089" s="56"/>
      <c r="DU1089" s="56"/>
      <c r="DV1089" s="56"/>
      <c r="DW1089" s="56"/>
      <c r="DX1089" s="56"/>
      <c r="DY1089" s="56"/>
      <c r="DZ1089" s="56"/>
      <c r="EA1089" s="56"/>
      <c r="EB1089" s="56"/>
      <c r="EC1089" s="56"/>
      <c r="ED1089" s="56"/>
      <c r="EE1089" s="56"/>
      <c r="EF1089" s="56"/>
      <c r="EG1089" s="56"/>
      <c r="EH1089" s="56"/>
      <c r="EI1089" s="56"/>
      <c r="EJ1089" s="56"/>
      <c r="EK1089" s="56"/>
      <c r="EL1089" s="56"/>
      <c r="EM1089" s="56"/>
      <c r="EN1089" s="56"/>
      <c r="EO1089" s="56"/>
      <c r="EP1089" s="56"/>
      <c r="EQ1089" s="56"/>
      <c r="ER1089" s="56"/>
      <c r="ES1089" s="56"/>
      <c r="ET1089" s="56"/>
      <c r="EU1089" s="56"/>
      <c r="EV1089" s="56"/>
      <c r="EW1089" s="56"/>
      <c r="EX1089" s="56"/>
      <c r="EY1089" s="56"/>
      <c r="EZ1089" s="56"/>
      <c r="FA1089" s="56"/>
      <c r="FB1089" s="56"/>
      <c r="FC1089" s="56"/>
      <c r="FD1089" s="56"/>
      <c r="FE1089" s="56"/>
      <c r="FF1089" s="56"/>
      <c r="FG1089" s="56"/>
      <c r="FH1089" s="56"/>
      <c r="FI1089" s="56"/>
      <c r="FJ1089" s="56"/>
      <c r="FK1089" s="56"/>
      <c r="FL1089" s="56"/>
      <c r="FM1089" s="56"/>
      <c r="FN1089" s="56"/>
      <c r="FO1089" s="56"/>
      <c r="FP1089" s="56"/>
      <c r="FQ1089" s="56"/>
      <c r="FR1089" s="56"/>
      <c r="FS1089" s="56"/>
      <c r="FT1089" s="56"/>
      <c r="FU1089" s="56"/>
      <c r="FV1089" s="56"/>
      <c r="FW1089" s="56"/>
      <c r="FX1089" s="56"/>
      <c r="FY1089" s="56"/>
      <c r="FZ1089" s="56"/>
      <c r="GA1089" s="56"/>
      <c r="GB1089" s="56"/>
      <c r="GC1089" s="56"/>
      <c r="GD1089" s="56"/>
      <c r="GE1089" s="56"/>
      <c r="GF1089" s="56"/>
      <c r="GG1089" s="56"/>
      <c r="GH1089" s="56"/>
      <c r="GI1089" s="56"/>
      <c r="GJ1089" s="56"/>
      <c r="GK1089" s="56"/>
      <c r="GL1089" s="56"/>
      <c r="GM1089" s="56"/>
      <c r="GN1089" s="56"/>
      <c r="GO1089" s="56"/>
      <c r="GP1089" s="56"/>
      <c r="GQ1089" s="56"/>
      <c r="GR1089" s="56"/>
      <c r="GS1089" s="56"/>
      <c r="GT1089" s="56"/>
      <c r="GU1089" s="56"/>
      <c r="GV1089" s="56"/>
      <c r="GW1089" s="56"/>
      <c r="GX1089" s="56"/>
      <c r="GY1089" s="56"/>
      <c r="GZ1089" s="56"/>
      <c r="HA1089" s="56"/>
      <c r="HB1089" s="56"/>
      <c r="HC1089" s="56"/>
      <c r="HD1089" s="56"/>
      <c r="HE1089" s="56"/>
      <c r="HF1089" s="56"/>
      <c r="HG1089" s="56"/>
      <c r="HH1089" s="56"/>
      <c r="HI1089" s="56"/>
      <c r="HJ1089" s="56"/>
      <c r="HK1089" s="56"/>
      <c r="HL1089" s="56"/>
      <c r="HM1089" s="56"/>
      <c r="HN1089" s="56"/>
      <c r="HO1089" s="56"/>
      <c r="HP1089" s="56"/>
      <c r="HQ1089" s="56"/>
      <c r="HR1089" s="56"/>
      <c r="HS1089" s="56"/>
      <c r="HT1089" s="56"/>
      <c r="HU1089" s="56"/>
      <c r="HV1089" s="56"/>
      <c r="HW1089" s="56"/>
      <c r="HX1089" s="56"/>
      <c r="HY1089" s="56"/>
      <c r="HZ1089" s="56"/>
      <c r="IA1089" s="56"/>
      <c r="IB1089" s="56"/>
      <c r="IC1089" s="56"/>
      <c r="ID1089" s="56"/>
      <c r="IE1089" s="56"/>
      <c r="IF1089" s="56"/>
      <c r="IG1089" s="56"/>
      <c r="IH1089" s="56"/>
      <c r="II1089" s="56"/>
      <c r="IJ1089" s="56"/>
      <c r="IK1089" s="56"/>
      <c r="IL1089" s="56"/>
      <c r="IM1089" s="56"/>
      <c r="IN1089" s="56"/>
      <c r="IO1089" s="56"/>
      <c r="IP1089" s="56"/>
      <c r="IQ1089" s="56"/>
      <c r="IR1089" s="56"/>
      <c r="IS1089" s="56"/>
      <c r="IT1089" s="56"/>
      <c r="IU1089" s="56"/>
      <c r="IV1089" s="56"/>
      <c r="IW1089" s="56"/>
      <c r="IX1089" s="56"/>
    </row>
    <row r="1090" spans="2:258">
      <c r="B1090" s="56"/>
      <c r="C1090" s="56"/>
      <c r="D1090" s="56"/>
      <c r="E1090" s="56"/>
      <c r="F1090" s="56"/>
      <c r="G1090" s="56"/>
      <c r="H1090" s="56"/>
      <c r="I1090" s="56"/>
      <c r="J1090" s="56"/>
      <c r="K1090" s="56"/>
      <c r="L1090" s="56"/>
      <c r="M1090" s="56"/>
      <c r="CK1090" s="56"/>
      <c r="CL1090" s="56"/>
      <c r="CM1090" s="56"/>
      <c r="CN1090" s="56"/>
      <c r="CO1090" s="56"/>
      <c r="CP1090" s="56"/>
      <c r="CQ1090" s="56"/>
      <c r="CR1090" s="56"/>
      <c r="CS1090" s="56"/>
      <c r="CT1090" s="56"/>
      <c r="CU1090" s="56"/>
      <c r="CV1090" s="56"/>
      <c r="CW1090" s="56"/>
      <c r="CX1090" s="56"/>
      <c r="CY1090" s="56"/>
      <c r="CZ1090" s="56"/>
      <c r="DA1090" s="56"/>
      <c r="DB1090" s="56"/>
      <c r="DC1090" s="56"/>
      <c r="DD1090" s="56"/>
      <c r="DE1090" s="56"/>
      <c r="DF1090" s="56"/>
      <c r="DG1090" s="56"/>
      <c r="DH1090" s="56"/>
      <c r="DI1090" s="56"/>
      <c r="DJ1090" s="56"/>
      <c r="DK1090" s="56"/>
      <c r="DL1090" s="56"/>
      <c r="DM1090" s="56"/>
      <c r="DN1090" s="56"/>
      <c r="DO1090" s="56"/>
      <c r="DP1090" s="56"/>
      <c r="DQ1090" s="56"/>
      <c r="DR1090" s="56"/>
      <c r="DS1090" s="56"/>
      <c r="DT1090" s="56"/>
      <c r="DU1090" s="56"/>
      <c r="DV1090" s="56"/>
      <c r="DW1090" s="56"/>
      <c r="DX1090" s="56"/>
      <c r="DY1090" s="56"/>
      <c r="DZ1090" s="56"/>
      <c r="EA1090" s="56"/>
      <c r="EB1090" s="56"/>
      <c r="EC1090" s="56"/>
      <c r="ED1090" s="56"/>
      <c r="EE1090" s="56"/>
      <c r="EF1090" s="56"/>
      <c r="EG1090" s="56"/>
      <c r="EH1090" s="56"/>
      <c r="EI1090" s="56"/>
      <c r="EJ1090" s="56"/>
      <c r="EK1090" s="56"/>
      <c r="EL1090" s="56"/>
      <c r="EM1090" s="56"/>
      <c r="EN1090" s="56"/>
      <c r="EO1090" s="56"/>
      <c r="EP1090" s="56"/>
      <c r="EQ1090" s="56"/>
      <c r="ER1090" s="56"/>
      <c r="ES1090" s="56"/>
      <c r="ET1090" s="56"/>
      <c r="EU1090" s="56"/>
      <c r="EV1090" s="56"/>
      <c r="EW1090" s="56"/>
      <c r="EX1090" s="56"/>
      <c r="EY1090" s="56"/>
      <c r="EZ1090" s="56"/>
      <c r="FA1090" s="56"/>
      <c r="FB1090" s="56"/>
      <c r="FC1090" s="56"/>
      <c r="FD1090" s="56"/>
      <c r="FE1090" s="56"/>
      <c r="FF1090" s="56"/>
      <c r="FG1090" s="56"/>
      <c r="FH1090" s="56"/>
      <c r="FI1090" s="56"/>
      <c r="FJ1090" s="56"/>
      <c r="FK1090" s="56"/>
      <c r="FL1090" s="56"/>
      <c r="FM1090" s="56"/>
      <c r="FN1090" s="56"/>
      <c r="FO1090" s="56"/>
      <c r="FP1090" s="56"/>
      <c r="FQ1090" s="56"/>
      <c r="FR1090" s="56"/>
      <c r="FS1090" s="56"/>
      <c r="FT1090" s="56"/>
      <c r="FU1090" s="56"/>
      <c r="FV1090" s="56"/>
      <c r="FW1090" s="56"/>
      <c r="FX1090" s="56"/>
      <c r="FY1090" s="56"/>
      <c r="FZ1090" s="56"/>
      <c r="GA1090" s="56"/>
      <c r="GB1090" s="56"/>
      <c r="GC1090" s="56"/>
      <c r="GD1090" s="56"/>
      <c r="GE1090" s="56"/>
      <c r="GF1090" s="56"/>
      <c r="GG1090" s="56"/>
      <c r="GH1090" s="56"/>
      <c r="GI1090" s="56"/>
      <c r="GJ1090" s="56"/>
      <c r="GK1090" s="56"/>
      <c r="GL1090" s="56"/>
      <c r="GM1090" s="56"/>
      <c r="GN1090" s="56"/>
      <c r="GO1090" s="56"/>
      <c r="GP1090" s="56"/>
      <c r="GQ1090" s="56"/>
      <c r="GR1090" s="56"/>
      <c r="GS1090" s="56"/>
      <c r="GT1090" s="56"/>
      <c r="GU1090" s="56"/>
      <c r="GV1090" s="56"/>
      <c r="GW1090" s="56"/>
      <c r="GX1090" s="56"/>
      <c r="GY1090" s="56"/>
      <c r="GZ1090" s="56"/>
      <c r="HA1090" s="56"/>
      <c r="HB1090" s="56"/>
      <c r="HC1090" s="56"/>
      <c r="HD1090" s="56"/>
      <c r="HE1090" s="56"/>
      <c r="HF1090" s="56"/>
      <c r="HG1090" s="56"/>
      <c r="HH1090" s="56"/>
      <c r="HI1090" s="56"/>
      <c r="HJ1090" s="56"/>
      <c r="HK1090" s="56"/>
      <c r="HL1090" s="56"/>
      <c r="HM1090" s="56"/>
      <c r="HN1090" s="56"/>
      <c r="HO1090" s="56"/>
      <c r="HP1090" s="56"/>
      <c r="HQ1090" s="56"/>
      <c r="HR1090" s="56"/>
      <c r="HS1090" s="56"/>
      <c r="HT1090" s="56"/>
      <c r="HU1090" s="56"/>
      <c r="HV1090" s="56"/>
      <c r="HW1090" s="56"/>
      <c r="HX1090" s="56"/>
      <c r="HY1090" s="56"/>
      <c r="HZ1090" s="56"/>
      <c r="IA1090" s="56"/>
      <c r="IB1090" s="56"/>
      <c r="IC1090" s="56"/>
      <c r="ID1090" s="56"/>
      <c r="IE1090" s="56"/>
      <c r="IF1090" s="56"/>
      <c r="IG1090" s="56"/>
      <c r="IH1090" s="56"/>
      <c r="II1090" s="56"/>
      <c r="IJ1090" s="56"/>
      <c r="IK1090" s="56"/>
      <c r="IL1090" s="56"/>
      <c r="IM1090" s="56"/>
      <c r="IN1090" s="56"/>
      <c r="IO1090" s="56"/>
      <c r="IP1090" s="56"/>
      <c r="IQ1090" s="56"/>
      <c r="IR1090" s="56"/>
      <c r="IS1090" s="56"/>
      <c r="IT1090" s="56"/>
      <c r="IU1090" s="56"/>
      <c r="IV1090" s="56"/>
      <c r="IW1090" s="56"/>
      <c r="IX1090" s="56"/>
    </row>
    <row r="1091" spans="2:258">
      <c r="B1091" s="56"/>
      <c r="C1091" s="56"/>
      <c r="D1091" s="56"/>
      <c r="E1091" s="56"/>
      <c r="F1091" s="56"/>
      <c r="G1091" s="56"/>
      <c r="H1091" s="56"/>
      <c r="I1091" s="56"/>
      <c r="J1091" s="56"/>
      <c r="K1091" s="56"/>
      <c r="L1091" s="56"/>
      <c r="M1091" s="56"/>
      <c r="CK1091" s="56"/>
      <c r="CL1091" s="56"/>
      <c r="CM1091" s="56"/>
      <c r="CN1091" s="56"/>
      <c r="CO1091" s="56"/>
      <c r="CP1091" s="56"/>
      <c r="CQ1091" s="56"/>
      <c r="CR1091" s="56"/>
      <c r="CS1091" s="56"/>
      <c r="CT1091" s="56"/>
      <c r="CU1091" s="56"/>
      <c r="CV1091" s="56"/>
      <c r="CW1091" s="56"/>
      <c r="CX1091" s="56"/>
      <c r="CY1091" s="56"/>
      <c r="CZ1091" s="56"/>
      <c r="DA1091" s="56"/>
      <c r="DB1091" s="56"/>
      <c r="DC1091" s="56"/>
      <c r="DD1091" s="56"/>
      <c r="DE1091" s="56"/>
      <c r="DF1091" s="56"/>
      <c r="DG1091" s="56"/>
      <c r="DH1091" s="56"/>
      <c r="DI1091" s="56"/>
      <c r="DJ1091" s="56"/>
      <c r="DK1091" s="56"/>
      <c r="DL1091" s="56"/>
      <c r="DM1091" s="56"/>
      <c r="DN1091" s="56"/>
      <c r="DO1091" s="56"/>
      <c r="DP1091" s="56"/>
      <c r="DQ1091" s="56"/>
      <c r="DR1091" s="56"/>
      <c r="DS1091" s="56"/>
      <c r="DT1091" s="56"/>
      <c r="DU1091" s="56"/>
      <c r="DV1091" s="56"/>
      <c r="DW1091" s="56"/>
      <c r="DX1091" s="56"/>
      <c r="DY1091" s="56"/>
      <c r="DZ1091" s="56"/>
      <c r="EA1091" s="56"/>
      <c r="EB1091" s="56"/>
      <c r="EC1091" s="56"/>
      <c r="ED1091" s="56"/>
      <c r="EE1091" s="56"/>
      <c r="EF1091" s="56"/>
      <c r="EG1091" s="56"/>
      <c r="EH1091" s="56"/>
      <c r="EI1091" s="56"/>
      <c r="EJ1091" s="56"/>
      <c r="EK1091" s="56"/>
      <c r="EL1091" s="56"/>
      <c r="EM1091" s="56"/>
      <c r="EN1091" s="56"/>
      <c r="EO1091" s="56"/>
      <c r="EP1091" s="56"/>
      <c r="EQ1091" s="56"/>
      <c r="ER1091" s="56"/>
      <c r="ES1091" s="56"/>
      <c r="ET1091" s="56"/>
      <c r="EU1091" s="56"/>
      <c r="EV1091" s="56"/>
      <c r="EW1091" s="56"/>
      <c r="EX1091" s="56"/>
      <c r="EY1091" s="56"/>
      <c r="EZ1091" s="56"/>
      <c r="FA1091" s="56"/>
      <c r="FB1091" s="56"/>
      <c r="FC1091" s="56"/>
      <c r="FD1091" s="56"/>
      <c r="FE1091" s="56"/>
      <c r="FF1091" s="56"/>
      <c r="FG1091" s="56"/>
      <c r="FH1091" s="56"/>
      <c r="FI1091" s="56"/>
      <c r="FJ1091" s="56"/>
      <c r="FK1091" s="56"/>
      <c r="FL1091" s="56"/>
      <c r="FM1091" s="56"/>
      <c r="FN1091" s="56"/>
      <c r="FO1091" s="56"/>
      <c r="FP1091" s="56"/>
      <c r="FQ1091" s="56"/>
      <c r="FR1091" s="56"/>
      <c r="FS1091" s="56"/>
      <c r="FT1091" s="56"/>
      <c r="FU1091" s="56"/>
      <c r="FV1091" s="56"/>
      <c r="FW1091" s="56"/>
      <c r="FX1091" s="56"/>
      <c r="FY1091" s="56"/>
      <c r="FZ1091" s="56"/>
      <c r="GA1091" s="56"/>
      <c r="GB1091" s="56"/>
      <c r="GC1091" s="56"/>
      <c r="GD1091" s="56"/>
      <c r="GE1091" s="56"/>
      <c r="GF1091" s="56"/>
      <c r="GG1091" s="56"/>
      <c r="GH1091" s="56"/>
      <c r="GI1091" s="56"/>
      <c r="GJ1091" s="56"/>
      <c r="GK1091" s="56"/>
      <c r="GL1091" s="56"/>
      <c r="GM1091" s="56"/>
      <c r="GN1091" s="56"/>
      <c r="GO1091" s="56"/>
      <c r="GP1091" s="56"/>
      <c r="GQ1091" s="56"/>
      <c r="GR1091" s="56"/>
      <c r="GS1091" s="56"/>
      <c r="GT1091" s="56"/>
      <c r="GU1091" s="56"/>
      <c r="GV1091" s="56"/>
      <c r="GW1091" s="56"/>
      <c r="GX1091" s="56"/>
      <c r="GY1091" s="56"/>
      <c r="GZ1091" s="56"/>
      <c r="HA1091" s="56"/>
      <c r="HB1091" s="56"/>
      <c r="HC1091" s="56"/>
      <c r="HD1091" s="56"/>
      <c r="HE1091" s="56"/>
      <c r="HF1091" s="56"/>
      <c r="HG1091" s="56"/>
      <c r="HH1091" s="56"/>
      <c r="HI1091" s="56"/>
      <c r="HJ1091" s="56"/>
      <c r="HK1091" s="56"/>
      <c r="HL1091" s="56"/>
      <c r="HM1091" s="56"/>
      <c r="HN1091" s="56"/>
      <c r="HO1091" s="56"/>
      <c r="HP1091" s="56"/>
      <c r="HQ1091" s="56"/>
      <c r="HR1091" s="56"/>
      <c r="HS1091" s="56"/>
      <c r="HT1091" s="56"/>
      <c r="HU1091" s="56"/>
      <c r="HV1091" s="56"/>
      <c r="HW1091" s="56"/>
      <c r="HX1091" s="56"/>
      <c r="HY1091" s="56"/>
      <c r="HZ1091" s="56"/>
      <c r="IA1091" s="56"/>
      <c r="IB1091" s="56"/>
      <c r="IC1091" s="56"/>
      <c r="ID1091" s="56"/>
      <c r="IE1091" s="56"/>
      <c r="IF1091" s="56"/>
      <c r="IG1091" s="56"/>
      <c r="IH1091" s="56"/>
      <c r="II1091" s="56"/>
      <c r="IJ1091" s="56"/>
      <c r="IK1091" s="56"/>
      <c r="IL1091" s="56"/>
      <c r="IM1091" s="56"/>
      <c r="IN1091" s="56"/>
      <c r="IO1091" s="56"/>
      <c r="IP1091" s="56"/>
      <c r="IQ1091" s="56"/>
      <c r="IR1091" s="56"/>
      <c r="IS1091" s="56"/>
      <c r="IT1091" s="56"/>
      <c r="IU1091" s="56"/>
      <c r="IV1091" s="56"/>
      <c r="IW1091" s="56"/>
      <c r="IX1091" s="56"/>
    </row>
    <row r="1092" spans="2:258">
      <c r="B1092" s="56"/>
      <c r="C1092" s="56"/>
      <c r="D1092" s="56"/>
      <c r="E1092" s="56"/>
      <c r="F1092" s="56"/>
      <c r="G1092" s="56"/>
      <c r="H1092" s="56"/>
      <c r="I1092" s="56"/>
      <c r="J1092" s="56"/>
      <c r="K1092" s="56"/>
      <c r="L1092" s="56"/>
      <c r="M1092" s="56"/>
      <c r="CK1092" s="56"/>
      <c r="CL1092" s="56"/>
      <c r="CM1092" s="56"/>
      <c r="CN1092" s="56"/>
      <c r="CO1092" s="56"/>
      <c r="CP1092" s="56"/>
      <c r="CQ1092" s="56"/>
      <c r="CR1092" s="56"/>
      <c r="CS1092" s="56"/>
      <c r="CT1092" s="56"/>
      <c r="CU1092" s="56"/>
      <c r="CV1092" s="56"/>
      <c r="CW1092" s="56"/>
      <c r="CX1092" s="56"/>
      <c r="CY1092" s="56"/>
      <c r="CZ1092" s="56"/>
      <c r="DA1092" s="56"/>
      <c r="DB1092" s="56"/>
      <c r="DC1092" s="56"/>
      <c r="DD1092" s="56"/>
      <c r="DE1092" s="56"/>
      <c r="DF1092" s="56"/>
      <c r="DG1092" s="56"/>
      <c r="DH1092" s="56"/>
      <c r="DI1092" s="56"/>
      <c r="DJ1092" s="56"/>
      <c r="DK1092" s="56"/>
      <c r="DL1092" s="56"/>
      <c r="DM1092" s="56"/>
      <c r="DN1092" s="56"/>
      <c r="DO1092" s="56"/>
      <c r="DP1092" s="56"/>
      <c r="DQ1092" s="56"/>
      <c r="DR1092" s="56"/>
      <c r="DS1092" s="56"/>
      <c r="DT1092" s="56"/>
      <c r="DU1092" s="56"/>
      <c r="DV1092" s="56"/>
      <c r="DW1092" s="56"/>
      <c r="DX1092" s="56"/>
      <c r="DY1092" s="56"/>
      <c r="DZ1092" s="56"/>
      <c r="EA1092" s="56"/>
      <c r="EB1092" s="56"/>
      <c r="EC1092" s="56"/>
      <c r="ED1092" s="56"/>
      <c r="EE1092" s="56"/>
      <c r="EF1092" s="56"/>
      <c r="EG1092" s="56"/>
      <c r="EH1092" s="56"/>
      <c r="EI1092" s="56"/>
      <c r="EJ1092" s="56"/>
      <c r="EK1092" s="56"/>
      <c r="EL1092" s="56"/>
      <c r="EM1092" s="56"/>
      <c r="EN1092" s="56"/>
      <c r="EO1092" s="56"/>
      <c r="EP1092" s="56"/>
      <c r="EQ1092" s="56"/>
      <c r="ER1092" s="56"/>
      <c r="ES1092" s="56"/>
      <c r="ET1092" s="56"/>
      <c r="EU1092" s="56"/>
      <c r="EV1092" s="56"/>
      <c r="EW1092" s="56"/>
      <c r="EX1092" s="56"/>
      <c r="EY1092" s="56"/>
      <c r="EZ1092" s="56"/>
      <c r="FA1092" s="56"/>
      <c r="FB1092" s="56"/>
      <c r="FC1092" s="56"/>
      <c r="FD1092" s="56"/>
      <c r="FE1092" s="56"/>
      <c r="FF1092" s="56"/>
      <c r="FG1092" s="56"/>
      <c r="FH1092" s="56"/>
      <c r="FI1092" s="56"/>
      <c r="FJ1092" s="56"/>
      <c r="FK1092" s="56"/>
      <c r="FL1092" s="56"/>
      <c r="FM1092" s="56"/>
      <c r="FN1092" s="56"/>
      <c r="FO1092" s="56"/>
      <c r="FP1092" s="56"/>
      <c r="FQ1092" s="56"/>
      <c r="FR1092" s="56"/>
      <c r="FS1092" s="56"/>
      <c r="FT1092" s="56"/>
      <c r="FU1092" s="56"/>
      <c r="FV1092" s="56"/>
      <c r="FW1092" s="56"/>
      <c r="FX1092" s="56"/>
      <c r="FY1092" s="56"/>
      <c r="FZ1092" s="56"/>
      <c r="GA1092" s="56"/>
      <c r="GB1092" s="56"/>
      <c r="GC1092" s="56"/>
      <c r="GD1092" s="56"/>
      <c r="GE1092" s="56"/>
      <c r="GF1092" s="56"/>
      <c r="GG1092" s="56"/>
      <c r="GH1092" s="56"/>
      <c r="GI1092" s="56"/>
      <c r="GJ1092" s="56"/>
      <c r="GK1092" s="56"/>
      <c r="GL1092" s="56"/>
      <c r="GM1092" s="56"/>
      <c r="GN1092" s="56"/>
      <c r="GO1092" s="56"/>
      <c r="GP1092" s="56"/>
      <c r="GQ1092" s="56"/>
      <c r="GR1092" s="56"/>
      <c r="GS1092" s="56"/>
      <c r="GT1092" s="56"/>
      <c r="GU1092" s="56"/>
      <c r="GV1092" s="56"/>
      <c r="GW1092" s="56"/>
      <c r="GX1092" s="56"/>
      <c r="GY1092" s="56"/>
      <c r="GZ1092" s="56"/>
      <c r="HA1092" s="56"/>
      <c r="HB1092" s="56"/>
      <c r="HC1092" s="56"/>
      <c r="HD1092" s="56"/>
      <c r="HE1092" s="56"/>
      <c r="HF1092" s="56"/>
      <c r="HG1092" s="56"/>
      <c r="HH1092" s="56"/>
      <c r="HI1092" s="56"/>
      <c r="HJ1092" s="56"/>
      <c r="HK1092" s="56"/>
      <c r="HL1092" s="56"/>
      <c r="HM1092" s="56"/>
      <c r="HN1092" s="56"/>
      <c r="HO1092" s="56"/>
      <c r="HP1092" s="56"/>
      <c r="HQ1092" s="56"/>
      <c r="HR1092" s="56"/>
      <c r="HS1092" s="56"/>
      <c r="HT1092" s="56"/>
      <c r="HU1092" s="56"/>
      <c r="HV1092" s="56"/>
      <c r="HW1092" s="56"/>
      <c r="HX1092" s="56"/>
      <c r="HY1092" s="56"/>
      <c r="HZ1092" s="56"/>
      <c r="IA1092" s="56"/>
      <c r="IB1092" s="56"/>
      <c r="IC1092" s="56"/>
      <c r="ID1092" s="56"/>
      <c r="IE1092" s="56"/>
      <c r="IF1092" s="56"/>
      <c r="IG1092" s="56"/>
      <c r="IH1092" s="56"/>
      <c r="II1092" s="56"/>
      <c r="IJ1092" s="56"/>
      <c r="IK1092" s="56"/>
      <c r="IL1092" s="56"/>
      <c r="IM1092" s="56"/>
      <c r="IN1092" s="56"/>
      <c r="IO1092" s="56"/>
      <c r="IP1092" s="56"/>
      <c r="IQ1092" s="56"/>
      <c r="IR1092" s="56"/>
      <c r="IS1092" s="56"/>
      <c r="IT1092" s="56"/>
      <c r="IU1092" s="56"/>
      <c r="IV1092" s="56"/>
      <c r="IW1092" s="56"/>
      <c r="IX1092" s="56"/>
    </row>
    <row r="1093" spans="2:258">
      <c r="B1093" s="56"/>
      <c r="C1093" s="56"/>
      <c r="D1093" s="56"/>
      <c r="E1093" s="56"/>
      <c r="F1093" s="56"/>
      <c r="G1093" s="56"/>
      <c r="H1093" s="56"/>
      <c r="I1093" s="56"/>
      <c r="J1093" s="56"/>
      <c r="K1093" s="56"/>
      <c r="L1093" s="56"/>
      <c r="M1093" s="56"/>
      <c r="CK1093" s="56"/>
      <c r="CL1093" s="56"/>
      <c r="CM1093" s="56"/>
      <c r="CN1093" s="56"/>
      <c r="CO1093" s="56"/>
      <c r="CP1093" s="56"/>
      <c r="CQ1093" s="56"/>
      <c r="CR1093" s="56"/>
      <c r="CS1093" s="56"/>
      <c r="CT1093" s="56"/>
      <c r="CU1093" s="56"/>
      <c r="CV1093" s="56"/>
      <c r="CW1093" s="56"/>
      <c r="CX1093" s="56"/>
      <c r="CY1093" s="56"/>
      <c r="CZ1093" s="56"/>
      <c r="DA1093" s="56"/>
      <c r="DB1093" s="56"/>
      <c r="DC1093" s="56"/>
      <c r="DD1093" s="56"/>
      <c r="DE1093" s="56"/>
      <c r="DF1093" s="56"/>
      <c r="DG1093" s="56"/>
      <c r="DH1093" s="56"/>
      <c r="DI1093" s="56"/>
      <c r="DJ1093" s="56"/>
      <c r="DK1093" s="56"/>
      <c r="DL1093" s="56"/>
      <c r="DM1093" s="56"/>
      <c r="DN1093" s="56"/>
      <c r="DO1093" s="56"/>
      <c r="DP1093" s="56"/>
      <c r="DQ1093" s="56"/>
      <c r="DR1093" s="56"/>
      <c r="DS1093" s="56"/>
      <c r="DT1093" s="56"/>
      <c r="DU1093" s="56"/>
      <c r="DV1093" s="56"/>
      <c r="DW1093" s="56"/>
      <c r="DX1093" s="56"/>
      <c r="DY1093" s="56"/>
      <c r="DZ1093" s="56"/>
      <c r="EA1093" s="56"/>
      <c r="EB1093" s="56"/>
      <c r="EC1093" s="56"/>
      <c r="ED1093" s="56"/>
      <c r="EE1093" s="56"/>
      <c r="EF1093" s="56"/>
      <c r="EG1093" s="56"/>
      <c r="EH1093" s="56"/>
      <c r="EI1093" s="56"/>
      <c r="EJ1093" s="56"/>
      <c r="EK1093" s="56"/>
      <c r="EL1093" s="56"/>
      <c r="EM1093" s="56"/>
      <c r="EN1093" s="56"/>
      <c r="EO1093" s="56"/>
      <c r="EP1093" s="56"/>
      <c r="EQ1093" s="56"/>
      <c r="ER1093" s="56"/>
      <c r="ES1093" s="56"/>
      <c r="ET1093" s="56"/>
      <c r="EU1093" s="56"/>
      <c r="EV1093" s="56"/>
      <c r="EW1093" s="56"/>
      <c r="EX1093" s="56"/>
      <c r="EY1093" s="56"/>
      <c r="EZ1093" s="56"/>
      <c r="FA1093" s="56"/>
      <c r="FB1093" s="56"/>
      <c r="FC1093" s="56"/>
      <c r="FD1093" s="56"/>
      <c r="FE1093" s="56"/>
      <c r="FF1093" s="56"/>
      <c r="FG1093" s="56"/>
      <c r="FH1093" s="56"/>
      <c r="FI1093" s="56"/>
      <c r="FJ1093" s="56"/>
      <c r="FK1093" s="56"/>
      <c r="FL1093" s="56"/>
      <c r="FM1093" s="56"/>
      <c r="FN1093" s="56"/>
      <c r="FO1093" s="56"/>
      <c r="FP1093" s="56"/>
      <c r="FQ1093" s="56"/>
      <c r="FR1093" s="56"/>
      <c r="FS1093" s="56"/>
      <c r="FT1093" s="56"/>
      <c r="FU1093" s="56"/>
      <c r="FV1093" s="56"/>
      <c r="FW1093" s="56"/>
      <c r="FX1093" s="56"/>
      <c r="FY1093" s="56"/>
      <c r="FZ1093" s="56"/>
      <c r="GA1093" s="56"/>
      <c r="GB1093" s="56"/>
      <c r="GC1093" s="56"/>
      <c r="GD1093" s="56"/>
      <c r="GE1093" s="56"/>
      <c r="GF1093" s="56"/>
      <c r="GG1093" s="56"/>
      <c r="GH1093" s="56"/>
      <c r="GI1093" s="56"/>
      <c r="GJ1093" s="56"/>
      <c r="GK1093" s="56"/>
      <c r="GL1093" s="56"/>
      <c r="GM1093" s="56"/>
      <c r="GN1093" s="56"/>
      <c r="GO1093" s="56"/>
      <c r="GP1093" s="56"/>
      <c r="GQ1093" s="56"/>
      <c r="GR1093" s="56"/>
      <c r="GS1093" s="56"/>
      <c r="GT1093" s="56"/>
      <c r="GU1093" s="56"/>
      <c r="GV1093" s="56"/>
      <c r="GW1093" s="56"/>
      <c r="GX1093" s="56"/>
      <c r="GY1093" s="56"/>
      <c r="GZ1093" s="56"/>
      <c r="HA1093" s="56"/>
      <c r="HB1093" s="56"/>
      <c r="HC1093" s="56"/>
      <c r="HD1093" s="56"/>
      <c r="HE1093" s="56"/>
      <c r="HF1093" s="56"/>
      <c r="HG1093" s="56"/>
      <c r="HH1093" s="56"/>
      <c r="HI1093" s="56"/>
      <c r="HJ1093" s="56"/>
      <c r="HK1093" s="56"/>
      <c r="HL1093" s="56"/>
      <c r="HM1093" s="56"/>
      <c r="HN1093" s="56"/>
      <c r="HO1093" s="56"/>
      <c r="HP1093" s="56"/>
      <c r="HQ1093" s="56"/>
      <c r="HR1093" s="56"/>
      <c r="HS1093" s="56"/>
      <c r="HT1093" s="56"/>
      <c r="HU1093" s="56"/>
      <c r="HV1093" s="56"/>
      <c r="HW1093" s="56"/>
      <c r="HX1093" s="56"/>
      <c r="HY1093" s="56"/>
      <c r="HZ1093" s="56"/>
      <c r="IA1093" s="56"/>
      <c r="IB1093" s="56"/>
      <c r="IC1093" s="56"/>
      <c r="ID1093" s="56"/>
      <c r="IE1093" s="56"/>
      <c r="IF1093" s="56"/>
      <c r="IG1093" s="56"/>
      <c r="IH1093" s="56"/>
      <c r="II1093" s="56"/>
      <c r="IJ1093" s="56"/>
      <c r="IK1093" s="56"/>
      <c r="IL1093" s="56"/>
      <c r="IM1093" s="56"/>
      <c r="IN1093" s="56"/>
      <c r="IO1093" s="56"/>
      <c r="IP1093" s="56"/>
      <c r="IQ1093" s="56"/>
      <c r="IR1093" s="56"/>
      <c r="IS1093" s="56"/>
      <c r="IT1093" s="56"/>
      <c r="IU1093" s="56"/>
      <c r="IV1093" s="56"/>
      <c r="IW1093" s="56"/>
      <c r="IX1093" s="56"/>
    </row>
    <row r="1094" spans="2:258">
      <c r="B1094" s="56"/>
      <c r="C1094" s="56"/>
      <c r="D1094" s="56"/>
      <c r="E1094" s="56"/>
      <c r="F1094" s="56"/>
      <c r="G1094" s="56"/>
      <c r="H1094" s="56"/>
      <c r="I1094" s="56"/>
      <c r="J1094" s="56"/>
      <c r="K1094" s="56"/>
      <c r="L1094" s="56"/>
      <c r="M1094" s="56"/>
      <c r="CK1094" s="56"/>
      <c r="CL1094" s="56"/>
      <c r="CM1094" s="56"/>
      <c r="CN1094" s="56"/>
      <c r="CO1094" s="56"/>
      <c r="CP1094" s="56"/>
      <c r="CQ1094" s="56"/>
      <c r="CR1094" s="56"/>
      <c r="CS1094" s="56"/>
      <c r="CT1094" s="56"/>
      <c r="CU1094" s="56"/>
      <c r="CV1094" s="56"/>
      <c r="CW1094" s="56"/>
      <c r="CX1094" s="56"/>
      <c r="CY1094" s="56"/>
      <c r="CZ1094" s="56"/>
      <c r="DA1094" s="56"/>
      <c r="DB1094" s="56"/>
      <c r="DC1094" s="56"/>
      <c r="DD1094" s="56"/>
      <c r="DE1094" s="56"/>
      <c r="DF1094" s="56"/>
      <c r="DG1094" s="56"/>
      <c r="DH1094" s="56"/>
      <c r="DI1094" s="56"/>
      <c r="DJ1094" s="56"/>
      <c r="DK1094" s="56"/>
      <c r="DL1094" s="56"/>
      <c r="DM1094" s="56"/>
      <c r="DN1094" s="56"/>
      <c r="DO1094" s="56"/>
      <c r="DP1094" s="56"/>
      <c r="DQ1094" s="56"/>
      <c r="DR1094" s="56"/>
      <c r="DS1094" s="56"/>
      <c r="DT1094" s="56"/>
      <c r="DU1094" s="56"/>
      <c r="DV1094" s="56"/>
      <c r="DW1094" s="56"/>
      <c r="DX1094" s="56"/>
      <c r="DY1094" s="56"/>
      <c r="DZ1094" s="56"/>
      <c r="EA1094" s="56"/>
      <c r="EB1094" s="56"/>
      <c r="EC1094" s="56"/>
      <c r="ED1094" s="56"/>
      <c r="EE1094" s="56"/>
      <c r="EF1094" s="56"/>
      <c r="EG1094" s="56"/>
      <c r="EH1094" s="56"/>
      <c r="EI1094" s="56"/>
      <c r="EJ1094" s="56"/>
      <c r="EK1094" s="56"/>
      <c r="EL1094" s="56"/>
      <c r="EM1094" s="56"/>
      <c r="EN1094" s="56"/>
      <c r="EO1094" s="56"/>
      <c r="EP1094" s="56"/>
      <c r="EQ1094" s="56"/>
      <c r="ER1094" s="56"/>
      <c r="ES1094" s="56"/>
      <c r="ET1094" s="56"/>
      <c r="EU1094" s="56"/>
      <c r="EV1094" s="56"/>
      <c r="EW1094" s="56"/>
      <c r="EX1094" s="56"/>
      <c r="EY1094" s="56"/>
      <c r="EZ1094" s="56"/>
      <c r="FA1094" s="56"/>
      <c r="FB1094" s="56"/>
      <c r="FC1094" s="56"/>
      <c r="FD1094" s="56"/>
      <c r="FE1094" s="56"/>
      <c r="FF1094" s="56"/>
      <c r="FG1094" s="56"/>
      <c r="FH1094" s="56"/>
      <c r="FI1094" s="56"/>
      <c r="FJ1094" s="56"/>
      <c r="FK1094" s="56"/>
      <c r="FL1094" s="56"/>
      <c r="FM1094" s="56"/>
      <c r="FN1094" s="56"/>
      <c r="FO1094" s="56"/>
      <c r="FP1094" s="56"/>
      <c r="FQ1094" s="56"/>
      <c r="FR1094" s="56"/>
      <c r="FS1094" s="56"/>
      <c r="FT1094" s="56"/>
      <c r="FU1094" s="56"/>
      <c r="FV1094" s="56"/>
      <c r="FW1094" s="56"/>
      <c r="FX1094" s="56"/>
      <c r="FY1094" s="56"/>
      <c r="FZ1094" s="56"/>
      <c r="GA1094" s="56"/>
      <c r="GB1094" s="56"/>
      <c r="GC1094" s="56"/>
      <c r="GD1094" s="56"/>
      <c r="GE1094" s="56"/>
      <c r="GF1094" s="56"/>
      <c r="GG1094" s="56"/>
      <c r="GH1094" s="56"/>
      <c r="GI1094" s="56"/>
      <c r="GJ1094" s="56"/>
      <c r="GK1094" s="56"/>
      <c r="GL1094" s="56"/>
      <c r="GM1094" s="56"/>
      <c r="GN1094" s="56"/>
      <c r="GO1094" s="56"/>
      <c r="GP1094" s="56"/>
      <c r="GQ1094" s="56"/>
      <c r="GR1094" s="56"/>
      <c r="GS1094" s="56"/>
      <c r="GT1094" s="56"/>
      <c r="GU1094" s="56"/>
      <c r="GV1094" s="56"/>
      <c r="GW1094" s="56"/>
      <c r="GX1094" s="56"/>
      <c r="GY1094" s="56"/>
      <c r="GZ1094" s="56"/>
      <c r="HA1094" s="56"/>
      <c r="HB1094" s="56"/>
      <c r="HC1094" s="56"/>
      <c r="HD1094" s="56"/>
      <c r="HE1094" s="56"/>
      <c r="HF1094" s="56"/>
      <c r="HG1094" s="56"/>
      <c r="HH1094" s="56"/>
      <c r="HI1094" s="56"/>
      <c r="HJ1094" s="56"/>
      <c r="HK1094" s="56"/>
      <c r="HL1094" s="56"/>
      <c r="HM1094" s="56"/>
      <c r="HN1094" s="56"/>
      <c r="HO1094" s="56"/>
      <c r="HP1094" s="56"/>
      <c r="HQ1094" s="56"/>
      <c r="HR1094" s="56"/>
      <c r="HS1094" s="56"/>
      <c r="HT1094" s="56"/>
      <c r="HU1094" s="56"/>
      <c r="HV1094" s="56"/>
      <c r="HW1094" s="56"/>
      <c r="HX1094" s="56"/>
      <c r="HY1094" s="56"/>
      <c r="HZ1094" s="56"/>
      <c r="IA1094" s="56"/>
      <c r="IB1094" s="56"/>
      <c r="IC1094" s="56"/>
      <c r="ID1094" s="56"/>
      <c r="IE1094" s="56"/>
      <c r="IF1094" s="56"/>
      <c r="IG1094" s="56"/>
      <c r="IH1094" s="56"/>
      <c r="II1094" s="56"/>
      <c r="IJ1094" s="56"/>
      <c r="IK1094" s="56"/>
      <c r="IL1094" s="56"/>
      <c r="IM1094" s="56"/>
      <c r="IN1094" s="56"/>
      <c r="IO1094" s="56"/>
      <c r="IP1094" s="56"/>
      <c r="IQ1094" s="56"/>
      <c r="IR1094" s="56"/>
      <c r="IS1094" s="56"/>
      <c r="IT1094" s="56"/>
      <c r="IU1094" s="56"/>
      <c r="IV1094" s="56"/>
      <c r="IW1094" s="56"/>
      <c r="IX1094" s="56"/>
    </row>
    <row r="1095" spans="2:258">
      <c r="B1095" s="56"/>
      <c r="C1095" s="56"/>
      <c r="D1095" s="56"/>
      <c r="E1095" s="56"/>
      <c r="F1095" s="56"/>
      <c r="G1095" s="56"/>
      <c r="H1095" s="56"/>
      <c r="I1095" s="56"/>
      <c r="J1095" s="56"/>
      <c r="K1095" s="56"/>
      <c r="L1095" s="56"/>
      <c r="M1095" s="56"/>
      <c r="CK1095" s="56"/>
      <c r="CL1095" s="56"/>
      <c r="CM1095" s="56"/>
      <c r="CN1095" s="56"/>
      <c r="CO1095" s="56"/>
      <c r="CP1095" s="56"/>
      <c r="CQ1095" s="56"/>
      <c r="CR1095" s="56"/>
      <c r="CS1095" s="56"/>
      <c r="CT1095" s="56"/>
      <c r="CU1095" s="56"/>
      <c r="CV1095" s="56"/>
      <c r="CW1095" s="56"/>
      <c r="CX1095" s="56"/>
      <c r="CY1095" s="56"/>
      <c r="CZ1095" s="56"/>
      <c r="DA1095" s="56"/>
      <c r="DB1095" s="56"/>
      <c r="DC1095" s="56"/>
      <c r="DD1095" s="56"/>
      <c r="DE1095" s="56"/>
      <c r="DF1095" s="56"/>
      <c r="DG1095" s="56"/>
      <c r="DH1095" s="56"/>
      <c r="DI1095" s="56"/>
      <c r="DJ1095" s="56"/>
      <c r="DK1095" s="56"/>
      <c r="DL1095" s="56"/>
      <c r="DM1095" s="56"/>
      <c r="DN1095" s="56"/>
      <c r="DO1095" s="56"/>
      <c r="DP1095" s="56"/>
      <c r="DQ1095" s="56"/>
      <c r="DR1095" s="56"/>
      <c r="DS1095" s="56"/>
      <c r="DT1095" s="56"/>
      <c r="DU1095" s="56"/>
      <c r="DV1095" s="56"/>
      <c r="DW1095" s="56"/>
      <c r="DX1095" s="56"/>
      <c r="DY1095" s="56"/>
      <c r="DZ1095" s="56"/>
      <c r="EA1095" s="56"/>
      <c r="EB1095" s="56"/>
      <c r="EC1095" s="56"/>
      <c r="ED1095" s="56"/>
      <c r="EE1095" s="56"/>
      <c r="EF1095" s="56"/>
      <c r="EG1095" s="56"/>
      <c r="EH1095" s="56"/>
      <c r="EI1095" s="56"/>
      <c r="EJ1095" s="56"/>
      <c r="EK1095" s="56"/>
      <c r="EL1095" s="56"/>
      <c r="EM1095" s="56"/>
      <c r="EN1095" s="56"/>
      <c r="EO1095" s="56"/>
      <c r="EP1095" s="56"/>
      <c r="EQ1095" s="56"/>
      <c r="ER1095" s="56"/>
      <c r="ES1095" s="56"/>
      <c r="ET1095" s="56"/>
      <c r="EU1095" s="56"/>
      <c r="EV1095" s="56"/>
      <c r="EW1095" s="56"/>
      <c r="EX1095" s="56"/>
      <c r="EY1095" s="56"/>
      <c r="EZ1095" s="56"/>
      <c r="FA1095" s="56"/>
      <c r="FB1095" s="56"/>
      <c r="FC1095" s="56"/>
      <c r="FD1095" s="56"/>
      <c r="FE1095" s="56"/>
      <c r="FF1095" s="56"/>
      <c r="FG1095" s="56"/>
      <c r="FH1095" s="56"/>
      <c r="FI1095" s="56"/>
      <c r="FJ1095" s="56"/>
      <c r="FK1095" s="56"/>
      <c r="FL1095" s="56"/>
      <c r="FM1095" s="56"/>
      <c r="FN1095" s="56"/>
      <c r="FO1095" s="56"/>
      <c r="FP1095" s="56"/>
      <c r="FQ1095" s="56"/>
      <c r="FR1095" s="56"/>
      <c r="FS1095" s="56"/>
      <c r="FT1095" s="56"/>
      <c r="FU1095" s="56"/>
      <c r="FV1095" s="56"/>
      <c r="FW1095" s="56"/>
      <c r="FX1095" s="56"/>
      <c r="FY1095" s="56"/>
      <c r="FZ1095" s="56"/>
      <c r="GA1095" s="56"/>
      <c r="GB1095" s="56"/>
      <c r="GC1095" s="56"/>
      <c r="GD1095" s="56"/>
      <c r="GE1095" s="56"/>
      <c r="GF1095" s="56"/>
      <c r="GG1095" s="56"/>
      <c r="GH1095" s="56"/>
      <c r="GI1095" s="56"/>
      <c r="GJ1095" s="56"/>
      <c r="GK1095" s="56"/>
      <c r="GL1095" s="56"/>
      <c r="GM1095" s="56"/>
      <c r="GN1095" s="56"/>
      <c r="GO1095" s="56"/>
      <c r="GP1095" s="56"/>
      <c r="GQ1095" s="56"/>
      <c r="GR1095" s="56"/>
      <c r="GS1095" s="56"/>
      <c r="GT1095" s="56"/>
      <c r="GU1095" s="56"/>
      <c r="GV1095" s="56"/>
      <c r="GW1095" s="56"/>
      <c r="GX1095" s="56"/>
      <c r="GY1095" s="56"/>
      <c r="GZ1095" s="56"/>
      <c r="HA1095" s="56"/>
      <c r="HB1095" s="56"/>
      <c r="HC1095" s="56"/>
      <c r="HD1095" s="56"/>
      <c r="HE1095" s="56"/>
      <c r="HF1095" s="56"/>
      <c r="HG1095" s="56"/>
      <c r="HH1095" s="56"/>
      <c r="HI1095" s="56"/>
      <c r="HJ1095" s="56"/>
      <c r="HK1095" s="56"/>
      <c r="HL1095" s="56"/>
      <c r="HM1095" s="56"/>
      <c r="HN1095" s="56"/>
      <c r="HO1095" s="56"/>
      <c r="HP1095" s="56"/>
      <c r="HQ1095" s="56"/>
      <c r="HR1095" s="56"/>
      <c r="HS1095" s="56"/>
      <c r="HT1095" s="56"/>
      <c r="HU1095" s="56"/>
      <c r="HV1095" s="56"/>
      <c r="HW1095" s="56"/>
      <c r="HX1095" s="56"/>
      <c r="HY1095" s="56"/>
      <c r="HZ1095" s="56"/>
      <c r="IA1095" s="56"/>
      <c r="IB1095" s="56"/>
      <c r="IC1095" s="56"/>
      <c r="ID1095" s="56"/>
      <c r="IE1095" s="56"/>
      <c r="IF1095" s="56"/>
      <c r="IG1095" s="56"/>
      <c r="IH1095" s="56"/>
      <c r="II1095" s="56"/>
      <c r="IJ1095" s="56"/>
      <c r="IK1095" s="56"/>
      <c r="IL1095" s="56"/>
      <c r="IM1095" s="56"/>
      <c r="IN1095" s="56"/>
      <c r="IO1095" s="56"/>
      <c r="IP1095" s="56"/>
      <c r="IQ1095" s="56"/>
      <c r="IR1095" s="56"/>
      <c r="IS1095" s="56"/>
      <c r="IT1095" s="56"/>
      <c r="IU1095" s="56"/>
      <c r="IV1095" s="56"/>
      <c r="IW1095" s="56"/>
      <c r="IX1095" s="56"/>
    </row>
    <row r="1096" spans="2:258">
      <c r="B1096" s="56"/>
      <c r="C1096" s="56"/>
      <c r="D1096" s="56"/>
      <c r="E1096" s="56"/>
      <c r="F1096" s="56"/>
      <c r="G1096" s="56"/>
      <c r="H1096" s="56"/>
      <c r="I1096" s="56"/>
      <c r="J1096" s="56"/>
      <c r="K1096" s="56"/>
      <c r="L1096" s="56"/>
      <c r="M1096" s="56"/>
      <c r="CK1096" s="56"/>
      <c r="CL1096" s="56"/>
      <c r="CM1096" s="56"/>
      <c r="CN1096" s="56"/>
      <c r="CO1096" s="56"/>
      <c r="CP1096" s="56"/>
      <c r="CQ1096" s="56"/>
      <c r="CR1096" s="56"/>
      <c r="CS1096" s="56"/>
      <c r="CT1096" s="56"/>
      <c r="CU1096" s="56"/>
      <c r="CV1096" s="56"/>
      <c r="CW1096" s="56"/>
      <c r="CX1096" s="56"/>
      <c r="CY1096" s="56"/>
      <c r="CZ1096" s="56"/>
      <c r="DA1096" s="56"/>
      <c r="DB1096" s="56"/>
      <c r="DC1096" s="56"/>
      <c r="DD1096" s="56"/>
      <c r="DE1096" s="56"/>
      <c r="DF1096" s="56"/>
      <c r="DG1096" s="56"/>
      <c r="DH1096" s="56"/>
      <c r="DI1096" s="56"/>
      <c r="DJ1096" s="56"/>
      <c r="DK1096" s="56"/>
      <c r="DL1096" s="56"/>
      <c r="DM1096" s="56"/>
      <c r="DN1096" s="56"/>
      <c r="DO1096" s="56"/>
      <c r="DP1096" s="56"/>
      <c r="DQ1096" s="56"/>
      <c r="DR1096" s="56"/>
      <c r="DS1096" s="56"/>
      <c r="DT1096" s="56"/>
      <c r="DU1096" s="56"/>
      <c r="DV1096" s="56"/>
      <c r="DW1096" s="56"/>
      <c r="DX1096" s="56"/>
      <c r="DY1096" s="56"/>
      <c r="DZ1096" s="56"/>
      <c r="EA1096" s="56"/>
      <c r="EB1096" s="56"/>
      <c r="EC1096" s="56"/>
      <c r="ED1096" s="56"/>
      <c r="EE1096" s="56"/>
      <c r="EF1096" s="56"/>
      <c r="EG1096" s="56"/>
      <c r="EH1096" s="56"/>
      <c r="EI1096" s="56"/>
      <c r="EJ1096" s="56"/>
      <c r="EK1096" s="56"/>
      <c r="EL1096" s="56"/>
      <c r="EM1096" s="56"/>
      <c r="EN1096" s="56"/>
      <c r="EO1096" s="56"/>
      <c r="EP1096" s="56"/>
      <c r="EQ1096" s="56"/>
      <c r="ER1096" s="56"/>
      <c r="ES1096" s="56"/>
      <c r="ET1096" s="56"/>
      <c r="EU1096" s="56"/>
      <c r="EV1096" s="56"/>
      <c r="EW1096" s="56"/>
      <c r="EX1096" s="56"/>
      <c r="EY1096" s="56"/>
      <c r="EZ1096" s="56"/>
      <c r="FA1096" s="56"/>
      <c r="FB1096" s="56"/>
      <c r="FC1096" s="56"/>
      <c r="FD1096" s="56"/>
      <c r="FE1096" s="56"/>
      <c r="FF1096" s="56"/>
      <c r="FG1096" s="56"/>
      <c r="FH1096" s="56"/>
      <c r="FI1096" s="56"/>
      <c r="FJ1096" s="56"/>
      <c r="FK1096" s="56"/>
      <c r="FL1096" s="56"/>
      <c r="FM1096" s="56"/>
      <c r="FN1096" s="56"/>
      <c r="FO1096" s="56"/>
      <c r="FP1096" s="56"/>
      <c r="FQ1096" s="56"/>
      <c r="FR1096" s="56"/>
      <c r="FS1096" s="56"/>
      <c r="FT1096" s="56"/>
      <c r="FU1096" s="56"/>
      <c r="FV1096" s="56"/>
      <c r="FW1096" s="56"/>
      <c r="FX1096" s="56"/>
      <c r="FY1096" s="56"/>
      <c r="FZ1096" s="56"/>
      <c r="GA1096" s="56"/>
      <c r="GB1096" s="56"/>
      <c r="GC1096" s="56"/>
      <c r="GD1096" s="56"/>
      <c r="GE1096" s="56"/>
      <c r="GF1096" s="56"/>
      <c r="GG1096" s="56"/>
      <c r="GH1096" s="56"/>
      <c r="GI1096" s="56"/>
      <c r="GJ1096" s="56"/>
      <c r="GK1096" s="56"/>
      <c r="GL1096" s="56"/>
      <c r="GM1096" s="56"/>
      <c r="GN1096" s="56"/>
      <c r="GO1096" s="56"/>
      <c r="GP1096" s="56"/>
      <c r="GQ1096" s="56"/>
      <c r="GR1096" s="56"/>
      <c r="GS1096" s="56"/>
      <c r="GT1096" s="56"/>
      <c r="GU1096" s="56"/>
      <c r="GV1096" s="56"/>
      <c r="GW1096" s="56"/>
      <c r="GX1096" s="56"/>
      <c r="GY1096" s="56"/>
      <c r="GZ1096" s="56"/>
      <c r="HA1096" s="56"/>
      <c r="HB1096" s="56"/>
      <c r="HC1096" s="56"/>
      <c r="HD1096" s="56"/>
      <c r="HE1096" s="56"/>
      <c r="HF1096" s="56"/>
      <c r="HG1096" s="56"/>
      <c r="HH1096" s="56"/>
      <c r="HI1096" s="56"/>
      <c r="HJ1096" s="56"/>
      <c r="HK1096" s="56"/>
      <c r="HL1096" s="56"/>
      <c r="HM1096" s="56"/>
      <c r="HN1096" s="56"/>
      <c r="HO1096" s="56"/>
      <c r="HP1096" s="56"/>
      <c r="HQ1096" s="56"/>
      <c r="HR1096" s="56"/>
      <c r="HS1096" s="56"/>
      <c r="HT1096" s="56"/>
      <c r="HU1096" s="56"/>
      <c r="HV1096" s="56"/>
      <c r="HW1096" s="56"/>
      <c r="HX1096" s="56"/>
      <c r="HY1096" s="56"/>
      <c r="HZ1096" s="56"/>
      <c r="IA1096" s="56"/>
      <c r="IB1096" s="56"/>
      <c r="IC1096" s="56"/>
      <c r="ID1096" s="56"/>
      <c r="IE1096" s="56"/>
      <c r="IF1096" s="56"/>
      <c r="IG1096" s="56"/>
      <c r="IH1096" s="56"/>
      <c r="II1096" s="56"/>
      <c r="IJ1096" s="56"/>
      <c r="IK1096" s="56"/>
      <c r="IL1096" s="56"/>
      <c r="IM1096" s="56"/>
      <c r="IN1096" s="56"/>
      <c r="IO1096" s="56"/>
      <c r="IP1096" s="56"/>
      <c r="IQ1096" s="56"/>
      <c r="IR1096" s="56"/>
      <c r="IS1096" s="56"/>
      <c r="IT1096" s="56"/>
      <c r="IU1096" s="56"/>
      <c r="IV1096" s="56"/>
      <c r="IW1096" s="56"/>
      <c r="IX1096" s="56"/>
    </row>
    <row r="1097" spans="2:258">
      <c r="B1097" s="56"/>
      <c r="C1097" s="56"/>
      <c r="D1097" s="56"/>
      <c r="E1097" s="56"/>
      <c r="F1097" s="56"/>
      <c r="G1097" s="56"/>
      <c r="H1097" s="56"/>
      <c r="I1097" s="56"/>
      <c r="J1097" s="56"/>
      <c r="K1097" s="56"/>
      <c r="L1097" s="56"/>
      <c r="M1097" s="56"/>
      <c r="CK1097" s="56"/>
      <c r="CL1097" s="56"/>
      <c r="CM1097" s="56"/>
      <c r="CN1097" s="56"/>
      <c r="CO1097" s="56"/>
      <c r="CP1097" s="56"/>
      <c r="CQ1097" s="56"/>
      <c r="CR1097" s="56"/>
      <c r="CS1097" s="56"/>
      <c r="CT1097" s="56"/>
      <c r="CU1097" s="56"/>
      <c r="CV1097" s="56"/>
      <c r="CW1097" s="56"/>
      <c r="CX1097" s="56"/>
      <c r="CY1097" s="56"/>
      <c r="CZ1097" s="56"/>
      <c r="DA1097" s="56"/>
      <c r="DB1097" s="56"/>
      <c r="DC1097" s="56"/>
      <c r="DD1097" s="56"/>
      <c r="DE1097" s="56"/>
      <c r="DF1097" s="56"/>
      <c r="DG1097" s="56"/>
      <c r="DH1097" s="56"/>
      <c r="DI1097" s="56"/>
      <c r="DJ1097" s="56"/>
      <c r="DK1097" s="56"/>
      <c r="DL1097" s="56"/>
      <c r="DM1097" s="56"/>
      <c r="DN1097" s="56"/>
      <c r="DO1097" s="56"/>
      <c r="DP1097" s="56"/>
      <c r="DQ1097" s="56"/>
      <c r="DR1097" s="56"/>
      <c r="DS1097" s="56"/>
      <c r="DT1097" s="56"/>
      <c r="DU1097" s="56"/>
      <c r="DV1097" s="56"/>
      <c r="DW1097" s="56"/>
      <c r="DX1097" s="56"/>
      <c r="DY1097" s="56"/>
      <c r="DZ1097" s="56"/>
      <c r="EA1097" s="56"/>
      <c r="EB1097" s="56"/>
      <c r="EC1097" s="56"/>
      <c r="ED1097" s="56"/>
      <c r="EE1097" s="56"/>
      <c r="EF1097" s="56"/>
      <c r="EG1097" s="56"/>
      <c r="EH1097" s="56"/>
      <c r="EI1097" s="56"/>
      <c r="EJ1097" s="56"/>
      <c r="EK1097" s="56"/>
      <c r="EL1097" s="56"/>
      <c r="EM1097" s="56"/>
      <c r="EN1097" s="56"/>
      <c r="EO1097" s="56"/>
      <c r="EP1097" s="56"/>
      <c r="EQ1097" s="56"/>
      <c r="ER1097" s="56"/>
      <c r="ES1097" s="56"/>
      <c r="ET1097" s="56"/>
      <c r="EU1097" s="56"/>
      <c r="EV1097" s="56"/>
      <c r="EW1097" s="56"/>
      <c r="EX1097" s="56"/>
      <c r="EY1097" s="56"/>
      <c r="EZ1097" s="56"/>
      <c r="FA1097" s="56"/>
      <c r="FB1097" s="56"/>
      <c r="FC1097" s="56"/>
      <c r="FD1097" s="56"/>
      <c r="FE1097" s="56"/>
      <c r="FF1097" s="56"/>
      <c r="FG1097" s="56"/>
      <c r="FH1097" s="56"/>
      <c r="FI1097" s="56"/>
      <c r="FJ1097" s="56"/>
      <c r="FK1097" s="56"/>
      <c r="FL1097" s="56"/>
      <c r="FM1097" s="56"/>
      <c r="FN1097" s="56"/>
      <c r="FO1097" s="56"/>
      <c r="FP1097" s="56"/>
      <c r="FQ1097" s="56"/>
      <c r="FR1097" s="56"/>
      <c r="FS1097" s="56"/>
      <c r="FT1097" s="56"/>
      <c r="FU1097" s="56"/>
      <c r="FV1097" s="56"/>
      <c r="FW1097" s="56"/>
      <c r="FX1097" s="56"/>
      <c r="FY1097" s="56"/>
      <c r="FZ1097" s="56"/>
      <c r="GA1097" s="56"/>
      <c r="GB1097" s="56"/>
      <c r="GC1097" s="56"/>
      <c r="GD1097" s="56"/>
      <c r="GE1097" s="56"/>
      <c r="GF1097" s="56"/>
      <c r="GG1097" s="56"/>
      <c r="GH1097" s="56"/>
      <c r="GI1097" s="56"/>
      <c r="GJ1097" s="56"/>
      <c r="GK1097" s="56"/>
      <c r="GL1097" s="56"/>
      <c r="GM1097" s="56"/>
      <c r="GN1097" s="56"/>
      <c r="GO1097" s="56"/>
      <c r="GP1097" s="56"/>
      <c r="GQ1097" s="56"/>
      <c r="GR1097" s="56"/>
      <c r="GS1097" s="56"/>
      <c r="GT1097" s="56"/>
      <c r="GU1097" s="56"/>
      <c r="GV1097" s="56"/>
      <c r="GW1097" s="56"/>
      <c r="GX1097" s="56"/>
      <c r="GY1097" s="56"/>
      <c r="GZ1097" s="56"/>
      <c r="HA1097" s="56"/>
      <c r="HB1097" s="56"/>
      <c r="HC1097" s="56"/>
      <c r="HD1097" s="56"/>
      <c r="HE1097" s="56"/>
      <c r="HF1097" s="56"/>
      <c r="HG1097" s="56"/>
      <c r="HH1097" s="56"/>
      <c r="HI1097" s="56"/>
      <c r="HJ1097" s="56"/>
      <c r="HK1097" s="56"/>
      <c r="HL1097" s="56"/>
      <c r="HM1097" s="56"/>
      <c r="HN1097" s="56"/>
      <c r="HO1097" s="56"/>
      <c r="HP1097" s="56"/>
      <c r="HQ1097" s="56"/>
      <c r="HR1097" s="56"/>
      <c r="HS1097" s="56"/>
      <c r="HT1097" s="56"/>
      <c r="HU1097" s="56"/>
      <c r="HV1097" s="56"/>
      <c r="HW1097" s="56"/>
      <c r="HX1097" s="56"/>
      <c r="HY1097" s="56"/>
      <c r="HZ1097" s="56"/>
      <c r="IA1097" s="56"/>
      <c r="IB1097" s="56"/>
      <c r="IC1097" s="56"/>
      <c r="ID1097" s="56"/>
      <c r="IE1097" s="56"/>
      <c r="IF1097" s="56"/>
      <c r="IG1097" s="56"/>
      <c r="IH1097" s="56"/>
      <c r="II1097" s="56"/>
      <c r="IJ1097" s="56"/>
      <c r="IK1097" s="56"/>
      <c r="IL1097" s="56"/>
      <c r="IM1097" s="56"/>
      <c r="IN1097" s="56"/>
      <c r="IO1097" s="56"/>
      <c r="IP1097" s="56"/>
      <c r="IQ1097" s="56"/>
      <c r="IR1097" s="56"/>
      <c r="IS1097" s="56"/>
      <c r="IT1097" s="56"/>
      <c r="IU1097" s="56"/>
      <c r="IV1097" s="56"/>
      <c r="IW1097" s="56"/>
      <c r="IX1097" s="56"/>
    </row>
    <row r="1098" spans="2:258">
      <c r="B1098" s="56"/>
      <c r="C1098" s="56"/>
      <c r="D1098" s="56"/>
      <c r="E1098" s="56"/>
      <c r="F1098" s="56"/>
      <c r="G1098" s="56"/>
      <c r="H1098" s="56"/>
      <c r="I1098" s="56"/>
      <c r="J1098" s="56"/>
      <c r="K1098" s="56"/>
      <c r="L1098" s="56"/>
      <c r="M1098" s="56"/>
      <c r="CK1098" s="56"/>
      <c r="CL1098" s="56"/>
      <c r="CM1098" s="56"/>
      <c r="CN1098" s="56"/>
      <c r="CO1098" s="56"/>
      <c r="CP1098" s="56"/>
      <c r="CQ1098" s="56"/>
      <c r="CR1098" s="56"/>
      <c r="CS1098" s="56"/>
      <c r="CT1098" s="56"/>
      <c r="CU1098" s="56"/>
      <c r="CV1098" s="56"/>
      <c r="CW1098" s="56"/>
      <c r="CX1098" s="56"/>
      <c r="CY1098" s="56"/>
      <c r="CZ1098" s="56"/>
      <c r="DA1098" s="56"/>
      <c r="DB1098" s="56"/>
      <c r="DC1098" s="56"/>
      <c r="DD1098" s="56"/>
      <c r="DE1098" s="56"/>
      <c r="DF1098" s="56"/>
      <c r="DG1098" s="56"/>
      <c r="DH1098" s="56"/>
      <c r="DI1098" s="56"/>
      <c r="DJ1098" s="56"/>
      <c r="DK1098" s="56"/>
      <c r="DL1098" s="56"/>
      <c r="DM1098" s="56"/>
      <c r="DN1098" s="56"/>
      <c r="DO1098" s="56"/>
      <c r="DP1098" s="56"/>
      <c r="DQ1098" s="56"/>
      <c r="DR1098" s="56"/>
      <c r="DS1098" s="56"/>
      <c r="DT1098" s="56"/>
      <c r="DU1098" s="56"/>
      <c r="DV1098" s="56"/>
      <c r="DW1098" s="56"/>
      <c r="DX1098" s="56"/>
      <c r="DY1098" s="56"/>
      <c r="DZ1098" s="56"/>
      <c r="EA1098" s="56"/>
      <c r="EB1098" s="56"/>
      <c r="EC1098" s="56"/>
      <c r="ED1098" s="56"/>
      <c r="EE1098" s="56"/>
      <c r="EF1098" s="56"/>
      <c r="EG1098" s="56"/>
      <c r="EH1098" s="56"/>
      <c r="EI1098" s="56"/>
      <c r="EJ1098" s="56"/>
      <c r="EK1098" s="56"/>
      <c r="EL1098" s="56"/>
      <c r="EM1098" s="56"/>
      <c r="EN1098" s="56"/>
      <c r="EO1098" s="56"/>
      <c r="EP1098" s="56"/>
      <c r="EQ1098" s="56"/>
      <c r="ER1098" s="56"/>
      <c r="ES1098" s="56"/>
      <c r="ET1098" s="56"/>
      <c r="EU1098" s="56"/>
      <c r="EV1098" s="56"/>
      <c r="EW1098" s="56"/>
      <c r="EX1098" s="56"/>
      <c r="EY1098" s="56"/>
      <c r="EZ1098" s="56"/>
      <c r="FA1098" s="56"/>
      <c r="FB1098" s="56"/>
      <c r="FC1098" s="56"/>
      <c r="FD1098" s="56"/>
      <c r="FE1098" s="56"/>
      <c r="FF1098" s="56"/>
      <c r="FG1098" s="56"/>
      <c r="FH1098" s="56"/>
      <c r="FI1098" s="56"/>
      <c r="FJ1098" s="56"/>
      <c r="FK1098" s="56"/>
      <c r="FL1098" s="56"/>
      <c r="FM1098" s="56"/>
      <c r="FN1098" s="56"/>
      <c r="FO1098" s="56"/>
      <c r="FP1098" s="56"/>
      <c r="FQ1098" s="56"/>
      <c r="FR1098" s="56"/>
      <c r="FS1098" s="56"/>
      <c r="FT1098" s="56"/>
      <c r="FU1098" s="56"/>
      <c r="FV1098" s="56"/>
      <c r="FW1098" s="56"/>
      <c r="FX1098" s="56"/>
      <c r="FY1098" s="56"/>
      <c r="FZ1098" s="56"/>
      <c r="GA1098" s="56"/>
      <c r="GB1098" s="56"/>
      <c r="GC1098" s="56"/>
      <c r="GD1098" s="56"/>
      <c r="GE1098" s="56"/>
      <c r="GF1098" s="56"/>
      <c r="GG1098" s="56"/>
      <c r="GH1098" s="56"/>
      <c r="GI1098" s="56"/>
      <c r="GJ1098" s="56"/>
      <c r="GK1098" s="56"/>
      <c r="GL1098" s="56"/>
      <c r="GM1098" s="56"/>
      <c r="GN1098" s="56"/>
      <c r="GO1098" s="56"/>
      <c r="GP1098" s="56"/>
      <c r="GQ1098" s="56"/>
      <c r="GR1098" s="56"/>
      <c r="GS1098" s="56"/>
      <c r="GT1098" s="56"/>
      <c r="GU1098" s="56"/>
      <c r="GV1098" s="56"/>
      <c r="GW1098" s="56"/>
      <c r="GX1098" s="56"/>
      <c r="GY1098" s="56"/>
      <c r="GZ1098" s="56"/>
      <c r="HA1098" s="56"/>
      <c r="HB1098" s="56"/>
      <c r="HC1098" s="56"/>
      <c r="HD1098" s="56"/>
      <c r="HE1098" s="56"/>
      <c r="HF1098" s="56"/>
      <c r="HG1098" s="56"/>
      <c r="HH1098" s="56"/>
      <c r="HI1098" s="56"/>
      <c r="HJ1098" s="56"/>
      <c r="HK1098" s="56"/>
      <c r="HL1098" s="56"/>
      <c r="HM1098" s="56"/>
      <c r="HN1098" s="56"/>
      <c r="HO1098" s="56"/>
      <c r="HP1098" s="56"/>
      <c r="HQ1098" s="56"/>
      <c r="HR1098" s="56"/>
      <c r="HS1098" s="56"/>
      <c r="HT1098" s="56"/>
      <c r="HU1098" s="56"/>
      <c r="HV1098" s="56"/>
      <c r="HW1098" s="56"/>
      <c r="HX1098" s="56"/>
      <c r="HY1098" s="56"/>
      <c r="HZ1098" s="56"/>
      <c r="IA1098" s="56"/>
      <c r="IB1098" s="56"/>
      <c r="IC1098" s="56"/>
      <c r="ID1098" s="56"/>
      <c r="IE1098" s="56"/>
      <c r="IF1098" s="56"/>
      <c r="IG1098" s="56"/>
      <c r="IH1098" s="56"/>
      <c r="II1098" s="56"/>
      <c r="IJ1098" s="56"/>
      <c r="IK1098" s="56"/>
      <c r="IL1098" s="56"/>
      <c r="IM1098" s="56"/>
      <c r="IN1098" s="56"/>
      <c r="IO1098" s="56"/>
      <c r="IP1098" s="56"/>
      <c r="IQ1098" s="56"/>
      <c r="IR1098" s="56"/>
      <c r="IS1098" s="56"/>
      <c r="IT1098" s="56"/>
      <c r="IU1098" s="56"/>
      <c r="IV1098" s="56"/>
      <c r="IW1098" s="56"/>
      <c r="IX1098" s="56"/>
    </row>
    <row r="1099" spans="2:258">
      <c r="B1099" s="56"/>
      <c r="C1099" s="56"/>
      <c r="D1099" s="56"/>
      <c r="E1099" s="56"/>
      <c r="F1099" s="56"/>
      <c r="G1099" s="56"/>
      <c r="H1099" s="56"/>
      <c r="I1099" s="56"/>
      <c r="J1099" s="56"/>
      <c r="K1099" s="56"/>
      <c r="L1099" s="56"/>
      <c r="M1099" s="56"/>
      <c r="CK1099" s="56"/>
      <c r="CL1099" s="56"/>
      <c r="CM1099" s="56"/>
      <c r="CN1099" s="56"/>
      <c r="CO1099" s="56"/>
      <c r="CP1099" s="56"/>
      <c r="CQ1099" s="56"/>
      <c r="CR1099" s="56"/>
      <c r="CS1099" s="56"/>
      <c r="CT1099" s="56"/>
      <c r="CU1099" s="56"/>
      <c r="CV1099" s="56"/>
      <c r="CW1099" s="56"/>
      <c r="CX1099" s="56"/>
      <c r="CY1099" s="56"/>
      <c r="CZ1099" s="56"/>
      <c r="DA1099" s="56"/>
      <c r="DB1099" s="56"/>
      <c r="DC1099" s="56"/>
      <c r="DD1099" s="56"/>
      <c r="DE1099" s="56"/>
      <c r="DF1099" s="56"/>
      <c r="DG1099" s="56"/>
      <c r="DH1099" s="56"/>
      <c r="DI1099" s="56"/>
      <c r="DJ1099" s="56"/>
      <c r="DK1099" s="56"/>
      <c r="DL1099" s="56"/>
      <c r="DM1099" s="56"/>
      <c r="DN1099" s="56"/>
      <c r="DO1099" s="56"/>
      <c r="DP1099" s="56"/>
      <c r="DQ1099" s="56"/>
      <c r="DR1099" s="56"/>
      <c r="DS1099" s="56"/>
      <c r="DT1099" s="56"/>
      <c r="DU1099" s="56"/>
      <c r="DV1099" s="56"/>
      <c r="DW1099" s="56"/>
      <c r="DX1099" s="56"/>
      <c r="DY1099" s="56"/>
      <c r="DZ1099" s="56"/>
      <c r="EA1099" s="56"/>
      <c r="EB1099" s="56"/>
      <c r="EC1099" s="56"/>
      <c r="ED1099" s="56"/>
      <c r="EE1099" s="56"/>
      <c r="EF1099" s="56"/>
      <c r="EG1099" s="56"/>
      <c r="EH1099" s="56"/>
      <c r="EI1099" s="56"/>
      <c r="EJ1099" s="56"/>
      <c r="EK1099" s="56"/>
      <c r="EL1099" s="56"/>
      <c r="EM1099" s="56"/>
      <c r="EN1099" s="56"/>
      <c r="EO1099" s="56"/>
      <c r="EP1099" s="56"/>
      <c r="EQ1099" s="56"/>
      <c r="ER1099" s="56"/>
      <c r="ES1099" s="56"/>
      <c r="ET1099" s="56"/>
      <c r="EU1099" s="56"/>
      <c r="EV1099" s="56"/>
      <c r="EW1099" s="56"/>
      <c r="EX1099" s="56"/>
      <c r="EY1099" s="56"/>
      <c r="EZ1099" s="56"/>
      <c r="FA1099" s="56"/>
      <c r="FB1099" s="56"/>
      <c r="FC1099" s="56"/>
      <c r="FD1099" s="56"/>
      <c r="FE1099" s="56"/>
      <c r="FF1099" s="56"/>
      <c r="FG1099" s="56"/>
      <c r="FH1099" s="56"/>
      <c r="FI1099" s="56"/>
      <c r="FJ1099" s="56"/>
      <c r="FK1099" s="56"/>
      <c r="FL1099" s="56"/>
      <c r="FM1099" s="56"/>
      <c r="FN1099" s="56"/>
      <c r="FO1099" s="56"/>
      <c r="FP1099" s="56"/>
      <c r="FQ1099" s="56"/>
      <c r="FR1099" s="56"/>
      <c r="FS1099" s="56"/>
      <c r="FT1099" s="56"/>
      <c r="FU1099" s="56"/>
      <c r="FV1099" s="56"/>
      <c r="FW1099" s="56"/>
      <c r="FX1099" s="56"/>
      <c r="FY1099" s="56"/>
      <c r="FZ1099" s="56"/>
      <c r="GA1099" s="56"/>
      <c r="GB1099" s="56"/>
      <c r="GC1099" s="56"/>
      <c r="GD1099" s="56"/>
      <c r="GE1099" s="56"/>
      <c r="GF1099" s="56"/>
      <c r="GG1099" s="56"/>
      <c r="GH1099" s="56"/>
      <c r="GI1099" s="56"/>
      <c r="GJ1099" s="56"/>
      <c r="GK1099" s="56"/>
      <c r="GL1099" s="56"/>
      <c r="GM1099" s="56"/>
      <c r="GN1099" s="56"/>
      <c r="GO1099" s="56"/>
      <c r="GP1099" s="56"/>
      <c r="GQ1099" s="56"/>
      <c r="GR1099" s="56"/>
      <c r="GS1099" s="56"/>
      <c r="GT1099" s="56"/>
      <c r="GU1099" s="56"/>
      <c r="GV1099" s="56"/>
      <c r="GW1099" s="56"/>
      <c r="GX1099" s="56"/>
      <c r="GY1099" s="56"/>
      <c r="GZ1099" s="56"/>
      <c r="HA1099" s="56"/>
      <c r="HB1099" s="56"/>
      <c r="HC1099" s="56"/>
      <c r="HD1099" s="56"/>
      <c r="HE1099" s="56"/>
      <c r="HF1099" s="56"/>
      <c r="HG1099" s="56"/>
      <c r="HH1099" s="56"/>
      <c r="HI1099" s="56"/>
      <c r="HJ1099" s="56"/>
      <c r="HK1099" s="56"/>
      <c r="HL1099" s="56"/>
      <c r="HM1099" s="56"/>
      <c r="HN1099" s="56"/>
      <c r="HO1099" s="56"/>
      <c r="HP1099" s="56"/>
      <c r="HQ1099" s="56"/>
      <c r="HR1099" s="56"/>
      <c r="HS1099" s="56"/>
      <c r="HT1099" s="56"/>
      <c r="HU1099" s="56"/>
      <c r="HV1099" s="56"/>
      <c r="HW1099" s="56"/>
      <c r="HX1099" s="56"/>
      <c r="HY1099" s="56"/>
      <c r="HZ1099" s="56"/>
      <c r="IA1099" s="56"/>
      <c r="IB1099" s="56"/>
      <c r="IC1099" s="56"/>
      <c r="ID1099" s="56"/>
      <c r="IE1099" s="56"/>
      <c r="IF1099" s="56"/>
      <c r="IG1099" s="56"/>
      <c r="IH1099" s="56"/>
      <c r="II1099" s="56"/>
      <c r="IJ1099" s="56"/>
      <c r="IK1099" s="56"/>
      <c r="IL1099" s="56"/>
      <c r="IM1099" s="56"/>
      <c r="IN1099" s="56"/>
      <c r="IO1099" s="56"/>
      <c r="IP1099" s="56"/>
      <c r="IQ1099" s="56"/>
      <c r="IR1099" s="56"/>
      <c r="IS1099" s="56"/>
      <c r="IT1099" s="56"/>
      <c r="IU1099" s="56"/>
      <c r="IV1099" s="56"/>
      <c r="IW1099" s="56"/>
      <c r="IX1099" s="56"/>
    </row>
    <row r="1100" spans="2:258">
      <c r="B1100" s="56"/>
      <c r="C1100" s="56"/>
      <c r="D1100" s="56"/>
      <c r="E1100" s="56"/>
      <c r="F1100" s="56"/>
      <c r="G1100" s="56"/>
      <c r="H1100" s="56"/>
      <c r="I1100" s="56"/>
      <c r="J1100" s="56"/>
      <c r="K1100" s="56"/>
      <c r="L1100" s="56"/>
      <c r="M1100" s="56"/>
      <c r="CK1100" s="56"/>
      <c r="CL1100" s="56"/>
      <c r="CM1100" s="56"/>
      <c r="CN1100" s="56"/>
      <c r="CO1100" s="56"/>
      <c r="CP1100" s="56"/>
      <c r="CQ1100" s="56"/>
      <c r="CR1100" s="56"/>
      <c r="CS1100" s="56"/>
      <c r="CT1100" s="56"/>
      <c r="CU1100" s="56"/>
      <c r="CV1100" s="56"/>
      <c r="CW1100" s="56"/>
      <c r="CX1100" s="56"/>
      <c r="CY1100" s="56"/>
      <c r="CZ1100" s="56"/>
      <c r="DA1100" s="56"/>
      <c r="DB1100" s="56"/>
      <c r="DC1100" s="56"/>
      <c r="DD1100" s="56"/>
      <c r="DE1100" s="56"/>
      <c r="DF1100" s="56"/>
      <c r="DG1100" s="56"/>
      <c r="DH1100" s="56"/>
      <c r="DI1100" s="56"/>
      <c r="DJ1100" s="56"/>
      <c r="DK1100" s="56"/>
      <c r="DL1100" s="56"/>
      <c r="DM1100" s="56"/>
      <c r="DN1100" s="56"/>
      <c r="DO1100" s="56"/>
      <c r="DP1100" s="56"/>
      <c r="DQ1100" s="56"/>
      <c r="DR1100" s="56"/>
      <c r="DS1100" s="56"/>
      <c r="DT1100" s="56"/>
      <c r="DU1100" s="56"/>
      <c r="DV1100" s="56"/>
      <c r="DW1100" s="56"/>
      <c r="DX1100" s="56"/>
      <c r="DY1100" s="56"/>
      <c r="DZ1100" s="56"/>
      <c r="EA1100" s="56"/>
      <c r="EB1100" s="56"/>
      <c r="EC1100" s="56"/>
      <c r="ED1100" s="56"/>
      <c r="EE1100" s="56"/>
      <c r="EF1100" s="56"/>
      <c r="EG1100" s="56"/>
      <c r="EH1100" s="56"/>
      <c r="EI1100" s="56"/>
      <c r="EJ1100" s="56"/>
      <c r="EK1100" s="56"/>
      <c r="EL1100" s="56"/>
      <c r="EM1100" s="56"/>
      <c r="EN1100" s="56"/>
      <c r="EO1100" s="56"/>
      <c r="EP1100" s="56"/>
      <c r="EQ1100" s="56"/>
      <c r="ER1100" s="56"/>
      <c r="ES1100" s="56"/>
      <c r="ET1100" s="56"/>
      <c r="EU1100" s="56"/>
      <c r="EV1100" s="56"/>
      <c r="EW1100" s="56"/>
      <c r="EX1100" s="56"/>
      <c r="EY1100" s="56"/>
      <c r="EZ1100" s="56"/>
      <c r="FA1100" s="56"/>
      <c r="FB1100" s="56"/>
      <c r="FC1100" s="56"/>
      <c r="FD1100" s="56"/>
      <c r="FE1100" s="56"/>
      <c r="FF1100" s="56"/>
      <c r="FG1100" s="56"/>
      <c r="FH1100" s="56"/>
      <c r="FI1100" s="56"/>
      <c r="FJ1100" s="56"/>
      <c r="FK1100" s="56"/>
      <c r="FL1100" s="56"/>
      <c r="FM1100" s="56"/>
      <c r="FN1100" s="56"/>
      <c r="FO1100" s="56"/>
      <c r="FP1100" s="56"/>
      <c r="FQ1100" s="56"/>
      <c r="FR1100" s="56"/>
      <c r="FS1100" s="56"/>
      <c r="FT1100" s="56"/>
      <c r="FU1100" s="56"/>
      <c r="FV1100" s="56"/>
      <c r="FW1100" s="56"/>
      <c r="FX1100" s="56"/>
      <c r="FY1100" s="56"/>
      <c r="FZ1100" s="56"/>
      <c r="GA1100" s="56"/>
      <c r="GB1100" s="56"/>
      <c r="GC1100" s="56"/>
      <c r="GD1100" s="56"/>
      <c r="GE1100" s="56"/>
      <c r="GF1100" s="56"/>
      <c r="GG1100" s="56"/>
      <c r="GH1100" s="56"/>
      <c r="GI1100" s="56"/>
      <c r="GJ1100" s="56"/>
      <c r="GK1100" s="56"/>
      <c r="GL1100" s="56"/>
      <c r="GM1100" s="56"/>
      <c r="GN1100" s="56"/>
      <c r="GO1100" s="56"/>
      <c r="GP1100" s="56"/>
      <c r="GQ1100" s="56"/>
      <c r="GR1100" s="56"/>
      <c r="GS1100" s="56"/>
      <c r="GT1100" s="56"/>
      <c r="GU1100" s="56"/>
      <c r="GV1100" s="56"/>
      <c r="GW1100" s="56"/>
      <c r="GX1100" s="56"/>
      <c r="GY1100" s="56"/>
      <c r="GZ1100" s="56"/>
      <c r="HA1100" s="56"/>
      <c r="HB1100" s="56"/>
      <c r="HC1100" s="56"/>
      <c r="HD1100" s="56"/>
      <c r="HE1100" s="56"/>
      <c r="HF1100" s="56"/>
      <c r="HG1100" s="56"/>
      <c r="HH1100" s="56"/>
      <c r="HI1100" s="56"/>
      <c r="HJ1100" s="56"/>
      <c r="HK1100" s="56"/>
      <c r="HL1100" s="56"/>
      <c r="HM1100" s="56"/>
      <c r="HN1100" s="56"/>
      <c r="HO1100" s="56"/>
      <c r="HP1100" s="56"/>
      <c r="HQ1100" s="56"/>
      <c r="HR1100" s="56"/>
      <c r="HS1100" s="56"/>
      <c r="HT1100" s="56"/>
      <c r="HU1100" s="56"/>
      <c r="HV1100" s="56"/>
      <c r="HW1100" s="56"/>
      <c r="HX1100" s="56"/>
      <c r="HY1100" s="56"/>
      <c r="HZ1100" s="56"/>
      <c r="IA1100" s="56"/>
      <c r="IB1100" s="56"/>
      <c r="IC1100" s="56"/>
      <c r="ID1100" s="56"/>
      <c r="IE1100" s="56"/>
      <c r="IF1100" s="56"/>
      <c r="IG1100" s="56"/>
      <c r="IH1100" s="56"/>
      <c r="II1100" s="56"/>
      <c r="IJ1100" s="56"/>
      <c r="IK1100" s="56"/>
      <c r="IL1100" s="56"/>
      <c r="IM1100" s="56"/>
      <c r="IN1100" s="56"/>
      <c r="IO1100" s="56"/>
      <c r="IP1100" s="56"/>
      <c r="IQ1100" s="56"/>
      <c r="IR1100" s="56"/>
      <c r="IS1100" s="56"/>
      <c r="IT1100" s="56"/>
      <c r="IU1100" s="56"/>
      <c r="IV1100" s="56"/>
      <c r="IW1100" s="56"/>
      <c r="IX1100" s="56"/>
    </row>
    <row r="1101" spans="2:258">
      <c r="B1101" s="56"/>
      <c r="C1101" s="56"/>
      <c r="D1101" s="56"/>
      <c r="E1101" s="56"/>
      <c r="F1101" s="56"/>
      <c r="G1101" s="56"/>
      <c r="H1101" s="56"/>
      <c r="I1101" s="56"/>
      <c r="J1101" s="56"/>
      <c r="K1101" s="56"/>
      <c r="L1101" s="56"/>
      <c r="M1101" s="56"/>
      <c r="CK1101" s="56"/>
      <c r="CL1101" s="56"/>
      <c r="CM1101" s="56"/>
      <c r="CN1101" s="56"/>
      <c r="CO1101" s="56"/>
      <c r="CP1101" s="56"/>
      <c r="CQ1101" s="56"/>
      <c r="CR1101" s="56"/>
      <c r="CS1101" s="56"/>
      <c r="CT1101" s="56"/>
      <c r="CU1101" s="56"/>
      <c r="CV1101" s="56"/>
      <c r="CW1101" s="56"/>
      <c r="CX1101" s="56"/>
      <c r="CY1101" s="56"/>
      <c r="CZ1101" s="56"/>
      <c r="DA1101" s="56"/>
      <c r="DB1101" s="56"/>
      <c r="DC1101" s="56"/>
      <c r="DD1101" s="56"/>
      <c r="DE1101" s="56"/>
      <c r="DF1101" s="56"/>
      <c r="DG1101" s="56"/>
      <c r="DH1101" s="56"/>
      <c r="DI1101" s="56"/>
      <c r="DJ1101" s="56"/>
      <c r="DK1101" s="56"/>
      <c r="DL1101" s="56"/>
      <c r="DM1101" s="56"/>
      <c r="DN1101" s="56"/>
      <c r="DO1101" s="56"/>
      <c r="DP1101" s="56"/>
      <c r="DQ1101" s="56"/>
      <c r="DR1101" s="56"/>
      <c r="DS1101" s="56"/>
      <c r="DT1101" s="56"/>
      <c r="DU1101" s="56"/>
      <c r="DV1101" s="56"/>
      <c r="DW1101" s="56"/>
      <c r="DX1101" s="56"/>
      <c r="DY1101" s="56"/>
      <c r="DZ1101" s="56"/>
      <c r="EA1101" s="56"/>
      <c r="EB1101" s="56"/>
      <c r="EC1101" s="56"/>
      <c r="ED1101" s="56"/>
      <c r="EE1101" s="56"/>
      <c r="EF1101" s="56"/>
      <c r="EG1101" s="56"/>
      <c r="EH1101" s="56"/>
      <c r="EI1101" s="56"/>
      <c r="EJ1101" s="56"/>
      <c r="EK1101" s="56"/>
      <c r="EL1101" s="56"/>
      <c r="EM1101" s="56"/>
      <c r="EN1101" s="56"/>
      <c r="EO1101" s="56"/>
      <c r="EP1101" s="56"/>
      <c r="EQ1101" s="56"/>
      <c r="ER1101" s="56"/>
      <c r="ES1101" s="56"/>
      <c r="ET1101" s="56"/>
      <c r="EU1101" s="56"/>
      <c r="EV1101" s="56"/>
      <c r="EW1101" s="56"/>
      <c r="EX1101" s="56"/>
      <c r="EY1101" s="56"/>
      <c r="EZ1101" s="56"/>
      <c r="FA1101" s="56"/>
      <c r="FB1101" s="56"/>
      <c r="FC1101" s="56"/>
      <c r="FD1101" s="56"/>
      <c r="FE1101" s="56"/>
      <c r="FF1101" s="56"/>
      <c r="FG1101" s="56"/>
      <c r="FH1101" s="56"/>
      <c r="FI1101" s="56"/>
      <c r="FJ1101" s="56"/>
      <c r="FK1101" s="56"/>
      <c r="FL1101" s="56"/>
      <c r="FM1101" s="56"/>
      <c r="FN1101" s="56"/>
      <c r="FO1101" s="56"/>
      <c r="FP1101" s="56"/>
      <c r="FQ1101" s="56"/>
      <c r="FR1101" s="56"/>
      <c r="FS1101" s="56"/>
      <c r="FT1101" s="56"/>
      <c r="FU1101" s="56"/>
      <c r="FV1101" s="56"/>
      <c r="FW1101" s="56"/>
      <c r="FX1101" s="56"/>
      <c r="FY1101" s="56"/>
      <c r="FZ1101" s="56"/>
      <c r="GA1101" s="56"/>
      <c r="GB1101" s="56"/>
      <c r="GC1101" s="56"/>
      <c r="GD1101" s="56"/>
      <c r="GE1101" s="56"/>
      <c r="GF1101" s="56"/>
      <c r="GG1101" s="56"/>
      <c r="GH1101" s="56"/>
      <c r="GI1101" s="56"/>
      <c r="GJ1101" s="56"/>
      <c r="GK1101" s="56"/>
      <c r="GL1101" s="56"/>
      <c r="GM1101" s="56"/>
      <c r="GN1101" s="56"/>
      <c r="GO1101" s="56"/>
      <c r="GP1101" s="56"/>
      <c r="GQ1101" s="56"/>
      <c r="GR1101" s="56"/>
      <c r="GS1101" s="56"/>
      <c r="GT1101" s="56"/>
      <c r="GU1101" s="56"/>
      <c r="GV1101" s="56"/>
      <c r="GW1101" s="56"/>
      <c r="GX1101" s="56"/>
      <c r="GY1101" s="56"/>
      <c r="GZ1101" s="56"/>
      <c r="HA1101" s="56"/>
      <c r="HB1101" s="56"/>
      <c r="HC1101" s="56"/>
      <c r="HD1101" s="56"/>
      <c r="HE1101" s="56"/>
      <c r="HF1101" s="56"/>
      <c r="HG1101" s="56"/>
      <c r="HH1101" s="56"/>
      <c r="HI1101" s="56"/>
      <c r="HJ1101" s="56"/>
      <c r="HK1101" s="56"/>
      <c r="HL1101" s="56"/>
      <c r="HM1101" s="56"/>
      <c r="HN1101" s="56"/>
      <c r="HO1101" s="56"/>
      <c r="HP1101" s="56"/>
      <c r="HQ1101" s="56"/>
      <c r="HR1101" s="56"/>
      <c r="HS1101" s="56"/>
      <c r="HT1101" s="56"/>
      <c r="HU1101" s="56"/>
      <c r="HV1101" s="56"/>
      <c r="HW1101" s="56"/>
      <c r="HX1101" s="56"/>
      <c r="HY1101" s="56"/>
      <c r="HZ1101" s="56"/>
      <c r="IA1101" s="56"/>
      <c r="IB1101" s="56"/>
      <c r="IC1101" s="56"/>
      <c r="ID1101" s="56"/>
      <c r="IE1101" s="56"/>
      <c r="IF1101" s="56"/>
      <c r="IG1101" s="56"/>
      <c r="IH1101" s="56"/>
      <c r="II1101" s="56"/>
      <c r="IJ1101" s="56"/>
      <c r="IK1101" s="56"/>
      <c r="IL1101" s="56"/>
      <c r="IM1101" s="56"/>
      <c r="IN1101" s="56"/>
      <c r="IO1101" s="56"/>
      <c r="IP1101" s="56"/>
      <c r="IQ1101" s="56"/>
      <c r="IR1101" s="56"/>
      <c r="IS1101" s="56"/>
      <c r="IT1101" s="56"/>
      <c r="IU1101" s="56"/>
      <c r="IV1101" s="56"/>
      <c r="IW1101" s="56"/>
      <c r="IX1101" s="56"/>
    </row>
    <row r="1102" spans="2:258">
      <c r="B1102" s="56"/>
      <c r="C1102" s="56"/>
      <c r="D1102" s="56"/>
      <c r="E1102" s="56"/>
      <c r="F1102" s="56"/>
      <c r="G1102" s="56"/>
      <c r="H1102" s="56"/>
      <c r="I1102" s="56"/>
      <c r="J1102" s="56"/>
      <c r="K1102" s="56"/>
      <c r="L1102" s="56"/>
      <c r="M1102" s="56"/>
      <c r="CK1102" s="56"/>
      <c r="CL1102" s="56"/>
      <c r="CM1102" s="56"/>
      <c r="CN1102" s="56"/>
      <c r="CO1102" s="56"/>
      <c r="CP1102" s="56"/>
      <c r="CQ1102" s="56"/>
      <c r="CR1102" s="56"/>
      <c r="CS1102" s="56"/>
      <c r="CT1102" s="56"/>
      <c r="CU1102" s="56"/>
      <c r="CV1102" s="56"/>
      <c r="CW1102" s="56"/>
      <c r="CX1102" s="56"/>
      <c r="CY1102" s="56"/>
      <c r="CZ1102" s="56"/>
      <c r="DA1102" s="56"/>
      <c r="DB1102" s="56"/>
      <c r="DC1102" s="56"/>
      <c r="DD1102" s="56"/>
      <c r="DE1102" s="56"/>
      <c r="DF1102" s="56"/>
      <c r="DG1102" s="56"/>
      <c r="DH1102" s="56"/>
      <c r="DI1102" s="56"/>
      <c r="DJ1102" s="56"/>
      <c r="DK1102" s="56"/>
      <c r="DL1102" s="56"/>
      <c r="DM1102" s="56"/>
      <c r="DN1102" s="56"/>
      <c r="DO1102" s="56"/>
      <c r="DP1102" s="56"/>
      <c r="DQ1102" s="56"/>
      <c r="DR1102" s="56"/>
      <c r="DS1102" s="56"/>
      <c r="DT1102" s="56"/>
      <c r="DU1102" s="56"/>
      <c r="DV1102" s="56"/>
      <c r="DW1102" s="56"/>
      <c r="DX1102" s="56"/>
      <c r="DY1102" s="56"/>
      <c r="DZ1102" s="56"/>
      <c r="EA1102" s="56"/>
      <c r="EB1102" s="56"/>
      <c r="EC1102" s="56"/>
      <c r="ED1102" s="56"/>
      <c r="EE1102" s="56"/>
      <c r="EF1102" s="56"/>
      <c r="EG1102" s="56"/>
      <c r="EH1102" s="56"/>
      <c r="EI1102" s="56"/>
      <c r="EJ1102" s="56"/>
      <c r="EK1102" s="56"/>
      <c r="EL1102" s="56"/>
      <c r="EM1102" s="56"/>
      <c r="EN1102" s="56"/>
      <c r="EO1102" s="56"/>
      <c r="EP1102" s="56"/>
      <c r="EQ1102" s="56"/>
      <c r="ER1102" s="56"/>
      <c r="ES1102" s="56"/>
      <c r="ET1102" s="56"/>
      <c r="EU1102" s="56"/>
      <c r="EV1102" s="56"/>
      <c r="EW1102" s="56"/>
      <c r="EX1102" s="56"/>
      <c r="EY1102" s="56"/>
      <c r="EZ1102" s="56"/>
      <c r="FA1102" s="56"/>
      <c r="FB1102" s="56"/>
      <c r="FC1102" s="56"/>
      <c r="FD1102" s="56"/>
      <c r="FE1102" s="56"/>
      <c r="FF1102" s="56"/>
      <c r="FG1102" s="56"/>
      <c r="FH1102" s="56"/>
      <c r="FI1102" s="56"/>
      <c r="FJ1102" s="56"/>
      <c r="FK1102" s="56"/>
      <c r="FL1102" s="56"/>
      <c r="FM1102" s="56"/>
      <c r="FN1102" s="56"/>
      <c r="FO1102" s="56"/>
      <c r="FP1102" s="56"/>
      <c r="FQ1102" s="56"/>
      <c r="FR1102" s="56"/>
      <c r="FS1102" s="56"/>
      <c r="FT1102" s="56"/>
      <c r="FU1102" s="56"/>
      <c r="FV1102" s="56"/>
      <c r="FW1102" s="56"/>
      <c r="FX1102" s="56"/>
      <c r="FY1102" s="56"/>
      <c r="FZ1102" s="56"/>
      <c r="GA1102" s="56"/>
      <c r="GB1102" s="56"/>
      <c r="GC1102" s="56"/>
      <c r="GD1102" s="56"/>
      <c r="GE1102" s="56"/>
      <c r="GF1102" s="56"/>
      <c r="GG1102" s="56"/>
      <c r="GH1102" s="56"/>
      <c r="GI1102" s="56"/>
      <c r="GJ1102" s="56"/>
      <c r="GK1102" s="56"/>
      <c r="GL1102" s="56"/>
      <c r="GM1102" s="56"/>
      <c r="GN1102" s="56"/>
      <c r="GO1102" s="56"/>
      <c r="GP1102" s="56"/>
      <c r="GQ1102" s="56"/>
      <c r="GR1102" s="56"/>
      <c r="GS1102" s="56"/>
      <c r="GT1102" s="56"/>
      <c r="GU1102" s="56"/>
      <c r="GV1102" s="56"/>
      <c r="GW1102" s="56"/>
      <c r="GX1102" s="56"/>
      <c r="GY1102" s="56"/>
      <c r="GZ1102" s="56"/>
      <c r="HA1102" s="56"/>
      <c r="HB1102" s="56"/>
      <c r="HC1102" s="56"/>
      <c r="HD1102" s="56"/>
      <c r="HE1102" s="56"/>
      <c r="HF1102" s="56"/>
      <c r="HG1102" s="56"/>
      <c r="HH1102" s="56"/>
      <c r="HI1102" s="56"/>
      <c r="HJ1102" s="56"/>
      <c r="HK1102" s="56"/>
      <c r="HL1102" s="56"/>
      <c r="HM1102" s="56"/>
      <c r="HN1102" s="56"/>
      <c r="HO1102" s="56"/>
      <c r="HP1102" s="56"/>
      <c r="HQ1102" s="56"/>
      <c r="HR1102" s="56"/>
      <c r="HS1102" s="56"/>
      <c r="HT1102" s="56"/>
      <c r="HU1102" s="56"/>
      <c r="HV1102" s="56"/>
      <c r="HW1102" s="56"/>
      <c r="HX1102" s="56"/>
      <c r="HY1102" s="56"/>
      <c r="HZ1102" s="56"/>
      <c r="IA1102" s="56"/>
      <c r="IB1102" s="56"/>
      <c r="IC1102" s="56"/>
      <c r="ID1102" s="56"/>
      <c r="IE1102" s="56"/>
      <c r="IF1102" s="56"/>
      <c r="IG1102" s="56"/>
      <c r="IH1102" s="56"/>
      <c r="II1102" s="56"/>
      <c r="IJ1102" s="56"/>
      <c r="IK1102" s="56"/>
      <c r="IL1102" s="56"/>
      <c r="IM1102" s="56"/>
      <c r="IN1102" s="56"/>
      <c r="IO1102" s="56"/>
      <c r="IP1102" s="56"/>
      <c r="IQ1102" s="56"/>
      <c r="IR1102" s="56"/>
      <c r="IS1102" s="56"/>
      <c r="IT1102" s="56"/>
      <c r="IU1102" s="56"/>
      <c r="IV1102" s="56"/>
      <c r="IW1102" s="56"/>
      <c r="IX1102" s="56"/>
    </row>
    <row r="1103" spans="2:258">
      <c r="B1103" s="56"/>
      <c r="C1103" s="56"/>
      <c r="D1103" s="56"/>
      <c r="E1103" s="56"/>
      <c r="F1103" s="56"/>
      <c r="G1103" s="56"/>
      <c r="H1103" s="56"/>
      <c r="I1103" s="56"/>
      <c r="J1103" s="56"/>
      <c r="K1103" s="56"/>
      <c r="L1103" s="56"/>
      <c r="M1103" s="56"/>
      <c r="CK1103" s="56"/>
      <c r="CL1103" s="56"/>
      <c r="CM1103" s="56"/>
      <c r="CN1103" s="56"/>
      <c r="CO1103" s="56"/>
      <c r="CP1103" s="56"/>
      <c r="CQ1103" s="56"/>
      <c r="CR1103" s="56"/>
      <c r="CS1103" s="56"/>
      <c r="CT1103" s="56"/>
      <c r="CU1103" s="56"/>
      <c r="CV1103" s="56"/>
      <c r="CW1103" s="56"/>
      <c r="CX1103" s="56"/>
      <c r="CY1103" s="56"/>
      <c r="CZ1103" s="56"/>
      <c r="DA1103" s="56"/>
      <c r="DB1103" s="56"/>
      <c r="DC1103" s="56"/>
      <c r="DD1103" s="56"/>
      <c r="DE1103" s="56"/>
      <c r="DF1103" s="56"/>
      <c r="DG1103" s="56"/>
      <c r="DH1103" s="56"/>
      <c r="DI1103" s="56"/>
      <c r="DJ1103" s="56"/>
      <c r="DK1103" s="56"/>
      <c r="DL1103" s="56"/>
      <c r="DM1103" s="56"/>
      <c r="DN1103" s="56"/>
      <c r="DO1103" s="56"/>
      <c r="DP1103" s="56"/>
      <c r="DQ1103" s="56"/>
      <c r="DR1103" s="56"/>
      <c r="DS1103" s="56"/>
      <c r="DT1103" s="56"/>
      <c r="DU1103" s="56"/>
      <c r="DV1103" s="56"/>
      <c r="DW1103" s="56"/>
      <c r="DX1103" s="56"/>
      <c r="DY1103" s="56"/>
      <c r="DZ1103" s="56"/>
      <c r="EA1103" s="56"/>
      <c r="EB1103" s="56"/>
      <c r="EC1103" s="56"/>
      <c r="ED1103" s="56"/>
      <c r="EE1103" s="56"/>
      <c r="EF1103" s="56"/>
      <c r="EG1103" s="56"/>
      <c r="EH1103" s="56"/>
      <c r="EI1103" s="56"/>
      <c r="EJ1103" s="56"/>
      <c r="EK1103" s="56"/>
      <c r="EL1103" s="56"/>
      <c r="EM1103" s="56"/>
      <c r="EN1103" s="56"/>
      <c r="EO1103" s="56"/>
      <c r="EP1103" s="56"/>
      <c r="EQ1103" s="56"/>
      <c r="ER1103" s="56"/>
      <c r="ES1103" s="56"/>
      <c r="ET1103" s="56"/>
      <c r="EU1103" s="56"/>
      <c r="EV1103" s="56"/>
      <c r="EW1103" s="56"/>
      <c r="EX1103" s="56"/>
      <c r="EY1103" s="56"/>
      <c r="EZ1103" s="56"/>
      <c r="FA1103" s="56"/>
      <c r="FB1103" s="56"/>
      <c r="FC1103" s="56"/>
      <c r="FD1103" s="56"/>
      <c r="FE1103" s="56"/>
      <c r="FF1103" s="56"/>
      <c r="FG1103" s="56"/>
      <c r="FH1103" s="56"/>
      <c r="FI1103" s="56"/>
      <c r="FJ1103" s="56"/>
      <c r="FK1103" s="56"/>
      <c r="FL1103" s="56"/>
      <c r="FM1103" s="56"/>
      <c r="FN1103" s="56"/>
      <c r="FO1103" s="56"/>
      <c r="FP1103" s="56"/>
      <c r="FQ1103" s="56"/>
      <c r="FR1103" s="56"/>
      <c r="FS1103" s="56"/>
      <c r="FT1103" s="56"/>
      <c r="FU1103" s="56"/>
      <c r="FV1103" s="56"/>
      <c r="FW1103" s="56"/>
      <c r="FX1103" s="56"/>
      <c r="FY1103" s="56"/>
      <c r="FZ1103" s="56"/>
      <c r="GA1103" s="56"/>
      <c r="GB1103" s="56"/>
      <c r="GC1103" s="56"/>
      <c r="GD1103" s="56"/>
      <c r="GE1103" s="56"/>
      <c r="GF1103" s="56"/>
      <c r="GG1103" s="56"/>
      <c r="GH1103" s="56"/>
      <c r="GI1103" s="56"/>
      <c r="GJ1103" s="56"/>
      <c r="GK1103" s="56"/>
      <c r="GL1103" s="56"/>
      <c r="GM1103" s="56"/>
      <c r="GN1103" s="56"/>
      <c r="GO1103" s="56"/>
      <c r="GP1103" s="56"/>
      <c r="GQ1103" s="56"/>
      <c r="GR1103" s="56"/>
      <c r="GS1103" s="56"/>
      <c r="GT1103" s="56"/>
      <c r="GU1103" s="56"/>
      <c r="GV1103" s="56"/>
      <c r="GW1103" s="56"/>
      <c r="GX1103" s="56"/>
      <c r="GY1103" s="56"/>
      <c r="GZ1103" s="56"/>
      <c r="HA1103" s="56"/>
      <c r="HB1103" s="56"/>
      <c r="HC1103" s="56"/>
      <c r="HD1103" s="56"/>
      <c r="HE1103" s="56"/>
      <c r="HF1103" s="56"/>
      <c r="HG1103" s="56"/>
      <c r="HH1103" s="56"/>
      <c r="HI1103" s="56"/>
      <c r="HJ1103" s="56"/>
      <c r="HK1103" s="56"/>
      <c r="HL1103" s="56"/>
      <c r="HM1103" s="56"/>
      <c r="HN1103" s="56"/>
      <c r="HO1103" s="56"/>
      <c r="HP1103" s="56"/>
      <c r="HQ1103" s="56"/>
      <c r="HR1103" s="56"/>
      <c r="HS1103" s="56"/>
      <c r="HT1103" s="56"/>
      <c r="HU1103" s="56"/>
      <c r="HV1103" s="56"/>
      <c r="HW1103" s="56"/>
      <c r="HX1103" s="56"/>
      <c r="HY1103" s="56"/>
      <c r="HZ1103" s="56"/>
      <c r="IA1103" s="56"/>
      <c r="IB1103" s="56"/>
      <c r="IC1103" s="56"/>
      <c r="ID1103" s="56"/>
      <c r="IE1103" s="56"/>
      <c r="IF1103" s="56"/>
      <c r="IG1103" s="56"/>
      <c r="IH1103" s="56"/>
      <c r="II1103" s="56"/>
      <c r="IJ1103" s="56"/>
      <c r="IK1103" s="56"/>
      <c r="IL1103" s="56"/>
      <c r="IM1103" s="56"/>
      <c r="IN1103" s="56"/>
      <c r="IO1103" s="56"/>
      <c r="IP1103" s="56"/>
      <c r="IQ1103" s="56"/>
      <c r="IR1103" s="56"/>
      <c r="IS1103" s="56"/>
      <c r="IT1103" s="56"/>
      <c r="IU1103" s="56"/>
      <c r="IV1103" s="56"/>
      <c r="IW1103" s="56"/>
      <c r="IX1103" s="56"/>
    </row>
    <row r="1104" spans="2:258">
      <c r="B1104" s="56"/>
      <c r="C1104" s="56"/>
      <c r="D1104" s="56"/>
      <c r="E1104" s="56"/>
      <c r="F1104" s="56"/>
      <c r="G1104" s="56"/>
      <c r="H1104" s="56"/>
      <c r="I1104" s="56"/>
      <c r="J1104" s="56"/>
      <c r="K1104" s="56"/>
      <c r="L1104" s="56"/>
      <c r="M1104" s="56"/>
      <c r="CK1104" s="56"/>
      <c r="CL1104" s="56"/>
      <c r="CM1104" s="56"/>
      <c r="CN1104" s="56"/>
      <c r="CO1104" s="56"/>
      <c r="CP1104" s="56"/>
      <c r="CQ1104" s="56"/>
      <c r="CR1104" s="56"/>
      <c r="CS1104" s="56"/>
      <c r="CT1104" s="56"/>
      <c r="CU1104" s="56"/>
      <c r="CV1104" s="56"/>
      <c r="CW1104" s="56"/>
      <c r="CX1104" s="56"/>
      <c r="CY1104" s="56"/>
      <c r="CZ1104" s="56"/>
      <c r="DA1104" s="56"/>
      <c r="DB1104" s="56"/>
      <c r="DC1104" s="56"/>
      <c r="DD1104" s="56"/>
      <c r="DE1104" s="56"/>
      <c r="DF1104" s="56"/>
      <c r="DG1104" s="56"/>
      <c r="DH1104" s="56"/>
      <c r="DI1104" s="56"/>
      <c r="DJ1104" s="56"/>
      <c r="DK1104" s="56"/>
      <c r="DL1104" s="56"/>
      <c r="DM1104" s="56"/>
      <c r="DN1104" s="56"/>
      <c r="DO1104" s="56"/>
      <c r="DP1104" s="56"/>
      <c r="DQ1104" s="56"/>
      <c r="DR1104" s="56"/>
      <c r="DS1104" s="56"/>
      <c r="DT1104" s="56"/>
      <c r="DU1104" s="56"/>
      <c r="DV1104" s="56"/>
      <c r="DW1104" s="56"/>
      <c r="DX1104" s="56"/>
      <c r="DY1104" s="56"/>
      <c r="DZ1104" s="56"/>
      <c r="EA1104" s="56"/>
      <c r="EB1104" s="56"/>
      <c r="EC1104" s="56"/>
      <c r="ED1104" s="56"/>
      <c r="EE1104" s="56"/>
      <c r="EF1104" s="56"/>
      <c r="EG1104" s="56"/>
      <c r="EH1104" s="56"/>
      <c r="EI1104" s="56"/>
      <c r="EJ1104" s="56"/>
      <c r="EK1104" s="56"/>
      <c r="EL1104" s="56"/>
      <c r="EM1104" s="56"/>
      <c r="EN1104" s="56"/>
      <c r="EO1104" s="56"/>
      <c r="EP1104" s="56"/>
      <c r="EQ1104" s="56"/>
      <c r="ER1104" s="56"/>
      <c r="ES1104" s="56"/>
      <c r="ET1104" s="56"/>
      <c r="EU1104" s="56"/>
      <c r="EV1104" s="56"/>
      <c r="EW1104" s="56"/>
      <c r="EX1104" s="56"/>
      <c r="EY1104" s="56"/>
      <c r="EZ1104" s="56"/>
      <c r="FA1104" s="56"/>
      <c r="FB1104" s="56"/>
      <c r="FC1104" s="56"/>
      <c r="FD1104" s="56"/>
      <c r="FE1104" s="56"/>
      <c r="FF1104" s="56"/>
      <c r="FG1104" s="56"/>
      <c r="FH1104" s="56"/>
      <c r="FI1104" s="56"/>
      <c r="FJ1104" s="56"/>
      <c r="FK1104" s="56"/>
      <c r="FL1104" s="56"/>
      <c r="FM1104" s="56"/>
      <c r="FN1104" s="56"/>
      <c r="FO1104" s="56"/>
      <c r="FP1104" s="56"/>
      <c r="FQ1104" s="56"/>
      <c r="FR1104" s="56"/>
      <c r="FS1104" s="56"/>
      <c r="FT1104" s="56"/>
      <c r="FU1104" s="56"/>
      <c r="FV1104" s="56"/>
      <c r="FW1104" s="56"/>
      <c r="FX1104" s="56"/>
      <c r="FY1104" s="56"/>
      <c r="FZ1104" s="56"/>
      <c r="GA1104" s="56"/>
      <c r="GB1104" s="56"/>
      <c r="GC1104" s="56"/>
      <c r="GD1104" s="56"/>
      <c r="GE1104" s="56"/>
      <c r="GF1104" s="56"/>
      <c r="GG1104" s="56"/>
      <c r="GH1104" s="56"/>
      <c r="GI1104" s="56"/>
      <c r="GJ1104" s="56"/>
      <c r="GK1104" s="56"/>
      <c r="GL1104" s="56"/>
      <c r="GM1104" s="56"/>
      <c r="GN1104" s="56"/>
      <c r="GO1104" s="56"/>
      <c r="GP1104" s="56"/>
      <c r="GQ1104" s="56"/>
      <c r="GR1104" s="56"/>
      <c r="GS1104" s="56"/>
      <c r="GT1104" s="56"/>
      <c r="GU1104" s="56"/>
      <c r="GV1104" s="56"/>
      <c r="GW1104" s="56"/>
      <c r="GX1104" s="56"/>
      <c r="GY1104" s="56"/>
      <c r="GZ1104" s="56"/>
      <c r="HA1104" s="56"/>
      <c r="HB1104" s="56"/>
      <c r="HC1104" s="56"/>
      <c r="HD1104" s="56"/>
      <c r="HE1104" s="56"/>
      <c r="HF1104" s="56"/>
      <c r="HG1104" s="56"/>
      <c r="HH1104" s="56"/>
      <c r="HI1104" s="56"/>
      <c r="HJ1104" s="56"/>
      <c r="HK1104" s="56"/>
      <c r="HL1104" s="56"/>
      <c r="HM1104" s="56"/>
      <c r="HN1104" s="56"/>
      <c r="HO1104" s="56"/>
      <c r="HP1104" s="56"/>
      <c r="HQ1104" s="56"/>
      <c r="HR1104" s="56"/>
      <c r="HS1104" s="56"/>
      <c r="HT1104" s="56"/>
      <c r="HU1104" s="56"/>
      <c r="HV1104" s="56"/>
      <c r="HW1104" s="56"/>
      <c r="HX1104" s="56"/>
      <c r="HY1104" s="56"/>
      <c r="HZ1104" s="56"/>
      <c r="IA1104" s="56"/>
      <c r="IB1104" s="56"/>
      <c r="IC1104" s="56"/>
      <c r="ID1104" s="56"/>
      <c r="IE1104" s="56"/>
      <c r="IF1104" s="56"/>
      <c r="IG1104" s="56"/>
      <c r="IH1104" s="56"/>
      <c r="II1104" s="56"/>
      <c r="IJ1104" s="56"/>
      <c r="IK1104" s="56"/>
      <c r="IL1104" s="56"/>
      <c r="IM1104" s="56"/>
      <c r="IN1104" s="56"/>
      <c r="IO1104" s="56"/>
      <c r="IP1104" s="56"/>
      <c r="IQ1104" s="56"/>
      <c r="IR1104" s="56"/>
      <c r="IS1104" s="56"/>
      <c r="IT1104" s="56"/>
      <c r="IU1104" s="56"/>
      <c r="IV1104" s="56"/>
      <c r="IW1104" s="56"/>
      <c r="IX1104" s="56"/>
    </row>
    <row r="1105" spans="2:258">
      <c r="B1105" s="56"/>
      <c r="C1105" s="56"/>
      <c r="D1105" s="56"/>
      <c r="E1105" s="56"/>
      <c r="F1105" s="56"/>
      <c r="G1105" s="56"/>
      <c r="H1105" s="56"/>
      <c r="I1105" s="56"/>
      <c r="J1105" s="56"/>
      <c r="K1105" s="56"/>
      <c r="L1105" s="56"/>
      <c r="M1105" s="56"/>
      <c r="CK1105" s="56"/>
      <c r="CL1105" s="56"/>
      <c r="CM1105" s="56"/>
      <c r="CN1105" s="56"/>
      <c r="CO1105" s="56"/>
      <c r="CP1105" s="56"/>
      <c r="CQ1105" s="56"/>
      <c r="CR1105" s="56"/>
      <c r="CS1105" s="56"/>
      <c r="CT1105" s="56"/>
      <c r="CU1105" s="56"/>
      <c r="CV1105" s="56"/>
      <c r="CW1105" s="56"/>
      <c r="CX1105" s="56"/>
      <c r="CY1105" s="56"/>
      <c r="CZ1105" s="56"/>
      <c r="DA1105" s="56"/>
      <c r="DB1105" s="56"/>
      <c r="DC1105" s="56"/>
      <c r="DD1105" s="56"/>
      <c r="DE1105" s="56"/>
      <c r="DF1105" s="56"/>
      <c r="DG1105" s="56"/>
      <c r="DH1105" s="56"/>
      <c r="DI1105" s="56"/>
      <c r="DJ1105" s="56"/>
      <c r="DK1105" s="56"/>
      <c r="DL1105" s="56"/>
      <c r="DM1105" s="56"/>
      <c r="DN1105" s="56"/>
      <c r="DO1105" s="56"/>
      <c r="DP1105" s="56"/>
      <c r="DQ1105" s="56"/>
      <c r="DR1105" s="56"/>
      <c r="DS1105" s="56"/>
      <c r="DT1105" s="56"/>
      <c r="DU1105" s="56"/>
      <c r="DV1105" s="56"/>
      <c r="DW1105" s="56"/>
      <c r="DX1105" s="56"/>
      <c r="DY1105" s="56"/>
      <c r="DZ1105" s="56"/>
      <c r="EA1105" s="56"/>
      <c r="EB1105" s="56"/>
      <c r="EC1105" s="56"/>
      <c r="ED1105" s="56"/>
      <c r="EE1105" s="56"/>
      <c r="EF1105" s="56"/>
      <c r="EG1105" s="56"/>
      <c r="EH1105" s="56"/>
      <c r="EI1105" s="56"/>
      <c r="EJ1105" s="56"/>
      <c r="EK1105" s="56"/>
      <c r="EL1105" s="56"/>
      <c r="EM1105" s="56"/>
      <c r="EN1105" s="56"/>
      <c r="EO1105" s="56"/>
      <c r="EP1105" s="56"/>
      <c r="EQ1105" s="56"/>
      <c r="ER1105" s="56"/>
      <c r="ES1105" s="56"/>
      <c r="ET1105" s="56"/>
      <c r="EU1105" s="56"/>
      <c r="EV1105" s="56"/>
      <c r="EW1105" s="56"/>
      <c r="EX1105" s="56"/>
      <c r="EY1105" s="56"/>
      <c r="EZ1105" s="56"/>
      <c r="FA1105" s="56"/>
      <c r="FB1105" s="56"/>
      <c r="FC1105" s="56"/>
      <c r="FD1105" s="56"/>
      <c r="FE1105" s="56"/>
      <c r="FF1105" s="56"/>
      <c r="FG1105" s="56"/>
      <c r="FH1105" s="56"/>
      <c r="FI1105" s="56"/>
      <c r="FJ1105" s="56"/>
      <c r="FK1105" s="56"/>
      <c r="FL1105" s="56"/>
      <c r="FM1105" s="56"/>
      <c r="FN1105" s="56"/>
      <c r="FO1105" s="56"/>
      <c r="FP1105" s="56"/>
      <c r="FQ1105" s="56"/>
      <c r="FR1105" s="56"/>
      <c r="FS1105" s="56"/>
      <c r="FT1105" s="56"/>
      <c r="FU1105" s="56"/>
      <c r="FV1105" s="56"/>
      <c r="FW1105" s="56"/>
      <c r="FX1105" s="56"/>
      <c r="FY1105" s="56"/>
      <c r="FZ1105" s="56"/>
      <c r="GA1105" s="56"/>
      <c r="GB1105" s="56"/>
      <c r="GC1105" s="56"/>
      <c r="GD1105" s="56"/>
      <c r="GE1105" s="56"/>
      <c r="GF1105" s="56"/>
      <c r="GG1105" s="56"/>
      <c r="GH1105" s="56"/>
      <c r="GI1105" s="56"/>
      <c r="GJ1105" s="56"/>
      <c r="GK1105" s="56"/>
      <c r="GL1105" s="56"/>
      <c r="GM1105" s="56"/>
      <c r="GN1105" s="56"/>
      <c r="GO1105" s="56"/>
      <c r="GP1105" s="56"/>
      <c r="GQ1105" s="56"/>
      <c r="GR1105" s="56"/>
      <c r="GS1105" s="56"/>
      <c r="GT1105" s="56"/>
      <c r="GU1105" s="56"/>
      <c r="GV1105" s="56"/>
      <c r="GW1105" s="56"/>
      <c r="GX1105" s="56"/>
      <c r="GY1105" s="56"/>
      <c r="GZ1105" s="56"/>
      <c r="HA1105" s="56"/>
      <c r="HB1105" s="56"/>
      <c r="HC1105" s="56"/>
      <c r="HD1105" s="56"/>
      <c r="HE1105" s="56"/>
      <c r="HF1105" s="56"/>
      <c r="HG1105" s="56"/>
      <c r="HH1105" s="56"/>
      <c r="HI1105" s="56"/>
      <c r="HJ1105" s="56"/>
      <c r="HK1105" s="56"/>
      <c r="HL1105" s="56"/>
      <c r="HM1105" s="56"/>
      <c r="HN1105" s="56"/>
      <c r="HO1105" s="56"/>
      <c r="HP1105" s="56"/>
      <c r="HQ1105" s="56"/>
      <c r="HR1105" s="56"/>
      <c r="HS1105" s="56"/>
      <c r="HT1105" s="56"/>
      <c r="HU1105" s="56"/>
      <c r="HV1105" s="56"/>
      <c r="HW1105" s="56"/>
      <c r="HX1105" s="56"/>
      <c r="HY1105" s="56"/>
      <c r="HZ1105" s="56"/>
      <c r="IA1105" s="56"/>
      <c r="IB1105" s="56"/>
      <c r="IC1105" s="56"/>
      <c r="ID1105" s="56"/>
      <c r="IE1105" s="56"/>
      <c r="IF1105" s="56"/>
      <c r="IG1105" s="56"/>
      <c r="IH1105" s="56"/>
      <c r="II1105" s="56"/>
      <c r="IJ1105" s="56"/>
      <c r="IK1105" s="56"/>
      <c r="IL1105" s="56"/>
      <c r="IM1105" s="56"/>
      <c r="IN1105" s="56"/>
      <c r="IO1105" s="56"/>
      <c r="IP1105" s="56"/>
      <c r="IQ1105" s="56"/>
      <c r="IR1105" s="56"/>
      <c r="IS1105" s="56"/>
      <c r="IT1105" s="56"/>
      <c r="IU1105" s="56"/>
      <c r="IV1105" s="56"/>
      <c r="IW1105" s="56"/>
      <c r="IX1105" s="56"/>
    </row>
    <row r="1106" spans="2:258">
      <c r="B1106" s="56"/>
      <c r="C1106" s="56"/>
      <c r="D1106" s="56"/>
      <c r="E1106" s="56"/>
      <c r="F1106" s="56"/>
      <c r="G1106" s="56"/>
      <c r="H1106" s="56"/>
      <c r="I1106" s="56"/>
      <c r="J1106" s="56"/>
      <c r="K1106" s="56"/>
      <c r="L1106" s="56"/>
      <c r="M1106" s="56"/>
      <c r="CK1106" s="56"/>
      <c r="CL1106" s="56"/>
      <c r="CM1106" s="56"/>
      <c r="CN1106" s="56"/>
      <c r="CO1106" s="56"/>
      <c r="CP1106" s="56"/>
      <c r="CQ1106" s="56"/>
      <c r="CR1106" s="56"/>
      <c r="CS1106" s="56"/>
      <c r="CT1106" s="56"/>
      <c r="CU1106" s="56"/>
      <c r="CV1106" s="56"/>
      <c r="CW1106" s="56"/>
      <c r="CX1106" s="56"/>
      <c r="CY1106" s="56"/>
      <c r="CZ1106" s="56"/>
      <c r="DA1106" s="56"/>
      <c r="DB1106" s="56"/>
      <c r="DC1106" s="56"/>
      <c r="DD1106" s="56"/>
      <c r="DE1106" s="56"/>
      <c r="DF1106" s="56"/>
      <c r="DG1106" s="56"/>
      <c r="DH1106" s="56"/>
      <c r="DI1106" s="56"/>
      <c r="DJ1106" s="56"/>
      <c r="DK1106" s="56"/>
      <c r="DL1106" s="56"/>
      <c r="DM1106" s="56"/>
      <c r="DN1106" s="56"/>
      <c r="DO1106" s="56"/>
      <c r="DP1106" s="56"/>
      <c r="DQ1106" s="56"/>
      <c r="DR1106" s="56"/>
      <c r="DS1106" s="56"/>
      <c r="DT1106" s="56"/>
      <c r="DU1106" s="56"/>
      <c r="DV1106" s="56"/>
      <c r="DW1106" s="56"/>
      <c r="DX1106" s="56"/>
      <c r="DY1106" s="56"/>
      <c r="DZ1106" s="56"/>
      <c r="EA1106" s="56"/>
      <c r="EB1106" s="56"/>
      <c r="EC1106" s="56"/>
      <c r="ED1106" s="56"/>
      <c r="EE1106" s="56"/>
      <c r="EF1106" s="56"/>
      <c r="EG1106" s="56"/>
      <c r="EH1106" s="56"/>
      <c r="EI1106" s="56"/>
      <c r="EJ1106" s="56"/>
      <c r="EK1106" s="56"/>
      <c r="EL1106" s="56"/>
      <c r="EM1106" s="56"/>
      <c r="EN1106" s="56"/>
      <c r="EO1106" s="56"/>
      <c r="EP1106" s="56"/>
      <c r="EQ1106" s="56"/>
      <c r="ER1106" s="56"/>
      <c r="ES1106" s="56"/>
      <c r="ET1106" s="56"/>
      <c r="EU1106" s="56"/>
      <c r="EV1106" s="56"/>
      <c r="EW1106" s="56"/>
      <c r="EX1106" s="56"/>
      <c r="EY1106" s="56"/>
      <c r="EZ1106" s="56"/>
      <c r="FA1106" s="56"/>
      <c r="FB1106" s="56"/>
      <c r="FC1106" s="56"/>
      <c r="FD1106" s="56"/>
      <c r="FE1106" s="56"/>
      <c r="FF1106" s="56"/>
      <c r="FG1106" s="56"/>
      <c r="FH1106" s="56"/>
      <c r="FI1106" s="56"/>
      <c r="FJ1106" s="56"/>
      <c r="FK1106" s="56"/>
      <c r="FL1106" s="56"/>
      <c r="FM1106" s="56"/>
      <c r="FN1106" s="56"/>
      <c r="FO1106" s="56"/>
      <c r="FP1106" s="56"/>
      <c r="FQ1106" s="56"/>
      <c r="FR1106" s="56"/>
      <c r="FS1106" s="56"/>
      <c r="FT1106" s="56"/>
      <c r="FU1106" s="56"/>
      <c r="FV1106" s="56"/>
      <c r="FW1106" s="56"/>
      <c r="FX1106" s="56"/>
      <c r="FY1106" s="56"/>
      <c r="FZ1106" s="56"/>
      <c r="GA1106" s="56"/>
      <c r="GB1106" s="56"/>
      <c r="GC1106" s="56"/>
      <c r="GD1106" s="56"/>
      <c r="GE1106" s="56"/>
      <c r="GF1106" s="56"/>
      <c r="GG1106" s="56"/>
      <c r="GH1106" s="56"/>
      <c r="GI1106" s="56"/>
      <c r="GJ1106" s="56"/>
      <c r="GK1106" s="56"/>
      <c r="GL1106" s="56"/>
      <c r="GM1106" s="56"/>
      <c r="GN1106" s="56"/>
      <c r="GO1106" s="56"/>
      <c r="GP1106" s="56"/>
      <c r="GQ1106" s="56"/>
      <c r="GR1106" s="56"/>
      <c r="GS1106" s="56"/>
      <c r="GT1106" s="56"/>
      <c r="GU1106" s="56"/>
      <c r="GV1106" s="56"/>
      <c r="GW1106" s="56"/>
      <c r="GX1106" s="56"/>
      <c r="GY1106" s="56"/>
      <c r="GZ1106" s="56"/>
      <c r="HA1106" s="56"/>
      <c r="HB1106" s="56"/>
      <c r="HC1106" s="56"/>
      <c r="HD1106" s="56"/>
      <c r="HE1106" s="56"/>
      <c r="HF1106" s="56"/>
      <c r="HG1106" s="56"/>
      <c r="HH1106" s="56"/>
      <c r="HI1106" s="56"/>
      <c r="HJ1106" s="56"/>
      <c r="HK1106" s="56"/>
      <c r="HL1106" s="56"/>
      <c r="HM1106" s="56"/>
      <c r="HN1106" s="56"/>
      <c r="HO1106" s="56"/>
      <c r="HP1106" s="56"/>
      <c r="HQ1106" s="56"/>
      <c r="HR1106" s="56"/>
      <c r="HS1106" s="56"/>
      <c r="HT1106" s="56"/>
      <c r="HU1106" s="56"/>
      <c r="HV1106" s="56"/>
      <c r="HW1106" s="56"/>
      <c r="HX1106" s="56"/>
      <c r="HY1106" s="56"/>
      <c r="HZ1106" s="56"/>
      <c r="IA1106" s="56"/>
      <c r="IB1106" s="56"/>
      <c r="IC1106" s="56"/>
      <c r="ID1106" s="56"/>
      <c r="IE1106" s="56"/>
      <c r="IF1106" s="56"/>
      <c r="IG1106" s="56"/>
      <c r="IH1106" s="56"/>
      <c r="II1106" s="56"/>
      <c r="IJ1106" s="56"/>
      <c r="IK1106" s="56"/>
      <c r="IL1106" s="56"/>
      <c r="IM1106" s="56"/>
      <c r="IN1106" s="56"/>
      <c r="IO1106" s="56"/>
      <c r="IP1106" s="56"/>
      <c r="IQ1106" s="56"/>
      <c r="IR1106" s="56"/>
      <c r="IS1106" s="56"/>
      <c r="IT1106" s="56"/>
      <c r="IU1106" s="56"/>
      <c r="IV1106" s="56"/>
      <c r="IW1106" s="56"/>
      <c r="IX1106" s="56"/>
    </row>
    <row r="1107" spans="2:258">
      <c r="B1107" s="56"/>
      <c r="C1107" s="56"/>
      <c r="D1107" s="56"/>
      <c r="E1107" s="56"/>
      <c r="F1107" s="56"/>
      <c r="G1107" s="56"/>
      <c r="H1107" s="56"/>
      <c r="I1107" s="56"/>
      <c r="J1107" s="56"/>
      <c r="K1107" s="56"/>
      <c r="L1107" s="56"/>
      <c r="M1107" s="56"/>
      <c r="CK1107" s="56"/>
      <c r="CL1107" s="56"/>
      <c r="CM1107" s="56"/>
      <c r="CN1107" s="56"/>
      <c r="CO1107" s="56"/>
      <c r="CP1107" s="56"/>
      <c r="CQ1107" s="56"/>
      <c r="CR1107" s="56"/>
      <c r="CS1107" s="56"/>
      <c r="CT1107" s="56"/>
      <c r="CU1107" s="56"/>
      <c r="CV1107" s="56"/>
      <c r="CW1107" s="56"/>
      <c r="CX1107" s="56"/>
      <c r="CY1107" s="56"/>
      <c r="CZ1107" s="56"/>
      <c r="DA1107" s="56"/>
      <c r="DB1107" s="56"/>
      <c r="DC1107" s="56"/>
      <c r="DD1107" s="56"/>
      <c r="DE1107" s="56"/>
      <c r="DF1107" s="56"/>
      <c r="DG1107" s="56"/>
      <c r="DH1107" s="56"/>
      <c r="DI1107" s="56"/>
      <c r="DJ1107" s="56"/>
      <c r="DK1107" s="56"/>
      <c r="DL1107" s="56"/>
      <c r="DM1107" s="56"/>
      <c r="DN1107" s="56"/>
      <c r="DO1107" s="56"/>
      <c r="DP1107" s="56"/>
      <c r="DQ1107" s="56"/>
      <c r="DR1107" s="56"/>
      <c r="DS1107" s="56"/>
      <c r="DT1107" s="56"/>
      <c r="DU1107" s="56"/>
      <c r="DV1107" s="56"/>
      <c r="DW1107" s="56"/>
      <c r="DX1107" s="56"/>
      <c r="DY1107" s="56"/>
      <c r="DZ1107" s="56"/>
      <c r="EA1107" s="56"/>
      <c r="EB1107" s="56"/>
      <c r="EC1107" s="56"/>
      <c r="ED1107" s="56"/>
      <c r="EE1107" s="56"/>
      <c r="EF1107" s="56"/>
      <c r="EG1107" s="56"/>
      <c r="EH1107" s="56"/>
      <c r="EI1107" s="56"/>
      <c r="EJ1107" s="56"/>
      <c r="EK1107" s="56"/>
      <c r="EL1107" s="56"/>
      <c r="EM1107" s="56"/>
      <c r="EN1107" s="56"/>
      <c r="EO1107" s="56"/>
      <c r="EP1107" s="56"/>
      <c r="EQ1107" s="56"/>
      <c r="ER1107" s="56"/>
      <c r="ES1107" s="56"/>
      <c r="ET1107" s="56"/>
      <c r="EU1107" s="56"/>
      <c r="EV1107" s="56"/>
      <c r="EW1107" s="56"/>
      <c r="EX1107" s="56"/>
      <c r="EY1107" s="56"/>
      <c r="EZ1107" s="56"/>
      <c r="FA1107" s="56"/>
      <c r="FB1107" s="56"/>
      <c r="FC1107" s="56"/>
      <c r="FD1107" s="56"/>
      <c r="FE1107" s="56"/>
      <c r="FF1107" s="56"/>
      <c r="FG1107" s="56"/>
      <c r="FH1107" s="56"/>
      <c r="FI1107" s="56"/>
      <c r="FJ1107" s="56"/>
      <c r="FK1107" s="56"/>
      <c r="FL1107" s="56"/>
      <c r="FM1107" s="56"/>
      <c r="FN1107" s="56"/>
      <c r="FO1107" s="56"/>
      <c r="FP1107" s="56"/>
      <c r="FQ1107" s="56"/>
      <c r="FR1107" s="56"/>
      <c r="FS1107" s="56"/>
      <c r="FT1107" s="56"/>
      <c r="FU1107" s="56"/>
      <c r="FV1107" s="56"/>
      <c r="FW1107" s="56"/>
      <c r="FX1107" s="56"/>
      <c r="FY1107" s="56"/>
      <c r="FZ1107" s="56"/>
      <c r="GA1107" s="56"/>
      <c r="GB1107" s="56"/>
      <c r="GC1107" s="56"/>
      <c r="GD1107" s="56"/>
      <c r="GE1107" s="56"/>
      <c r="GF1107" s="56"/>
      <c r="GG1107" s="56"/>
      <c r="GH1107" s="56"/>
      <c r="GI1107" s="56"/>
      <c r="GJ1107" s="56"/>
      <c r="GK1107" s="56"/>
      <c r="GL1107" s="56"/>
      <c r="GM1107" s="56"/>
      <c r="GN1107" s="56"/>
      <c r="GO1107" s="56"/>
      <c r="GP1107" s="56"/>
      <c r="GQ1107" s="56"/>
      <c r="GR1107" s="56"/>
      <c r="GS1107" s="56"/>
      <c r="GT1107" s="56"/>
      <c r="GU1107" s="56"/>
      <c r="GV1107" s="56"/>
      <c r="GW1107" s="56"/>
      <c r="GX1107" s="56"/>
      <c r="GY1107" s="56"/>
      <c r="GZ1107" s="56"/>
      <c r="HA1107" s="56"/>
      <c r="HB1107" s="56"/>
      <c r="HC1107" s="56"/>
      <c r="HD1107" s="56"/>
      <c r="HE1107" s="56"/>
      <c r="HF1107" s="56"/>
      <c r="HG1107" s="56"/>
      <c r="HH1107" s="56"/>
      <c r="HI1107" s="56"/>
      <c r="HJ1107" s="56"/>
      <c r="HK1107" s="56"/>
      <c r="HL1107" s="56"/>
      <c r="HM1107" s="56"/>
      <c r="HN1107" s="56"/>
      <c r="HO1107" s="56"/>
      <c r="HP1107" s="56"/>
      <c r="HQ1107" s="56"/>
      <c r="HR1107" s="56"/>
      <c r="HS1107" s="56"/>
      <c r="HT1107" s="56"/>
      <c r="HU1107" s="56"/>
      <c r="HV1107" s="56"/>
      <c r="HW1107" s="56"/>
      <c r="HX1107" s="56"/>
      <c r="HY1107" s="56"/>
      <c r="HZ1107" s="56"/>
      <c r="IA1107" s="56"/>
      <c r="IB1107" s="56"/>
      <c r="IC1107" s="56"/>
      <c r="ID1107" s="56"/>
      <c r="IE1107" s="56"/>
      <c r="IF1107" s="56"/>
      <c r="IG1107" s="56"/>
      <c r="IH1107" s="56"/>
      <c r="II1107" s="56"/>
      <c r="IJ1107" s="56"/>
      <c r="IK1107" s="56"/>
      <c r="IL1107" s="56"/>
      <c r="IM1107" s="56"/>
      <c r="IN1107" s="56"/>
      <c r="IO1107" s="56"/>
      <c r="IP1107" s="56"/>
      <c r="IQ1107" s="56"/>
      <c r="IR1107" s="56"/>
      <c r="IS1107" s="56"/>
      <c r="IT1107" s="56"/>
      <c r="IU1107" s="56"/>
      <c r="IV1107" s="56"/>
      <c r="IW1107" s="56"/>
      <c r="IX1107" s="56"/>
    </row>
    <row r="1108" spans="2:258">
      <c r="B1108" s="56"/>
      <c r="C1108" s="56"/>
      <c r="D1108" s="56"/>
      <c r="E1108" s="56"/>
      <c r="F1108" s="56"/>
      <c r="G1108" s="56"/>
      <c r="H1108" s="56"/>
      <c r="I1108" s="56"/>
      <c r="J1108" s="56"/>
      <c r="K1108" s="56"/>
      <c r="L1108" s="56"/>
      <c r="M1108" s="56"/>
      <c r="CK1108" s="56"/>
      <c r="CL1108" s="56"/>
      <c r="CM1108" s="56"/>
      <c r="CN1108" s="56"/>
      <c r="CO1108" s="56"/>
      <c r="CP1108" s="56"/>
      <c r="CQ1108" s="56"/>
      <c r="CR1108" s="56"/>
      <c r="CS1108" s="56"/>
      <c r="CT1108" s="56"/>
      <c r="CU1108" s="56"/>
      <c r="CV1108" s="56"/>
      <c r="CW1108" s="56"/>
      <c r="CX1108" s="56"/>
      <c r="CY1108" s="56"/>
      <c r="CZ1108" s="56"/>
      <c r="DA1108" s="56"/>
      <c r="DB1108" s="56"/>
      <c r="DC1108" s="56"/>
      <c r="DD1108" s="56"/>
      <c r="DE1108" s="56"/>
      <c r="DF1108" s="56"/>
      <c r="DG1108" s="56"/>
      <c r="DH1108" s="56"/>
      <c r="DI1108" s="56"/>
      <c r="DJ1108" s="56"/>
      <c r="DK1108" s="56"/>
      <c r="DL1108" s="56"/>
      <c r="DM1108" s="56"/>
      <c r="DN1108" s="56"/>
      <c r="DO1108" s="56"/>
      <c r="DP1108" s="56"/>
      <c r="DQ1108" s="56"/>
      <c r="DR1108" s="56"/>
      <c r="DS1108" s="56"/>
      <c r="DT1108" s="56"/>
      <c r="DU1108" s="56"/>
      <c r="DV1108" s="56"/>
      <c r="DW1108" s="56"/>
      <c r="DX1108" s="56"/>
      <c r="DY1108" s="56"/>
      <c r="DZ1108" s="56"/>
      <c r="EA1108" s="56"/>
      <c r="EB1108" s="56"/>
      <c r="EC1108" s="56"/>
      <c r="ED1108" s="56"/>
      <c r="EE1108" s="56"/>
      <c r="EF1108" s="56"/>
      <c r="EG1108" s="56"/>
      <c r="EH1108" s="56"/>
      <c r="EI1108" s="56"/>
      <c r="EJ1108" s="56"/>
      <c r="EK1108" s="56"/>
      <c r="EL1108" s="56"/>
      <c r="EM1108" s="56"/>
      <c r="EN1108" s="56"/>
      <c r="EO1108" s="56"/>
      <c r="EP1108" s="56"/>
      <c r="EQ1108" s="56"/>
      <c r="ER1108" s="56"/>
      <c r="ES1108" s="56"/>
      <c r="ET1108" s="56"/>
      <c r="EU1108" s="56"/>
      <c r="EV1108" s="56"/>
      <c r="EW1108" s="56"/>
      <c r="EX1108" s="56"/>
      <c r="EY1108" s="56"/>
      <c r="EZ1108" s="56"/>
      <c r="FA1108" s="56"/>
      <c r="FB1108" s="56"/>
      <c r="FC1108" s="56"/>
      <c r="FD1108" s="56"/>
      <c r="FE1108" s="56"/>
      <c r="FF1108" s="56"/>
      <c r="FG1108" s="56"/>
      <c r="FH1108" s="56"/>
      <c r="FI1108" s="56"/>
      <c r="FJ1108" s="56"/>
      <c r="FK1108" s="56"/>
      <c r="FL1108" s="56"/>
      <c r="FM1108" s="56"/>
      <c r="FN1108" s="56"/>
      <c r="FO1108" s="56"/>
      <c r="FP1108" s="56"/>
      <c r="FQ1108" s="56"/>
      <c r="FR1108" s="56"/>
      <c r="FS1108" s="56"/>
      <c r="FT1108" s="56"/>
      <c r="FU1108" s="56"/>
      <c r="FV1108" s="56"/>
      <c r="FW1108" s="56"/>
      <c r="FX1108" s="56"/>
      <c r="FY1108" s="56"/>
      <c r="FZ1108" s="56"/>
      <c r="GA1108" s="56"/>
      <c r="GB1108" s="56"/>
      <c r="GC1108" s="56"/>
      <c r="GD1108" s="56"/>
      <c r="GE1108" s="56"/>
      <c r="GF1108" s="56"/>
      <c r="GG1108" s="56"/>
      <c r="GH1108" s="56"/>
      <c r="GI1108" s="56"/>
      <c r="GJ1108" s="56"/>
      <c r="GK1108" s="56"/>
      <c r="GL1108" s="56"/>
      <c r="GM1108" s="56"/>
      <c r="GN1108" s="56"/>
      <c r="GO1108" s="56"/>
      <c r="GP1108" s="56"/>
      <c r="GQ1108" s="56"/>
      <c r="GR1108" s="56"/>
      <c r="GS1108" s="56"/>
      <c r="GT1108" s="56"/>
      <c r="GU1108" s="56"/>
      <c r="GV1108" s="56"/>
      <c r="GW1108" s="56"/>
      <c r="GX1108" s="56"/>
      <c r="GY1108" s="56"/>
      <c r="GZ1108" s="56"/>
      <c r="HA1108" s="56"/>
      <c r="HB1108" s="56"/>
      <c r="HC1108" s="56"/>
      <c r="HD1108" s="56"/>
      <c r="HE1108" s="56"/>
      <c r="HF1108" s="56"/>
      <c r="HG1108" s="56"/>
      <c r="HH1108" s="56"/>
      <c r="HI1108" s="56"/>
      <c r="HJ1108" s="56"/>
      <c r="HK1108" s="56"/>
      <c r="HL1108" s="56"/>
      <c r="HM1108" s="56"/>
      <c r="HN1108" s="56"/>
      <c r="HO1108" s="56"/>
      <c r="HP1108" s="56"/>
      <c r="HQ1108" s="56"/>
      <c r="HR1108" s="56"/>
      <c r="HS1108" s="56"/>
      <c r="HT1108" s="56"/>
      <c r="HU1108" s="56"/>
      <c r="HV1108" s="56"/>
      <c r="HW1108" s="56"/>
      <c r="HX1108" s="56"/>
      <c r="HY1108" s="56"/>
      <c r="HZ1108" s="56"/>
      <c r="IA1108" s="56"/>
      <c r="IB1108" s="56"/>
      <c r="IC1108" s="56"/>
      <c r="ID1108" s="56"/>
      <c r="IE1108" s="56"/>
      <c r="IF1108" s="56"/>
      <c r="IG1108" s="56"/>
      <c r="IH1108" s="56"/>
      <c r="II1108" s="56"/>
      <c r="IJ1108" s="56"/>
      <c r="IK1108" s="56"/>
      <c r="IL1108" s="56"/>
      <c r="IM1108" s="56"/>
      <c r="IN1108" s="56"/>
      <c r="IO1108" s="56"/>
      <c r="IP1108" s="56"/>
      <c r="IQ1108" s="56"/>
      <c r="IR1108" s="56"/>
      <c r="IS1108" s="56"/>
      <c r="IT1108" s="56"/>
      <c r="IU1108" s="56"/>
      <c r="IV1108" s="56"/>
      <c r="IW1108" s="56"/>
      <c r="IX1108" s="56"/>
    </row>
    <row r="1109" spans="2:258">
      <c r="B1109" s="56"/>
      <c r="C1109" s="56"/>
      <c r="D1109" s="56"/>
      <c r="E1109" s="56"/>
      <c r="F1109" s="56"/>
      <c r="G1109" s="56"/>
      <c r="H1109" s="56"/>
      <c r="I1109" s="56"/>
      <c r="J1109" s="56"/>
      <c r="K1109" s="56"/>
      <c r="L1109" s="56"/>
      <c r="M1109" s="56"/>
      <c r="CK1109" s="56"/>
      <c r="CL1109" s="56"/>
      <c r="CM1109" s="56"/>
      <c r="CN1109" s="56"/>
      <c r="CO1109" s="56"/>
      <c r="CP1109" s="56"/>
      <c r="CQ1109" s="56"/>
      <c r="CR1109" s="56"/>
      <c r="CS1109" s="56"/>
      <c r="CT1109" s="56"/>
      <c r="CU1109" s="56"/>
      <c r="CV1109" s="56"/>
      <c r="CW1109" s="56"/>
      <c r="CX1109" s="56"/>
      <c r="CY1109" s="56"/>
      <c r="CZ1109" s="56"/>
      <c r="DA1109" s="56"/>
      <c r="DB1109" s="56"/>
      <c r="DC1109" s="56"/>
      <c r="DD1109" s="56"/>
      <c r="DE1109" s="56"/>
      <c r="DF1109" s="56"/>
      <c r="DG1109" s="56"/>
      <c r="DH1109" s="56"/>
      <c r="DI1109" s="56"/>
      <c r="DJ1109" s="56"/>
      <c r="DK1109" s="56"/>
      <c r="DL1109" s="56"/>
      <c r="DM1109" s="56"/>
      <c r="DN1109" s="56"/>
      <c r="DO1109" s="56"/>
      <c r="DP1109" s="56"/>
      <c r="DQ1109" s="56"/>
      <c r="DR1109" s="56"/>
      <c r="DS1109" s="56"/>
      <c r="DT1109" s="56"/>
      <c r="DU1109" s="56"/>
      <c r="DV1109" s="56"/>
      <c r="DW1109" s="56"/>
      <c r="DX1109" s="56"/>
      <c r="DY1109" s="56"/>
      <c r="DZ1109" s="56"/>
      <c r="EA1109" s="56"/>
      <c r="EB1109" s="56"/>
      <c r="EC1109" s="56"/>
      <c r="ED1109" s="56"/>
      <c r="EE1109" s="56"/>
      <c r="EF1109" s="56"/>
      <c r="EG1109" s="56"/>
      <c r="EH1109" s="56"/>
      <c r="EI1109" s="56"/>
      <c r="EJ1109" s="56"/>
      <c r="EK1109" s="56"/>
      <c r="EL1109" s="56"/>
      <c r="EM1109" s="56"/>
      <c r="EN1109" s="56"/>
      <c r="EO1109" s="56"/>
      <c r="EP1109" s="56"/>
      <c r="EQ1109" s="56"/>
      <c r="ER1109" s="56"/>
      <c r="ES1109" s="56"/>
      <c r="ET1109" s="56"/>
      <c r="EU1109" s="56"/>
      <c r="EV1109" s="56"/>
      <c r="EW1109" s="56"/>
      <c r="EX1109" s="56"/>
      <c r="EY1109" s="56"/>
      <c r="EZ1109" s="56"/>
      <c r="FA1109" s="56"/>
      <c r="FB1109" s="56"/>
      <c r="FC1109" s="56"/>
      <c r="FD1109" s="56"/>
      <c r="FE1109" s="56"/>
      <c r="FF1109" s="56"/>
      <c r="FG1109" s="56"/>
      <c r="FH1109" s="56"/>
      <c r="FI1109" s="56"/>
      <c r="FJ1109" s="56"/>
      <c r="FK1109" s="56"/>
      <c r="FL1109" s="56"/>
      <c r="FM1109" s="56"/>
      <c r="FN1109" s="56"/>
      <c r="FO1109" s="56"/>
      <c r="FP1109" s="56"/>
      <c r="FQ1109" s="56"/>
      <c r="FR1109" s="56"/>
      <c r="FS1109" s="56"/>
      <c r="FT1109" s="56"/>
      <c r="FU1109" s="56"/>
      <c r="FV1109" s="56"/>
      <c r="FW1109" s="56"/>
      <c r="FX1109" s="56"/>
      <c r="FY1109" s="56"/>
      <c r="FZ1109" s="56"/>
      <c r="GA1109" s="56"/>
      <c r="GB1109" s="56"/>
      <c r="GC1109" s="56"/>
      <c r="GD1109" s="56"/>
      <c r="GE1109" s="56"/>
      <c r="GF1109" s="56"/>
      <c r="GG1109" s="56"/>
      <c r="GH1109" s="56"/>
      <c r="GI1109" s="56"/>
      <c r="GJ1109" s="56"/>
      <c r="GK1109" s="56"/>
      <c r="GL1109" s="56"/>
      <c r="GM1109" s="56"/>
      <c r="GN1109" s="56"/>
      <c r="GO1109" s="56"/>
      <c r="GP1109" s="56"/>
      <c r="GQ1109" s="56"/>
      <c r="GR1109" s="56"/>
      <c r="GS1109" s="56"/>
      <c r="GT1109" s="56"/>
      <c r="GU1109" s="56"/>
      <c r="GV1109" s="56"/>
      <c r="GW1109" s="56"/>
      <c r="GX1109" s="56"/>
      <c r="GY1109" s="56"/>
      <c r="GZ1109" s="56"/>
      <c r="HA1109" s="56"/>
      <c r="HB1109" s="56"/>
      <c r="HC1109" s="56"/>
      <c r="HD1109" s="56"/>
      <c r="HE1109" s="56"/>
      <c r="HF1109" s="56"/>
      <c r="HG1109" s="56"/>
      <c r="HH1109" s="56"/>
      <c r="HI1109" s="56"/>
      <c r="HJ1109" s="56"/>
      <c r="HK1109" s="56"/>
      <c r="HL1109" s="56"/>
      <c r="HM1109" s="56"/>
      <c r="HN1109" s="56"/>
      <c r="HO1109" s="56"/>
      <c r="HP1109" s="56"/>
      <c r="HQ1109" s="56"/>
      <c r="HR1109" s="56"/>
      <c r="HS1109" s="56"/>
      <c r="HT1109" s="56"/>
      <c r="HU1109" s="56"/>
      <c r="HV1109" s="56"/>
      <c r="HW1109" s="56"/>
      <c r="HX1109" s="56"/>
      <c r="HY1109" s="56"/>
      <c r="HZ1109" s="56"/>
      <c r="IA1109" s="56"/>
      <c r="IB1109" s="56"/>
      <c r="IC1109" s="56"/>
      <c r="ID1109" s="56"/>
      <c r="IE1109" s="56"/>
      <c r="IF1109" s="56"/>
      <c r="IG1109" s="56"/>
      <c r="IH1109" s="56"/>
      <c r="II1109" s="56"/>
      <c r="IJ1109" s="56"/>
      <c r="IK1109" s="56"/>
      <c r="IL1109" s="56"/>
      <c r="IM1109" s="56"/>
      <c r="IN1109" s="56"/>
      <c r="IO1109" s="56"/>
      <c r="IP1109" s="56"/>
      <c r="IQ1109" s="56"/>
      <c r="IR1109" s="56"/>
      <c r="IS1109" s="56"/>
      <c r="IT1109" s="56"/>
      <c r="IU1109" s="56"/>
      <c r="IV1109" s="56"/>
      <c r="IW1109" s="56"/>
      <c r="IX1109" s="56"/>
    </row>
    <row r="1110" spans="2:258">
      <c r="B1110" s="56"/>
      <c r="C1110" s="56"/>
      <c r="D1110" s="56"/>
      <c r="E1110" s="56"/>
      <c r="F1110" s="56"/>
      <c r="G1110" s="56"/>
      <c r="H1110" s="56"/>
      <c r="I1110" s="56"/>
      <c r="J1110" s="56"/>
      <c r="K1110" s="56"/>
      <c r="L1110" s="56"/>
      <c r="M1110" s="56"/>
      <c r="CK1110" s="56"/>
      <c r="CL1110" s="56"/>
      <c r="CM1110" s="56"/>
      <c r="CN1110" s="56"/>
      <c r="CO1110" s="56"/>
      <c r="CP1110" s="56"/>
      <c r="CQ1110" s="56"/>
      <c r="CR1110" s="56"/>
      <c r="CS1110" s="56"/>
      <c r="CT1110" s="56"/>
      <c r="CU1110" s="56"/>
      <c r="CV1110" s="56"/>
      <c r="CW1110" s="56"/>
      <c r="CX1110" s="56"/>
      <c r="CY1110" s="56"/>
      <c r="CZ1110" s="56"/>
      <c r="DA1110" s="56"/>
      <c r="DB1110" s="56"/>
      <c r="DC1110" s="56"/>
      <c r="DD1110" s="56"/>
      <c r="DE1110" s="56"/>
      <c r="DF1110" s="56"/>
      <c r="DG1110" s="56"/>
      <c r="DH1110" s="56"/>
      <c r="DI1110" s="56"/>
      <c r="DJ1110" s="56"/>
      <c r="DK1110" s="56"/>
      <c r="DL1110" s="56"/>
      <c r="DM1110" s="56"/>
      <c r="DN1110" s="56"/>
      <c r="DO1110" s="56"/>
      <c r="DP1110" s="56"/>
      <c r="DQ1110" s="56"/>
      <c r="DR1110" s="56"/>
      <c r="DS1110" s="56"/>
      <c r="DT1110" s="56"/>
      <c r="DU1110" s="56"/>
      <c r="DV1110" s="56"/>
      <c r="DW1110" s="56"/>
      <c r="DX1110" s="56"/>
      <c r="DY1110" s="56"/>
      <c r="DZ1110" s="56"/>
      <c r="EA1110" s="56"/>
      <c r="EB1110" s="56"/>
      <c r="EC1110" s="56"/>
      <c r="ED1110" s="56"/>
      <c r="EE1110" s="56"/>
      <c r="EF1110" s="56"/>
      <c r="EG1110" s="56"/>
      <c r="EH1110" s="56"/>
      <c r="EI1110" s="56"/>
      <c r="EJ1110" s="56"/>
      <c r="EK1110" s="56"/>
      <c r="EL1110" s="56"/>
      <c r="EM1110" s="56"/>
      <c r="EN1110" s="56"/>
      <c r="EO1110" s="56"/>
      <c r="EP1110" s="56"/>
      <c r="EQ1110" s="56"/>
      <c r="ER1110" s="56"/>
      <c r="ES1110" s="56"/>
      <c r="ET1110" s="56"/>
      <c r="EU1110" s="56"/>
      <c r="EV1110" s="56"/>
      <c r="EW1110" s="56"/>
      <c r="EX1110" s="56"/>
      <c r="EY1110" s="56"/>
      <c r="EZ1110" s="56"/>
      <c r="FA1110" s="56"/>
      <c r="FB1110" s="56"/>
      <c r="FC1110" s="56"/>
      <c r="FD1110" s="56"/>
      <c r="FE1110" s="56"/>
      <c r="FF1110" s="56"/>
      <c r="FG1110" s="56"/>
      <c r="FH1110" s="56"/>
      <c r="FI1110" s="56"/>
      <c r="FJ1110" s="56"/>
      <c r="FK1110" s="56"/>
      <c r="FL1110" s="56"/>
      <c r="FM1110" s="56"/>
      <c r="FN1110" s="56"/>
      <c r="FO1110" s="56"/>
      <c r="FP1110" s="56"/>
      <c r="FQ1110" s="56"/>
      <c r="FR1110" s="56"/>
      <c r="FS1110" s="56"/>
      <c r="FT1110" s="56"/>
      <c r="FU1110" s="56"/>
      <c r="FV1110" s="56"/>
      <c r="FW1110" s="56"/>
      <c r="FX1110" s="56"/>
      <c r="FY1110" s="56"/>
      <c r="FZ1110" s="56"/>
      <c r="GA1110" s="56"/>
      <c r="GB1110" s="56"/>
      <c r="GC1110" s="56"/>
      <c r="GD1110" s="56"/>
      <c r="GE1110" s="56"/>
      <c r="GF1110" s="56"/>
      <c r="GG1110" s="56"/>
      <c r="GH1110" s="56"/>
      <c r="GI1110" s="56"/>
      <c r="GJ1110" s="56"/>
      <c r="GK1110" s="56"/>
      <c r="GL1110" s="56"/>
      <c r="GM1110" s="56"/>
      <c r="GN1110" s="56"/>
      <c r="GO1110" s="56"/>
      <c r="GP1110" s="56"/>
      <c r="GQ1110" s="56"/>
      <c r="GR1110" s="56"/>
      <c r="GS1110" s="56"/>
      <c r="GT1110" s="56"/>
      <c r="GU1110" s="56"/>
      <c r="GV1110" s="56"/>
      <c r="GW1110" s="56"/>
      <c r="GX1110" s="56"/>
      <c r="GY1110" s="56"/>
      <c r="GZ1110" s="56"/>
      <c r="HA1110" s="56"/>
      <c r="HB1110" s="56"/>
      <c r="HC1110" s="56"/>
      <c r="HD1110" s="56"/>
      <c r="HE1110" s="56"/>
      <c r="HF1110" s="56"/>
      <c r="HG1110" s="56"/>
      <c r="HH1110" s="56"/>
      <c r="HI1110" s="56"/>
      <c r="HJ1110" s="56"/>
      <c r="HK1110" s="56"/>
      <c r="HL1110" s="56"/>
      <c r="HM1110" s="56"/>
      <c r="HN1110" s="56"/>
      <c r="HO1110" s="56"/>
      <c r="HP1110" s="56"/>
      <c r="HQ1110" s="56"/>
      <c r="HR1110" s="56"/>
      <c r="HS1110" s="56"/>
      <c r="HT1110" s="56"/>
      <c r="HU1110" s="56"/>
      <c r="HV1110" s="56"/>
      <c r="HW1110" s="56"/>
      <c r="HX1110" s="56"/>
      <c r="HY1110" s="56"/>
      <c r="HZ1110" s="56"/>
      <c r="IA1110" s="56"/>
      <c r="IB1110" s="56"/>
      <c r="IC1110" s="56"/>
      <c r="ID1110" s="56"/>
      <c r="IE1110" s="56"/>
      <c r="IF1110" s="56"/>
      <c r="IG1110" s="56"/>
      <c r="IH1110" s="56"/>
      <c r="II1110" s="56"/>
      <c r="IJ1110" s="56"/>
      <c r="IK1110" s="56"/>
      <c r="IL1110" s="56"/>
      <c r="IM1110" s="56"/>
      <c r="IN1110" s="56"/>
      <c r="IO1110" s="56"/>
      <c r="IP1110" s="56"/>
      <c r="IQ1110" s="56"/>
      <c r="IR1110" s="56"/>
      <c r="IS1110" s="56"/>
      <c r="IT1110" s="56"/>
      <c r="IU1110" s="56"/>
      <c r="IV1110" s="56"/>
      <c r="IW1110" s="56"/>
      <c r="IX1110" s="56"/>
    </row>
    <row r="1111" spans="2:258">
      <c r="B1111" s="56"/>
      <c r="C1111" s="56"/>
      <c r="D1111" s="56"/>
      <c r="E1111" s="56"/>
      <c r="F1111" s="56"/>
      <c r="G1111" s="56"/>
      <c r="H1111" s="56"/>
      <c r="I1111" s="56"/>
      <c r="J1111" s="56"/>
      <c r="K1111" s="56"/>
      <c r="L1111" s="56"/>
      <c r="M1111" s="56"/>
      <c r="CK1111" s="56"/>
      <c r="CL1111" s="56"/>
      <c r="CM1111" s="56"/>
      <c r="CN1111" s="56"/>
      <c r="CO1111" s="56"/>
      <c r="CP1111" s="56"/>
      <c r="CQ1111" s="56"/>
      <c r="CR1111" s="56"/>
      <c r="CS1111" s="56"/>
      <c r="CT1111" s="56"/>
      <c r="CU1111" s="56"/>
      <c r="CV1111" s="56"/>
      <c r="CW1111" s="56"/>
      <c r="CX1111" s="56"/>
      <c r="CY1111" s="56"/>
      <c r="CZ1111" s="56"/>
      <c r="DA1111" s="56"/>
      <c r="DB1111" s="56"/>
      <c r="DC1111" s="56"/>
      <c r="DD1111" s="56"/>
      <c r="DE1111" s="56"/>
      <c r="DF1111" s="56"/>
      <c r="DG1111" s="56"/>
      <c r="DH1111" s="56"/>
      <c r="DI1111" s="56"/>
      <c r="DJ1111" s="56"/>
      <c r="DK1111" s="56"/>
      <c r="DL1111" s="56"/>
      <c r="DM1111" s="56"/>
      <c r="DN1111" s="56"/>
      <c r="DO1111" s="56"/>
      <c r="DP1111" s="56"/>
      <c r="DQ1111" s="56"/>
      <c r="DR1111" s="56"/>
      <c r="DS1111" s="56"/>
      <c r="DT1111" s="56"/>
      <c r="DU1111" s="56"/>
      <c r="DV1111" s="56"/>
      <c r="DW1111" s="56"/>
      <c r="DX1111" s="56"/>
      <c r="DY1111" s="56"/>
      <c r="DZ1111" s="56"/>
      <c r="EA1111" s="56"/>
      <c r="EB1111" s="56"/>
      <c r="EC1111" s="56"/>
      <c r="ED1111" s="56"/>
      <c r="EE1111" s="56"/>
      <c r="EF1111" s="56"/>
      <c r="EG1111" s="56"/>
      <c r="EH1111" s="56"/>
      <c r="EI1111" s="56"/>
      <c r="EJ1111" s="56"/>
      <c r="EK1111" s="56"/>
      <c r="EL1111" s="56"/>
      <c r="EM1111" s="56"/>
      <c r="EN1111" s="56"/>
      <c r="EO1111" s="56"/>
      <c r="EP1111" s="56"/>
      <c r="EQ1111" s="56"/>
      <c r="ER1111" s="56"/>
      <c r="ES1111" s="56"/>
      <c r="ET1111" s="56"/>
      <c r="EU1111" s="56"/>
      <c r="EV1111" s="56"/>
      <c r="EW1111" s="56"/>
      <c r="EX1111" s="56"/>
      <c r="EY1111" s="56"/>
      <c r="EZ1111" s="56"/>
      <c r="FA1111" s="56"/>
      <c r="FB1111" s="56"/>
      <c r="FC1111" s="56"/>
      <c r="FD1111" s="56"/>
      <c r="FE1111" s="56"/>
      <c r="FF1111" s="56"/>
      <c r="FG1111" s="56"/>
      <c r="FH1111" s="56"/>
      <c r="FI1111" s="56"/>
      <c r="FJ1111" s="56"/>
      <c r="FK1111" s="56"/>
      <c r="FL1111" s="56"/>
      <c r="FM1111" s="56"/>
      <c r="FN1111" s="56"/>
      <c r="FO1111" s="56"/>
      <c r="FP1111" s="56"/>
      <c r="FQ1111" s="56"/>
      <c r="FR1111" s="56"/>
      <c r="FS1111" s="56"/>
      <c r="FT1111" s="56"/>
      <c r="FU1111" s="56"/>
      <c r="FV1111" s="56"/>
      <c r="FW1111" s="56"/>
      <c r="FX1111" s="56"/>
      <c r="FY1111" s="56"/>
      <c r="FZ1111" s="56"/>
      <c r="GA1111" s="56"/>
      <c r="GB1111" s="56"/>
      <c r="GC1111" s="56"/>
      <c r="GD1111" s="56"/>
      <c r="GE1111" s="56"/>
      <c r="GF1111" s="56"/>
      <c r="GG1111" s="56"/>
      <c r="GH1111" s="56"/>
      <c r="GI1111" s="56"/>
      <c r="GJ1111" s="56"/>
      <c r="GK1111" s="56"/>
      <c r="GL1111" s="56"/>
      <c r="GM1111" s="56"/>
      <c r="GN1111" s="56"/>
      <c r="GO1111" s="56"/>
      <c r="GP1111" s="56"/>
      <c r="GQ1111" s="56"/>
      <c r="GR1111" s="56"/>
      <c r="GS1111" s="56"/>
      <c r="GT1111" s="56"/>
      <c r="GU1111" s="56"/>
      <c r="GV1111" s="56"/>
      <c r="GW1111" s="56"/>
      <c r="GX1111" s="56"/>
      <c r="GY1111" s="56"/>
      <c r="GZ1111" s="56"/>
      <c r="HA1111" s="56"/>
      <c r="HB1111" s="56"/>
      <c r="HC1111" s="56"/>
      <c r="HD1111" s="56"/>
      <c r="HE1111" s="56"/>
      <c r="HF1111" s="56"/>
      <c r="HG1111" s="56"/>
      <c r="HH1111" s="56"/>
      <c r="HI1111" s="56"/>
      <c r="HJ1111" s="56"/>
      <c r="HK1111" s="56"/>
      <c r="HL1111" s="56"/>
      <c r="HM1111" s="56"/>
      <c r="HN1111" s="56"/>
      <c r="HO1111" s="56"/>
      <c r="HP1111" s="56"/>
      <c r="HQ1111" s="56"/>
      <c r="HR1111" s="56"/>
      <c r="HS1111" s="56"/>
      <c r="HT1111" s="56"/>
      <c r="HU1111" s="56"/>
      <c r="HV1111" s="56"/>
      <c r="HW1111" s="56"/>
      <c r="HX1111" s="56"/>
      <c r="HY1111" s="56"/>
      <c r="HZ1111" s="56"/>
      <c r="IA1111" s="56"/>
      <c r="IB1111" s="56"/>
      <c r="IC1111" s="56"/>
      <c r="ID1111" s="56"/>
      <c r="IE1111" s="56"/>
      <c r="IF1111" s="56"/>
      <c r="IG1111" s="56"/>
      <c r="IH1111" s="56"/>
      <c r="II1111" s="56"/>
      <c r="IJ1111" s="56"/>
      <c r="IK1111" s="56"/>
      <c r="IL1111" s="56"/>
      <c r="IM1111" s="56"/>
      <c r="IN1111" s="56"/>
      <c r="IO1111" s="56"/>
      <c r="IP1111" s="56"/>
      <c r="IQ1111" s="56"/>
      <c r="IR1111" s="56"/>
      <c r="IS1111" s="56"/>
      <c r="IT1111" s="56"/>
      <c r="IU1111" s="56"/>
      <c r="IV1111" s="56"/>
      <c r="IW1111" s="56"/>
      <c r="IX1111" s="56"/>
    </row>
    <row r="1112" spans="2:258">
      <c r="B1112" s="56"/>
      <c r="C1112" s="56"/>
      <c r="D1112" s="56"/>
      <c r="E1112" s="56"/>
      <c r="F1112" s="56"/>
      <c r="G1112" s="56"/>
      <c r="H1112" s="56"/>
      <c r="I1112" s="56"/>
      <c r="J1112" s="56"/>
      <c r="K1112" s="56"/>
      <c r="L1112" s="56"/>
      <c r="M1112" s="56"/>
      <c r="CK1112" s="56"/>
      <c r="CL1112" s="56"/>
      <c r="CM1112" s="56"/>
      <c r="CN1112" s="56"/>
      <c r="CO1112" s="56"/>
      <c r="CP1112" s="56"/>
      <c r="CQ1112" s="56"/>
      <c r="CR1112" s="56"/>
      <c r="CS1112" s="56"/>
      <c r="CT1112" s="56"/>
      <c r="CU1112" s="56"/>
      <c r="CV1112" s="56"/>
      <c r="CW1112" s="56"/>
      <c r="CX1112" s="56"/>
      <c r="CY1112" s="56"/>
      <c r="CZ1112" s="56"/>
      <c r="DA1112" s="56"/>
      <c r="DB1112" s="56"/>
      <c r="DC1112" s="56"/>
      <c r="DD1112" s="56"/>
      <c r="DE1112" s="56"/>
      <c r="DF1112" s="56"/>
      <c r="DG1112" s="56"/>
      <c r="DH1112" s="56"/>
      <c r="DI1112" s="56"/>
      <c r="DJ1112" s="56"/>
      <c r="DK1112" s="56"/>
      <c r="DL1112" s="56"/>
      <c r="DM1112" s="56"/>
      <c r="DN1112" s="56"/>
      <c r="DO1112" s="56"/>
      <c r="DP1112" s="56"/>
      <c r="DQ1112" s="56"/>
      <c r="DR1112" s="56"/>
      <c r="DS1112" s="56"/>
      <c r="DT1112" s="56"/>
      <c r="DU1112" s="56"/>
      <c r="DV1112" s="56"/>
      <c r="DW1112" s="56"/>
      <c r="DX1112" s="56"/>
      <c r="DY1112" s="56"/>
      <c r="DZ1112" s="56"/>
      <c r="EA1112" s="56"/>
      <c r="EB1112" s="56"/>
      <c r="EC1112" s="56"/>
      <c r="ED1112" s="56"/>
      <c r="EE1112" s="56"/>
      <c r="EF1112" s="56"/>
      <c r="EG1112" s="56"/>
      <c r="EH1112" s="56"/>
      <c r="EI1112" s="56"/>
      <c r="EJ1112" s="56"/>
      <c r="EK1112" s="56"/>
      <c r="EL1112" s="56"/>
      <c r="EM1112" s="56"/>
      <c r="EN1112" s="56"/>
      <c r="EO1112" s="56"/>
      <c r="EP1112" s="56"/>
      <c r="EQ1112" s="56"/>
      <c r="ER1112" s="56"/>
      <c r="ES1112" s="56"/>
      <c r="ET1112" s="56"/>
      <c r="EU1112" s="56"/>
      <c r="EV1112" s="56"/>
      <c r="EW1112" s="56"/>
      <c r="EX1112" s="56"/>
      <c r="EY1112" s="56"/>
      <c r="EZ1112" s="56"/>
      <c r="FA1112" s="56"/>
      <c r="FB1112" s="56"/>
      <c r="FC1112" s="56"/>
      <c r="FD1112" s="56"/>
      <c r="FE1112" s="56"/>
      <c r="FF1112" s="56"/>
      <c r="FG1112" s="56"/>
      <c r="FH1112" s="56"/>
      <c r="FI1112" s="56"/>
      <c r="FJ1112" s="56"/>
      <c r="FK1112" s="56"/>
      <c r="FL1112" s="56"/>
      <c r="FM1112" s="56"/>
      <c r="FN1112" s="56"/>
      <c r="FO1112" s="56"/>
      <c r="FP1112" s="56"/>
      <c r="FQ1112" s="56"/>
      <c r="FR1112" s="56"/>
      <c r="FS1112" s="56"/>
      <c r="FT1112" s="56"/>
      <c r="FU1112" s="56"/>
      <c r="FV1112" s="56"/>
      <c r="FW1112" s="56"/>
      <c r="FX1112" s="56"/>
      <c r="FY1112" s="56"/>
      <c r="FZ1112" s="56"/>
      <c r="GA1112" s="56"/>
      <c r="GB1112" s="56"/>
      <c r="GC1112" s="56"/>
      <c r="GD1112" s="56"/>
      <c r="GE1112" s="56"/>
      <c r="GF1112" s="56"/>
      <c r="GG1112" s="56"/>
      <c r="GH1112" s="56"/>
      <c r="GI1112" s="56"/>
      <c r="GJ1112" s="56"/>
      <c r="GK1112" s="56"/>
      <c r="GL1112" s="56"/>
      <c r="GM1112" s="56"/>
      <c r="GN1112" s="56"/>
      <c r="GO1112" s="56"/>
      <c r="GP1112" s="56"/>
      <c r="GQ1112" s="56"/>
      <c r="GR1112" s="56"/>
      <c r="GS1112" s="56"/>
      <c r="GT1112" s="56"/>
      <c r="GU1112" s="56"/>
      <c r="GV1112" s="56"/>
      <c r="GW1112" s="56"/>
      <c r="GX1112" s="56"/>
      <c r="GY1112" s="56"/>
      <c r="GZ1112" s="56"/>
      <c r="HA1112" s="56"/>
      <c r="HB1112" s="56"/>
      <c r="HC1112" s="56"/>
      <c r="HD1112" s="56"/>
      <c r="HE1112" s="56"/>
      <c r="HF1112" s="56"/>
      <c r="HG1112" s="56"/>
      <c r="HH1112" s="56"/>
      <c r="HI1112" s="56"/>
      <c r="HJ1112" s="56"/>
      <c r="HK1112" s="56"/>
      <c r="HL1112" s="56"/>
      <c r="HM1112" s="56"/>
      <c r="HN1112" s="56"/>
      <c r="HO1112" s="56"/>
      <c r="HP1112" s="56"/>
      <c r="HQ1112" s="56"/>
      <c r="HR1112" s="56"/>
      <c r="HS1112" s="56"/>
      <c r="HT1112" s="56"/>
      <c r="HU1112" s="56"/>
      <c r="HV1112" s="56"/>
      <c r="HW1112" s="56"/>
      <c r="HX1112" s="56"/>
      <c r="HY1112" s="56"/>
      <c r="HZ1112" s="56"/>
      <c r="IA1112" s="56"/>
      <c r="IB1112" s="56"/>
      <c r="IC1112" s="56"/>
      <c r="ID1112" s="56"/>
      <c r="IE1112" s="56"/>
      <c r="IF1112" s="56"/>
      <c r="IG1112" s="56"/>
      <c r="IH1112" s="56"/>
      <c r="II1112" s="56"/>
      <c r="IJ1112" s="56"/>
      <c r="IK1112" s="56"/>
      <c r="IL1112" s="56"/>
      <c r="IM1112" s="56"/>
      <c r="IN1112" s="56"/>
      <c r="IO1112" s="56"/>
      <c r="IP1112" s="56"/>
      <c r="IQ1112" s="56"/>
      <c r="IR1112" s="56"/>
      <c r="IS1112" s="56"/>
      <c r="IT1112" s="56"/>
      <c r="IU1112" s="56"/>
      <c r="IV1112" s="56"/>
      <c r="IW1112" s="56"/>
      <c r="IX1112" s="56"/>
    </row>
    <row r="1113" spans="2:258">
      <c r="B1113" s="56"/>
      <c r="C1113" s="56"/>
      <c r="D1113" s="56"/>
      <c r="E1113" s="56"/>
      <c r="F1113" s="56"/>
      <c r="G1113" s="56"/>
      <c r="H1113" s="56"/>
      <c r="I1113" s="56"/>
      <c r="J1113" s="56"/>
      <c r="K1113" s="56"/>
      <c r="L1113" s="56"/>
      <c r="M1113" s="56"/>
      <c r="CK1113" s="56"/>
      <c r="CL1113" s="56"/>
      <c r="CM1113" s="56"/>
      <c r="CN1113" s="56"/>
      <c r="CO1113" s="56"/>
      <c r="CP1113" s="56"/>
      <c r="CQ1113" s="56"/>
      <c r="CR1113" s="56"/>
      <c r="CS1113" s="56"/>
      <c r="CT1113" s="56"/>
      <c r="CU1113" s="56"/>
      <c r="CV1113" s="56"/>
      <c r="CW1113" s="56"/>
      <c r="CX1113" s="56"/>
      <c r="CY1113" s="56"/>
      <c r="CZ1113" s="56"/>
      <c r="DA1113" s="56"/>
      <c r="DB1113" s="56"/>
      <c r="DC1113" s="56"/>
      <c r="DD1113" s="56"/>
      <c r="DE1113" s="56"/>
      <c r="DF1113" s="56"/>
      <c r="DG1113" s="56"/>
      <c r="DH1113" s="56"/>
      <c r="DI1113" s="56"/>
      <c r="DJ1113" s="56"/>
      <c r="DK1113" s="56"/>
      <c r="DL1113" s="56"/>
      <c r="DM1113" s="56"/>
      <c r="DN1113" s="56"/>
      <c r="DO1113" s="56"/>
      <c r="DP1113" s="56"/>
      <c r="DQ1113" s="56"/>
      <c r="DR1113" s="56"/>
      <c r="DS1113" s="56"/>
      <c r="DT1113" s="56"/>
      <c r="DU1113" s="56"/>
      <c r="DV1113" s="56"/>
      <c r="DW1113" s="56"/>
      <c r="DX1113" s="56"/>
      <c r="DY1113" s="56"/>
      <c r="DZ1113" s="56"/>
      <c r="EA1113" s="56"/>
      <c r="EB1113" s="56"/>
      <c r="EC1113" s="56"/>
      <c r="ED1113" s="56"/>
      <c r="EE1113" s="56"/>
      <c r="EF1113" s="56"/>
      <c r="EG1113" s="56"/>
      <c r="EH1113" s="56"/>
      <c r="EI1113" s="56"/>
      <c r="EJ1113" s="56"/>
      <c r="EK1113" s="56"/>
      <c r="EL1113" s="56"/>
      <c r="EM1113" s="56"/>
      <c r="EN1113" s="56"/>
      <c r="EO1113" s="56"/>
      <c r="EP1113" s="56"/>
      <c r="EQ1113" s="56"/>
      <c r="ER1113" s="56"/>
      <c r="ES1113" s="56"/>
      <c r="ET1113" s="56"/>
      <c r="EU1113" s="56"/>
      <c r="EV1113" s="56"/>
      <c r="EW1113" s="56"/>
      <c r="EX1113" s="56"/>
      <c r="EY1113" s="56"/>
      <c r="EZ1113" s="56"/>
      <c r="FA1113" s="56"/>
      <c r="FB1113" s="56"/>
      <c r="FC1113" s="56"/>
      <c r="FD1113" s="56"/>
      <c r="FE1113" s="56"/>
      <c r="FF1113" s="56"/>
      <c r="FG1113" s="56"/>
      <c r="FH1113" s="56"/>
      <c r="FI1113" s="56"/>
      <c r="FJ1113" s="56"/>
      <c r="FK1113" s="56"/>
      <c r="FL1113" s="56"/>
      <c r="FM1113" s="56"/>
      <c r="FN1113" s="56"/>
      <c r="FO1113" s="56"/>
      <c r="FP1113" s="56"/>
      <c r="FQ1113" s="56"/>
      <c r="FR1113" s="56"/>
      <c r="FS1113" s="56"/>
      <c r="FT1113" s="56"/>
      <c r="FU1113" s="56"/>
      <c r="FV1113" s="56"/>
      <c r="FW1113" s="56"/>
      <c r="FX1113" s="56"/>
      <c r="FY1113" s="56"/>
      <c r="FZ1113" s="56"/>
      <c r="GA1113" s="56"/>
      <c r="GB1113" s="56"/>
      <c r="GC1113" s="56"/>
      <c r="GD1113" s="56"/>
      <c r="GE1113" s="56"/>
      <c r="GF1113" s="56"/>
      <c r="GG1113" s="56"/>
      <c r="GH1113" s="56"/>
      <c r="GI1113" s="56"/>
      <c r="GJ1113" s="56"/>
      <c r="GK1113" s="56"/>
      <c r="GL1113" s="56"/>
      <c r="GM1113" s="56"/>
      <c r="GN1113" s="56"/>
      <c r="GO1113" s="56"/>
      <c r="GP1113" s="56"/>
      <c r="GQ1113" s="56"/>
      <c r="GR1113" s="56"/>
      <c r="GS1113" s="56"/>
      <c r="GT1113" s="56"/>
      <c r="GU1113" s="56"/>
      <c r="GV1113" s="56"/>
      <c r="GW1113" s="56"/>
      <c r="GX1113" s="56"/>
      <c r="GY1113" s="56"/>
      <c r="GZ1113" s="56"/>
      <c r="HA1113" s="56"/>
      <c r="HB1113" s="56"/>
      <c r="HC1113" s="56"/>
      <c r="HD1113" s="56"/>
      <c r="HE1113" s="56"/>
      <c r="HF1113" s="56"/>
      <c r="HG1113" s="56"/>
      <c r="HH1113" s="56"/>
      <c r="HI1113" s="56"/>
      <c r="HJ1113" s="56"/>
      <c r="HK1113" s="56"/>
      <c r="HL1113" s="56"/>
      <c r="HM1113" s="56"/>
      <c r="HN1113" s="56"/>
      <c r="HO1113" s="56"/>
      <c r="HP1113" s="56"/>
      <c r="HQ1113" s="56"/>
      <c r="HR1113" s="56"/>
      <c r="HS1113" s="56"/>
      <c r="HT1113" s="56"/>
      <c r="HU1113" s="56"/>
      <c r="HV1113" s="56"/>
      <c r="HW1113" s="56"/>
      <c r="HX1113" s="56"/>
      <c r="HY1113" s="56"/>
      <c r="HZ1113" s="56"/>
      <c r="IA1113" s="56"/>
      <c r="IB1113" s="56"/>
      <c r="IC1113" s="56"/>
      <c r="ID1113" s="56"/>
      <c r="IE1113" s="56"/>
      <c r="IF1113" s="56"/>
      <c r="IG1113" s="56"/>
      <c r="IH1113" s="56"/>
      <c r="II1113" s="56"/>
      <c r="IJ1113" s="56"/>
      <c r="IK1113" s="56"/>
      <c r="IL1113" s="56"/>
      <c r="IM1113" s="56"/>
      <c r="IN1113" s="56"/>
      <c r="IO1113" s="56"/>
      <c r="IP1113" s="56"/>
      <c r="IQ1113" s="56"/>
      <c r="IR1113" s="56"/>
      <c r="IS1113" s="56"/>
      <c r="IT1113" s="56"/>
      <c r="IU1113" s="56"/>
      <c r="IV1113" s="56"/>
      <c r="IW1113" s="56"/>
      <c r="IX1113" s="56"/>
    </row>
    <row r="1114" spans="2:258">
      <c r="B1114" s="56"/>
      <c r="C1114" s="56"/>
      <c r="D1114" s="56"/>
      <c r="E1114" s="56"/>
      <c r="F1114" s="56"/>
      <c r="G1114" s="56"/>
      <c r="H1114" s="56"/>
      <c r="I1114" s="56"/>
      <c r="J1114" s="56"/>
      <c r="K1114" s="56"/>
      <c r="L1114" s="56"/>
      <c r="M1114" s="56"/>
      <c r="CK1114" s="56"/>
      <c r="CL1114" s="56"/>
      <c r="CM1114" s="56"/>
      <c r="CN1114" s="56"/>
      <c r="CO1114" s="56"/>
      <c r="CP1114" s="56"/>
      <c r="CQ1114" s="56"/>
      <c r="CR1114" s="56"/>
      <c r="CS1114" s="56"/>
      <c r="CT1114" s="56"/>
      <c r="CU1114" s="56"/>
      <c r="CV1114" s="56"/>
      <c r="CW1114" s="56"/>
      <c r="CX1114" s="56"/>
      <c r="CY1114" s="56"/>
      <c r="CZ1114" s="56"/>
      <c r="DA1114" s="56"/>
      <c r="DB1114" s="56"/>
      <c r="DC1114" s="56"/>
      <c r="DD1114" s="56"/>
      <c r="DE1114" s="56"/>
      <c r="DF1114" s="56"/>
      <c r="DG1114" s="56"/>
      <c r="DH1114" s="56"/>
      <c r="DI1114" s="56"/>
      <c r="DJ1114" s="56"/>
      <c r="DK1114" s="56"/>
      <c r="DL1114" s="56"/>
      <c r="DM1114" s="56"/>
      <c r="DN1114" s="56"/>
      <c r="DO1114" s="56"/>
      <c r="DP1114" s="56"/>
      <c r="DQ1114" s="56"/>
      <c r="DR1114" s="56"/>
      <c r="DS1114" s="56"/>
      <c r="DT1114" s="56"/>
      <c r="DU1114" s="56"/>
      <c r="DV1114" s="56"/>
      <c r="DW1114" s="56"/>
      <c r="DX1114" s="56"/>
      <c r="DY1114" s="56"/>
      <c r="DZ1114" s="56"/>
      <c r="EA1114" s="56"/>
      <c r="EB1114" s="56"/>
      <c r="EC1114" s="56"/>
      <c r="ED1114" s="56"/>
      <c r="EE1114" s="56"/>
      <c r="EF1114" s="56"/>
      <c r="EG1114" s="56"/>
      <c r="EH1114" s="56"/>
      <c r="EI1114" s="56"/>
      <c r="EJ1114" s="56"/>
      <c r="EK1114" s="56"/>
      <c r="EL1114" s="56"/>
      <c r="EM1114" s="56"/>
      <c r="EN1114" s="56"/>
      <c r="EO1114" s="56"/>
      <c r="EP1114" s="56"/>
      <c r="EQ1114" s="56"/>
      <c r="ER1114" s="56"/>
      <c r="ES1114" s="56"/>
      <c r="ET1114" s="56"/>
      <c r="EU1114" s="56"/>
      <c r="EV1114" s="56"/>
      <c r="EW1114" s="56"/>
      <c r="EX1114" s="56"/>
      <c r="EY1114" s="56"/>
      <c r="EZ1114" s="56"/>
      <c r="FA1114" s="56"/>
      <c r="FB1114" s="56"/>
      <c r="FC1114" s="56"/>
      <c r="FD1114" s="56"/>
      <c r="FE1114" s="56"/>
      <c r="FF1114" s="56"/>
      <c r="FG1114" s="56"/>
      <c r="FH1114" s="56"/>
      <c r="FI1114" s="56"/>
      <c r="FJ1114" s="56"/>
      <c r="FK1114" s="56"/>
      <c r="FL1114" s="56"/>
      <c r="FM1114" s="56"/>
      <c r="FN1114" s="56"/>
      <c r="FO1114" s="56"/>
      <c r="FP1114" s="56"/>
      <c r="FQ1114" s="56"/>
      <c r="FR1114" s="56"/>
      <c r="FS1114" s="56"/>
      <c r="FT1114" s="56"/>
      <c r="FU1114" s="56"/>
      <c r="FV1114" s="56"/>
      <c r="FW1114" s="56"/>
      <c r="FX1114" s="56"/>
      <c r="FY1114" s="56"/>
      <c r="FZ1114" s="56"/>
      <c r="GA1114" s="56"/>
      <c r="GB1114" s="56"/>
      <c r="GC1114" s="56"/>
      <c r="GD1114" s="56"/>
      <c r="GE1114" s="56"/>
      <c r="GF1114" s="56"/>
      <c r="GG1114" s="56"/>
      <c r="GH1114" s="56"/>
      <c r="GI1114" s="56"/>
      <c r="GJ1114" s="56"/>
      <c r="GK1114" s="56"/>
      <c r="GL1114" s="56"/>
      <c r="GM1114" s="56"/>
      <c r="GN1114" s="56"/>
      <c r="GO1114" s="56"/>
      <c r="GP1114" s="56"/>
      <c r="GQ1114" s="56"/>
      <c r="GR1114" s="56"/>
      <c r="GS1114" s="56"/>
      <c r="GT1114" s="56"/>
      <c r="GU1114" s="56"/>
      <c r="GV1114" s="56"/>
      <c r="GW1114" s="56"/>
      <c r="GX1114" s="56"/>
      <c r="GY1114" s="56"/>
      <c r="GZ1114" s="56"/>
      <c r="HA1114" s="56"/>
      <c r="HB1114" s="56"/>
      <c r="HC1114" s="56"/>
      <c r="HD1114" s="56"/>
      <c r="HE1114" s="56"/>
      <c r="HF1114" s="56"/>
      <c r="HG1114" s="56"/>
      <c r="HH1114" s="56"/>
      <c r="HI1114" s="56"/>
      <c r="HJ1114" s="56"/>
      <c r="HK1114" s="56"/>
      <c r="HL1114" s="56"/>
      <c r="HM1114" s="56"/>
      <c r="HN1114" s="56"/>
      <c r="HO1114" s="56"/>
      <c r="HP1114" s="56"/>
      <c r="HQ1114" s="56"/>
      <c r="HR1114" s="56"/>
      <c r="HS1114" s="56"/>
      <c r="HT1114" s="56"/>
      <c r="HU1114" s="56"/>
      <c r="HV1114" s="56"/>
      <c r="HW1114" s="56"/>
      <c r="HX1114" s="56"/>
      <c r="HY1114" s="56"/>
      <c r="HZ1114" s="56"/>
      <c r="IA1114" s="56"/>
      <c r="IB1114" s="56"/>
      <c r="IC1114" s="56"/>
      <c r="ID1114" s="56"/>
      <c r="IE1114" s="56"/>
      <c r="IF1114" s="56"/>
      <c r="IG1114" s="56"/>
      <c r="IH1114" s="56"/>
      <c r="II1114" s="56"/>
      <c r="IJ1114" s="56"/>
      <c r="IK1114" s="56"/>
      <c r="IL1114" s="56"/>
      <c r="IM1114" s="56"/>
      <c r="IN1114" s="56"/>
      <c r="IO1114" s="56"/>
      <c r="IP1114" s="56"/>
      <c r="IQ1114" s="56"/>
      <c r="IR1114" s="56"/>
      <c r="IS1114" s="56"/>
      <c r="IT1114" s="56"/>
      <c r="IU1114" s="56"/>
      <c r="IV1114" s="56"/>
      <c r="IW1114" s="56"/>
      <c r="IX1114" s="56"/>
    </row>
    <row r="1115" spans="2:258">
      <c r="B1115" s="56"/>
      <c r="C1115" s="56"/>
      <c r="D1115" s="56"/>
      <c r="E1115" s="56"/>
      <c r="F1115" s="56"/>
      <c r="G1115" s="56"/>
      <c r="H1115" s="56"/>
      <c r="I1115" s="56"/>
      <c r="J1115" s="56"/>
      <c r="K1115" s="56"/>
      <c r="L1115" s="56"/>
      <c r="M1115" s="56"/>
      <c r="CK1115" s="56"/>
      <c r="CL1115" s="56"/>
      <c r="CM1115" s="56"/>
      <c r="CN1115" s="56"/>
      <c r="CO1115" s="56"/>
      <c r="CP1115" s="56"/>
      <c r="CQ1115" s="56"/>
      <c r="CR1115" s="56"/>
      <c r="CS1115" s="56"/>
      <c r="CT1115" s="56"/>
      <c r="CU1115" s="56"/>
      <c r="CV1115" s="56"/>
      <c r="CW1115" s="56"/>
      <c r="CX1115" s="56"/>
      <c r="CY1115" s="56"/>
      <c r="CZ1115" s="56"/>
      <c r="DA1115" s="56"/>
      <c r="DB1115" s="56"/>
      <c r="DC1115" s="56"/>
      <c r="DD1115" s="56"/>
      <c r="DE1115" s="56"/>
      <c r="DF1115" s="56"/>
      <c r="DG1115" s="56"/>
      <c r="DH1115" s="56"/>
      <c r="DI1115" s="56"/>
      <c r="DJ1115" s="56"/>
      <c r="DK1115" s="56"/>
      <c r="DL1115" s="56"/>
      <c r="DM1115" s="56"/>
      <c r="DN1115" s="56"/>
      <c r="DO1115" s="56"/>
      <c r="DP1115" s="56"/>
      <c r="DQ1115" s="56"/>
      <c r="DR1115" s="56"/>
      <c r="DS1115" s="56"/>
      <c r="DT1115" s="56"/>
      <c r="DU1115" s="56"/>
      <c r="DV1115" s="56"/>
      <c r="DW1115" s="56"/>
      <c r="DX1115" s="56"/>
      <c r="DY1115" s="56"/>
      <c r="DZ1115" s="56"/>
      <c r="EA1115" s="56"/>
      <c r="EB1115" s="56"/>
      <c r="EC1115" s="56"/>
      <c r="ED1115" s="56"/>
      <c r="EE1115" s="56"/>
      <c r="EF1115" s="56"/>
      <c r="EG1115" s="56"/>
      <c r="EH1115" s="56"/>
      <c r="EI1115" s="56"/>
      <c r="EJ1115" s="56"/>
      <c r="EK1115" s="56"/>
      <c r="EL1115" s="56"/>
      <c r="EM1115" s="56"/>
      <c r="EN1115" s="56"/>
      <c r="EO1115" s="56"/>
      <c r="EP1115" s="56"/>
      <c r="EQ1115" s="56"/>
      <c r="ER1115" s="56"/>
      <c r="ES1115" s="56"/>
      <c r="ET1115" s="56"/>
      <c r="EU1115" s="56"/>
      <c r="EV1115" s="56"/>
      <c r="EW1115" s="56"/>
      <c r="EX1115" s="56"/>
      <c r="EY1115" s="56"/>
      <c r="EZ1115" s="56"/>
      <c r="FA1115" s="56"/>
      <c r="FB1115" s="56"/>
      <c r="FC1115" s="56"/>
      <c r="FD1115" s="56"/>
      <c r="FE1115" s="56"/>
      <c r="FF1115" s="56"/>
      <c r="FG1115" s="56"/>
      <c r="FH1115" s="56"/>
      <c r="FI1115" s="56"/>
      <c r="FJ1115" s="56"/>
      <c r="FK1115" s="56"/>
      <c r="FL1115" s="56"/>
      <c r="FM1115" s="56"/>
      <c r="FN1115" s="56"/>
      <c r="FO1115" s="56"/>
      <c r="FP1115" s="56"/>
      <c r="FQ1115" s="56"/>
      <c r="FR1115" s="56"/>
      <c r="FS1115" s="56"/>
      <c r="FT1115" s="56"/>
      <c r="FU1115" s="56"/>
      <c r="FV1115" s="56"/>
      <c r="FW1115" s="56"/>
      <c r="FX1115" s="56"/>
      <c r="FY1115" s="56"/>
      <c r="FZ1115" s="56"/>
      <c r="GA1115" s="56"/>
      <c r="GB1115" s="56"/>
      <c r="GC1115" s="56"/>
      <c r="GD1115" s="56"/>
      <c r="GE1115" s="56"/>
      <c r="GF1115" s="56"/>
      <c r="GG1115" s="56"/>
      <c r="GH1115" s="56"/>
      <c r="GI1115" s="56"/>
      <c r="GJ1115" s="56"/>
      <c r="GK1115" s="56"/>
      <c r="GL1115" s="56"/>
      <c r="GM1115" s="56"/>
      <c r="GN1115" s="56"/>
      <c r="GO1115" s="56"/>
      <c r="GP1115" s="56"/>
      <c r="GQ1115" s="56"/>
      <c r="GR1115" s="56"/>
      <c r="GS1115" s="56"/>
      <c r="GT1115" s="56"/>
      <c r="GU1115" s="56"/>
      <c r="GV1115" s="56"/>
      <c r="GW1115" s="56"/>
      <c r="GX1115" s="56"/>
      <c r="GY1115" s="56"/>
      <c r="GZ1115" s="56"/>
      <c r="HA1115" s="56"/>
      <c r="HB1115" s="56"/>
      <c r="HC1115" s="56"/>
      <c r="HD1115" s="56"/>
      <c r="HE1115" s="56"/>
      <c r="HF1115" s="56"/>
      <c r="HG1115" s="56"/>
      <c r="HH1115" s="56"/>
      <c r="HI1115" s="56"/>
      <c r="HJ1115" s="56"/>
      <c r="HK1115" s="56"/>
      <c r="HL1115" s="56"/>
      <c r="HM1115" s="56"/>
      <c r="HN1115" s="56"/>
      <c r="HO1115" s="56"/>
      <c r="HP1115" s="56"/>
      <c r="HQ1115" s="56"/>
      <c r="HR1115" s="56"/>
      <c r="HS1115" s="56"/>
      <c r="HT1115" s="56"/>
      <c r="HU1115" s="56"/>
      <c r="HV1115" s="56"/>
      <c r="HW1115" s="56"/>
      <c r="HX1115" s="56"/>
      <c r="HY1115" s="56"/>
      <c r="HZ1115" s="56"/>
      <c r="IA1115" s="56"/>
      <c r="IB1115" s="56"/>
      <c r="IC1115" s="56"/>
      <c r="ID1115" s="56"/>
      <c r="IE1115" s="56"/>
      <c r="IF1115" s="56"/>
      <c r="IG1115" s="56"/>
      <c r="IH1115" s="56"/>
      <c r="II1115" s="56"/>
      <c r="IJ1115" s="56"/>
      <c r="IK1115" s="56"/>
      <c r="IL1115" s="56"/>
      <c r="IM1115" s="56"/>
      <c r="IN1115" s="56"/>
      <c r="IO1115" s="56"/>
      <c r="IP1115" s="56"/>
      <c r="IQ1115" s="56"/>
      <c r="IR1115" s="56"/>
      <c r="IS1115" s="56"/>
      <c r="IT1115" s="56"/>
      <c r="IU1115" s="56"/>
      <c r="IV1115" s="56"/>
      <c r="IW1115" s="56"/>
      <c r="IX1115" s="56"/>
    </row>
    <row r="1116" spans="2:258">
      <c r="B1116" s="56"/>
      <c r="C1116" s="56"/>
      <c r="D1116" s="56"/>
      <c r="E1116" s="56"/>
      <c r="F1116" s="56"/>
      <c r="G1116" s="56"/>
      <c r="H1116" s="56"/>
      <c r="I1116" s="56"/>
      <c r="J1116" s="56"/>
      <c r="K1116" s="56"/>
      <c r="L1116" s="56"/>
      <c r="M1116" s="56"/>
      <c r="CK1116" s="56"/>
      <c r="CL1116" s="56"/>
      <c r="CM1116" s="56"/>
      <c r="CN1116" s="56"/>
      <c r="CO1116" s="56"/>
      <c r="CP1116" s="56"/>
      <c r="CQ1116" s="56"/>
      <c r="CR1116" s="56"/>
      <c r="CS1116" s="56"/>
      <c r="CT1116" s="56"/>
      <c r="CU1116" s="56"/>
      <c r="CV1116" s="56"/>
      <c r="CW1116" s="56"/>
      <c r="CX1116" s="56"/>
      <c r="CY1116" s="56"/>
      <c r="CZ1116" s="56"/>
      <c r="DA1116" s="56"/>
      <c r="DB1116" s="56"/>
      <c r="DC1116" s="56"/>
      <c r="DD1116" s="56"/>
      <c r="DE1116" s="56"/>
      <c r="DF1116" s="56"/>
      <c r="DG1116" s="56"/>
      <c r="DH1116" s="56"/>
      <c r="DI1116" s="56"/>
      <c r="DJ1116" s="56"/>
      <c r="DK1116" s="56"/>
      <c r="DL1116" s="56"/>
      <c r="DM1116" s="56"/>
      <c r="DN1116" s="56"/>
      <c r="DO1116" s="56"/>
      <c r="DP1116" s="56"/>
      <c r="DQ1116" s="56"/>
      <c r="DR1116" s="56"/>
      <c r="DS1116" s="56"/>
      <c r="DT1116" s="56"/>
      <c r="DU1116" s="56"/>
      <c r="DV1116" s="56"/>
      <c r="DW1116" s="56"/>
      <c r="DX1116" s="56"/>
      <c r="DY1116" s="56"/>
      <c r="DZ1116" s="56"/>
      <c r="EA1116" s="56"/>
      <c r="EB1116" s="56"/>
      <c r="EC1116" s="56"/>
      <c r="ED1116" s="56"/>
      <c r="EE1116" s="56"/>
      <c r="EF1116" s="56"/>
      <c r="EG1116" s="56"/>
      <c r="EH1116" s="56"/>
      <c r="EI1116" s="56"/>
      <c r="EJ1116" s="56"/>
      <c r="EK1116" s="56"/>
      <c r="EL1116" s="56"/>
      <c r="EM1116" s="56"/>
      <c r="EN1116" s="56"/>
      <c r="EO1116" s="56"/>
      <c r="EP1116" s="56"/>
      <c r="EQ1116" s="56"/>
      <c r="ER1116" s="56"/>
      <c r="ES1116" s="56"/>
      <c r="ET1116" s="56"/>
      <c r="EU1116" s="56"/>
      <c r="EV1116" s="56"/>
      <c r="EW1116" s="56"/>
      <c r="EX1116" s="56"/>
      <c r="EY1116" s="56"/>
      <c r="EZ1116" s="56"/>
      <c r="FA1116" s="56"/>
      <c r="FB1116" s="56"/>
      <c r="FC1116" s="56"/>
      <c r="FD1116" s="56"/>
      <c r="FE1116" s="56"/>
      <c r="FF1116" s="56"/>
      <c r="FG1116" s="56"/>
      <c r="FH1116" s="56"/>
      <c r="FI1116" s="56"/>
      <c r="FJ1116" s="56"/>
      <c r="FK1116" s="56"/>
      <c r="FL1116" s="56"/>
      <c r="FM1116" s="56"/>
      <c r="FN1116" s="56"/>
      <c r="FO1116" s="56"/>
      <c r="FP1116" s="56"/>
      <c r="FQ1116" s="56"/>
      <c r="FR1116" s="56"/>
      <c r="FS1116" s="56"/>
      <c r="FT1116" s="56"/>
      <c r="FU1116" s="56"/>
      <c r="FV1116" s="56"/>
      <c r="FW1116" s="56"/>
      <c r="FX1116" s="56"/>
      <c r="FY1116" s="56"/>
      <c r="FZ1116" s="56"/>
      <c r="GA1116" s="56"/>
      <c r="GB1116" s="56"/>
      <c r="GC1116" s="56"/>
      <c r="GD1116" s="56"/>
      <c r="GE1116" s="56"/>
      <c r="GF1116" s="56"/>
      <c r="GG1116" s="56"/>
      <c r="GH1116" s="56"/>
      <c r="GI1116" s="56"/>
      <c r="GJ1116" s="56"/>
      <c r="GK1116" s="56"/>
      <c r="GL1116" s="56"/>
      <c r="GM1116" s="56"/>
      <c r="GN1116" s="56"/>
      <c r="GO1116" s="56"/>
      <c r="GP1116" s="56"/>
      <c r="GQ1116" s="56"/>
      <c r="GR1116" s="56"/>
      <c r="GS1116" s="56"/>
      <c r="GT1116" s="56"/>
      <c r="GU1116" s="56"/>
      <c r="GV1116" s="56"/>
      <c r="GW1116" s="56"/>
      <c r="GX1116" s="56"/>
      <c r="GY1116" s="56"/>
      <c r="GZ1116" s="56"/>
      <c r="HA1116" s="56"/>
      <c r="HB1116" s="56"/>
      <c r="HC1116" s="56"/>
      <c r="HD1116" s="56"/>
      <c r="HE1116" s="56"/>
      <c r="HF1116" s="56"/>
      <c r="HG1116" s="56"/>
      <c r="HH1116" s="56"/>
      <c r="HI1116" s="56"/>
      <c r="HJ1116" s="56"/>
      <c r="HK1116" s="56"/>
      <c r="HL1116" s="56"/>
      <c r="HM1116" s="56"/>
      <c r="HN1116" s="56"/>
      <c r="HO1116" s="56"/>
      <c r="HP1116" s="56"/>
      <c r="HQ1116" s="56"/>
      <c r="HR1116" s="56"/>
      <c r="HS1116" s="56"/>
      <c r="HT1116" s="56"/>
      <c r="HU1116" s="56"/>
      <c r="HV1116" s="56"/>
      <c r="HW1116" s="56"/>
      <c r="HX1116" s="56"/>
      <c r="HY1116" s="56"/>
      <c r="HZ1116" s="56"/>
      <c r="IA1116" s="56"/>
      <c r="IB1116" s="56"/>
      <c r="IC1116" s="56"/>
      <c r="ID1116" s="56"/>
      <c r="IE1116" s="56"/>
      <c r="IF1116" s="56"/>
      <c r="IG1116" s="56"/>
      <c r="IH1116" s="56"/>
      <c r="II1116" s="56"/>
      <c r="IJ1116" s="56"/>
      <c r="IK1116" s="56"/>
      <c r="IL1116" s="56"/>
      <c r="IM1116" s="56"/>
      <c r="IN1116" s="56"/>
      <c r="IO1116" s="56"/>
      <c r="IP1116" s="56"/>
      <c r="IQ1116" s="56"/>
      <c r="IR1116" s="56"/>
      <c r="IS1116" s="56"/>
      <c r="IT1116" s="56"/>
      <c r="IU1116" s="56"/>
      <c r="IV1116" s="56"/>
      <c r="IW1116" s="56"/>
      <c r="IX1116" s="56"/>
    </row>
    <row r="1117" spans="2:258">
      <c r="B1117" s="56"/>
      <c r="C1117" s="56"/>
      <c r="D1117" s="56"/>
      <c r="E1117" s="56"/>
      <c r="F1117" s="56"/>
      <c r="G1117" s="56"/>
      <c r="H1117" s="56"/>
      <c r="I1117" s="56"/>
      <c r="J1117" s="56"/>
      <c r="K1117" s="56"/>
      <c r="L1117" s="56"/>
      <c r="M1117" s="56"/>
      <c r="CK1117" s="56"/>
      <c r="CL1117" s="56"/>
      <c r="CM1117" s="56"/>
      <c r="CN1117" s="56"/>
      <c r="CO1117" s="56"/>
      <c r="CP1117" s="56"/>
      <c r="CQ1117" s="56"/>
      <c r="CR1117" s="56"/>
      <c r="CS1117" s="56"/>
      <c r="CT1117" s="56"/>
      <c r="CU1117" s="56"/>
      <c r="CV1117" s="56"/>
      <c r="CW1117" s="56"/>
      <c r="CX1117" s="56"/>
      <c r="CY1117" s="56"/>
      <c r="CZ1117" s="56"/>
      <c r="DA1117" s="56"/>
      <c r="DB1117" s="56"/>
      <c r="DC1117" s="56"/>
      <c r="DD1117" s="56"/>
      <c r="DE1117" s="56"/>
      <c r="DF1117" s="56"/>
      <c r="DG1117" s="56"/>
      <c r="DH1117" s="56"/>
      <c r="DI1117" s="56"/>
      <c r="DJ1117" s="56"/>
      <c r="DK1117" s="56"/>
      <c r="DL1117" s="56"/>
      <c r="DM1117" s="56"/>
      <c r="DN1117" s="56"/>
      <c r="DO1117" s="56"/>
      <c r="DP1117" s="56"/>
      <c r="DQ1117" s="56"/>
      <c r="DR1117" s="56"/>
      <c r="DS1117" s="56"/>
      <c r="DT1117" s="56"/>
      <c r="DU1117" s="56"/>
      <c r="DV1117" s="56"/>
      <c r="DW1117" s="56"/>
      <c r="DX1117" s="56"/>
      <c r="DY1117" s="56"/>
      <c r="DZ1117" s="56"/>
      <c r="EA1117" s="56"/>
      <c r="EB1117" s="56"/>
      <c r="EC1117" s="56"/>
      <c r="ED1117" s="56"/>
      <c r="EE1117" s="56"/>
      <c r="EF1117" s="56"/>
      <c r="EG1117" s="56"/>
      <c r="EH1117" s="56"/>
      <c r="EI1117" s="56"/>
      <c r="EJ1117" s="56"/>
      <c r="EK1117" s="56"/>
      <c r="EL1117" s="56"/>
      <c r="EM1117" s="56"/>
      <c r="EN1117" s="56"/>
      <c r="EO1117" s="56"/>
      <c r="EP1117" s="56"/>
      <c r="EQ1117" s="56"/>
      <c r="ER1117" s="56"/>
      <c r="ES1117" s="56"/>
      <c r="ET1117" s="56"/>
      <c r="EU1117" s="56"/>
      <c r="EV1117" s="56"/>
      <c r="EW1117" s="56"/>
      <c r="EX1117" s="56"/>
      <c r="EY1117" s="56"/>
      <c r="EZ1117" s="56"/>
      <c r="FA1117" s="56"/>
      <c r="FB1117" s="56"/>
      <c r="FC1117" s="56"/>
      <c r="FD1117" s="56"/>
      <c r="FE1117" s="56"/>
      <c r="FF1117" s="56"/>
      <c r="FG1117" s="56"/>
      <c r="FH1117" s="56"/>
      <c r="FI1117" s="56"/>
      <c r="FJ1117" s="56"/>
      <c r="FK1117" s="56"/>
      <c r="FL1117" s="56"/>
      <c r="FM1117" s="56"/>
      <c r="FN1117" s="56"/>
      <c r="FO1117" s="56"/>
      <c r="FP1117" s="56"/>
      <c r="FQ1117" s="56"/>
      <c r="FR1117" s="56"/>
      <c r="FS1117" s="56"/>
      <c r="FT1117" s="56"/>
      <c r="FU1117" s="56"/>
      <c r="FV1117" s="56"/>
      <c r="FW1117" s="56"/>
      <c r="FX1117" s="56"/>
      <c r="FY1117" s="56"/>
      <c r="FZ1117" s="56"/>
      <c r="GA1117" s="56"/>
      <c r="GB1117" s="56"/>
      <c r="GC1117" s="56"/>
      <c r="GD1117" s="56"/>
      <c r="GE1117" s="56"/>
      <c r="GF1117" s="56"/>
      <c r="GG1117" s="56"/>
      <c r="GH1117" s="56"/>
      <c r="GI1117" s="56"/>
      <c r="GJ1117" s="56"/>
      <c r="GK1117" s="56"/>
      <c r="GL1117" s="56"/>
      <c r="GM1117" s="56"/>
      <c r="GN1117" s="56"/>
      <c r="GO1117" s="56"/>
      <c r="GP1117" s="56"/>
      <c r="GQ1117" s="56"/>
      <c r="GR1117" s="56"/>
      <c r="GS1117" s="56"/>
      <c r="GT1117" s="56"/>
      <c r="GU1117" s="56"/>
      <c r="GV1117" s="56"/>
      <c r="GW1117" s="56"/>
      <c r="GX1117" s="56"/>
      <c r="GY1117" s="56"/>
      <c r="GZ1117" s="56"/>
      <c r="HA1117" s="56"/>
      <c r="HB1117" s="56"/>
      <c r="HC1117" s="56"/>
      <c r="HD1117" s="56"/>
      <c r="HE1117" s="56"/>
      <c r="HF1117" s="56"/>
      <c r="HG1117" s="56"/>
      <c r="HH1117" s="56"/>
      <c r="HI1117" s="56"/>
      <c r="HJ1117" s="56"/>
      <c r="HK1117" s="56"/>
      <c r="HL1117" s="56"/>
      <c r="HM1117" s="56"/>
      <c r="HN1117" s="56"/>
      <c r="HO1117" s="56"/>
      <c r="HP1117" s="56"/>
      <c r="HQ1117" s="56"/>
      <c r="HR1117" s="56"/>
      <c r="HS1117" s="56"/>
      <c r="HT1117" s="56"/>
      <c r="HU1117" s="56"/>
      <c r="HV1117" s="56"/>
      <c r="HW1117" s="56"/>
      <c r="HX1117" s="56"/>
      <c r="HY1117" s="56"/>
      <c r="HZ1117" s="56"/>
      <c r="IA1117" s="56"/>
      <c r="IB1117" s="56"/>
      <c r="IC1117" s="56"/>
      <c r="ID1117" s="56"/>
      <c r="IE1117" s="56"/>
      <c r="IF1117" s="56"/>
      <c r="IG1117" s="56"/>
      <c r="IH1117" s="56"/>
      <c r="II1117" s="56"/>
      <c r="IJ1117" s="56"/>
      <c r="IK1117" s="56"/>
      <c r="IL1117" s="56"/>
      <c r="IM1117" s="56"/>
      <c r="IN1117" s="56"/>
      <c r="IO1117" s="56"/>
      <c r="IP1117" s="56"/>
      <c r="IQ1117" s="56"/>
      <c r="IR1117" s="56"/>
      <c r="IS1117" s="56"/>
      <c r="IT1117" s="56"/>
      <c r="IU1117" s="56"/>
      <c r="IV1117" s="56"/>
      <c r="IW1117" s="56"/>
      <c r="IX1117" s="56"/>
    </row>
    <row r="1118" spans="2:258">
      <c r="B1118" s="56"/>
      <c r="C1118" s="56"/>
      <c r="D1118" s="56"/>
      <c r="E1118" s="56"/>
      <c r="F1118" s="56"/>
      <c r="G1118" s="56"/>
      <c r="H1118" s="56"/>
      <c r="I1118" s="56"/>
      <c r="J1118" s="56"/>
      <c r="K1118" s="56"/>
      <c r="L1118" s="56"/>
      <c r="M1118" s="56"/>
      <c r="CK1118" s="56"/>
      <c r="CL1118" s="56"/>
      <c r="CM1118" s="56"/>
      <c r="CN1118" s="56"/>
      <c r="CO1118" s="56"/>
      <c r="CP1118" s="56"/>
      <c r="CQ1118" s="56"/>
      <c r="CR1118" s="56"/>
      <c r="CS1118" s="56"/>
      <c r="CT1118" s="56"/>
      <c r="CU1118" s="56"/>
      <c r="CV1118" s="56"/>
      <c r="CW1118" s="56"/>
      <c r="CX1118" s="56"/>
      <c r="CY1118" s="56"/>
      <c r="CZ1118" s="56"/>
      <c r="DA1118" s="56"/>
      <c r="DB1118" s="56"/>
      <c r="DC1118" s="56"/>
      <c r="DD1118" s="56"/>
      <c r="DE1118" s="56"/>
      <c r="DF1118" s="56"/>
      <c r="DG1118" s="56"/>
      <c r="DH1118" s="56"/>
      <c r="DI1118" s="56"/>
      <c r="DJ1118" s="56"/>
      <c r="DK1118" s="56"/>
      <c r="DL1118" s="56"/>
      <c r="DM1118" s="56"/>
      <c r="DN1118" s="56"/>
      <c r="DO1118" s="56"/>
      <c r="DP1118" s="56"/>
      <c r="DQ1118" s="56"/>
      <c r="DR1118" s="56"/>
      <c r="DS1118" s="56"/>
      <c r="DT1118" s="56"/>
      <c r="DU1118" s="56"/>
      <c r="DV1118" s="56"/>
      <c r="DW1118" s="56"/>
      <c r="DX1118" s="56"/>
      <c r="DY1118" s="56"/>
      <c r="DZ1118" s="56"/>
      <c r="EA1118" s="56"/>
      <c r="EB1118" s="56"/>
      <c r="EC1118" s="56"/>
      <c r="ED1118" s="56"/>
      <c r="EE1118" s="56"/>
      <c r="EF1118" s="56"/>
      <c r="EG1118" s="56"/>
      <c r="EH1118" s="56"/>
      <c r="EI1118" s="56"/>
      <c r="EJ1118" s="56"/>
      <c r="EK1118" s="56"/>
      <c r="EL1118" s="56"/>
      <c r="EM1118" s="56"/>
      <c r="EN1118" s="56"/>
      <c r="EO1118" s="56"/>
      <c r="EP1118" s="56"/>
      <c r="EQ1118" s="56"/>
      <c r="ER1118" s="56"/>
      <c r="ES1118" s="56"/>
      <c r="ET1118" s="56"/>
      <c r="EU1118" s="56"/>
      <c r="EV1118" s="56"/>
      <c r="EW1118" s="56"/>
      <c r="EX1118" s="56"/>
      <c r="EY1118" s="56"/>
      <c r="EZ1118" s="56"/>
      <c r="FA1118" s="56"/>
      <c r="FB1118" s="56"/>
      <c r="FC1118" s="56"/>
      <c r="FD1118" s="56"/>
      <c r="FE1118" s="56"/>
      <c r="FF1118" s="56"/>
      <c r="FG1118" s="56"/>
      <c r="FH1118" s="56"/>
      <c r="FI1118" s="56"/>
      <c r="FJ1118" s="56"/>
      <c r="FK1118" s="56"/>
      <c r="FL1118" s="56"/>
      <c r="FM1118" s="56"/>
      <c r="FN1118" s="56"/>
      <c r="FO1118" s="56"/>
      <c r="FP1118" s="56"/>
      <c r="FQ1118" s="56"/>
      <c r="FR1118" s="56"/>
      <c r="FS1118" s="56"/>
      <c r="FT1118" s="56"/>
      <c r="FU1118" s="56"/>
      <c r="FV1118" s="56"/>
      <c r="FW1118" s="56"/>
      <c r="FX1118" s="56"/>
      <c r="FY1118" s="56"/>
      <c r="FZ1118" s="56"/>
      <c r="GA1118" s="56"/>
      <c r="GB1118" s="56"/>
      <c r="GC1118" s="56"/>
      <c r="GD1118" s="56"/>
      <c r="GE1118" s="56"/>
      <c r="GF1118" s="56"/>
      <c r="GG1118" s="56"/>
      <c r="GH1118" s="56"/>
      <c r="GI1118" s="56"/>
      <c r="GJ1118" s="56"/>
      <c r="GK1118" s="56"/>
      <c r="GL1118" s="56"/>
      <c r="GM1118" s="56"/>
      <c r="GN1118" s="56"/>
      <c r="GO1118" s="56"/>
      <c r="GP1118" s="56"/>
      <c r="GQ1118" s="56"/>
      <c r="GR1118" s="56"/>
      <c r="GS1118" s="56"/>
      <c r="GT1118" s="56"/>
      <c r="GU1118" s="56"/>
      <c r="GV1118" s="56"/>
      <c r="GW1118" s="56"/>
      <c r="GX1118" s="56"/>
      <c r="GY1118" s="56"/>
      <c r="GZ1118" s="56"/>
      <c r="HA1118" s="56"/>
      <c r="HB1118" s="56"/>
      <c r="HC1118" s="56"/>
      <c r="HD1118" s="56"/>
      <c r="HE1118" s="56"/>
      <c r="HF1118" s="56"/>
      <c r="HG1118" s="56"/>
      <c r="HH1118" s="56"/>
      <c r="HI1118" s="56"/>
      <c r="HJ1118" s="56"/>
      <c r="HK1118" s="56"/>
      <c r="HL1118" s="56"/>
      <c r="HM1118" s="56"/>
      <c r="HN1118" s="56"/>
      <c r="HO1118" s="56"/>
      <c r="HP1118" s="56"/>
      <c r="HQ1118" s="56"/>
      <c r="HR1118" s="56"/>
      <c r="HS1118" s="56"/>
      <c r="HT1118" s="56"/>
      <c r="HU1118" s="56"/>
      <c r="HV1118" s="56"/>
      <c r="HW1118" s="56"/>
      <c r="HX1118" s="56"/>
      <c r="HY1118" s="56"/>
      <c r="HZ1118" s="56"/>
      <c r="IA1118" s="56"/>
      <c r="IB1118" s="56"/>
      <c r="IC1118" s="56"/>
      <c r="ID1118" s="56"/>
      <c r="IE1118" s="56"/>
      <c r="IF1118" s="56"/>
      <c r="IG1118" s="56"/>
      <c r="IH1118" s="56"/>
      <c r="II1118" s="56"/>
      <c r="IJ1118" s="56"/>
      <c r="IK1118" s="56"/>
      <c r="IL1118" s="56"/>
      <c r="IM1118" s="56"/>
      <c r="IN1118" s="56"/>
      <c r="IO1118" s="56"/>
      <c r="IP1118" s="56"/>
      <c r="IQ1118" s="56"/>
      <c r="IR1118" s="56"/>
      <c r="IS1118" s="56"/>
      <c r="IT1118" s="56"/>
      <c r="IU1118" s="56"/>
      <c r="IV1118" s="56"/>
      <c r="IW1118" s="56"/>
      <c r="IX1118" s="56"/>
    </row>
    <row r="1119" spans="2:258">
      <c r="B1119" s="56"/>
      <c r="C1119" s="56"/>
      <c r="D1119" s="56"/>
      <c r="E1119" s="56"/>
      <c r="F1119" s="56"/>
      <c r="G1119" s="56"/>
      <c r="H1119" s="56"/>
      <c r="I1119" s="56"/>
      <c r="J1119" s="56"/>
      <c r="K1119" s="56"/>
      <c r="L1119" s="56"/>
      <c r="M1119" s="56"/>
      <c r="CK1119" s="56"/>
      <c r="CL1119" s="56"/>
      <c r="CM1119" s="56"/>
      <c r="CN1119" s="56"/>
      <c r="CO1119" s="56"/>
      <c r="CP1119" s="56"/>
      <c r="CQ1119" s="56"/>
      <c r="CR1119" s="56"/>
      <c r="CS1119" s="56"/>
      <c r="CT1119" s="56"/>
      <c r="CU1119" s="56"/>
      <c r="CV1119" s="56"/>
      <c r="CW1119" s="56"/>
      <c r="CX1119" s="56"/>
      <c r="CY1119" s="56"/>
      <c r="CZ1119" s="56"/>
      <c r="DA1119" s="56"/>
      <c r="DB1119" s="56"/>
      <c r="DC1119" s="56"/>
      <c r="DD1119" s="56"/>
      <c r="DE1119" s="56"/>
      <c r="DF1119" s="56"/>
      <c r="DG1119" s="56"/>
      <c r="DH1119" s="56"/>
      <c r="DI1119" s="56"/>
      <c r="DJ1119" s="56"/>
      <c r="DK1119" s="56"/>
      <c r="DL1119" s="56"/>
      <c r="DM1119" s="56"/>
      <c r="DN1119" s="56"/>
      <c r="DO1119" s="56"/>
      <c r="DP1119" s="56"/>
      <c r="DQ1119" s="56"/>
      <c r="DR1119" s="56"/>
      <c r="DS1119" s="56"/>
      <c r="DT1119" s="56"/>
      <c r="DU1119" s="56"/>
      <c r="DV1119" s="56"/>
      <c r="DW1119" s="56"/>
      <c r="DX1119" s="56"/>
      <c r="DY1119" s="56"/>
      <c r="DZ1119" s="56"/>
      <c r="EA1119" s="56"/>
      <c r="EB1119" s="56"/>
      <c r="EC1119" s="56"/>
      <c r="ED1119" s="56"/>
      <c r="EE1119" s="56"/>
      <c r="EF1119" s="56"/>
      <c r="EG1119" s="56"/>
      <c r="EH1119" s="56"/>
      <c r="EI1119" s="56"/>
      <c r="EJ1119" s="56"/>
      <c r="EK1119" s="56"/>
      <c r="EL1119" s="56"/>
      <c r="EM1119" s="56"/>
      <c r="EN1119" s="56"/>
      <c r="EO1119" s="56"/>
      <c r="EP1119" s="56"/>
      <c r="EQ1119" s="56"/>
      <c r="ER1119" s="56"/>
      <c r="ES1119" s="56"/>
      <c r="ET1119" s="56"/>
      <c r="EU1119" s="56"/>
      <c r="EV1119" s="56"/>
      <c r="EW1119" s="56"/>
      <c r="EX1119" s="56"/>
      <c r="EY1119" s="56"/>
      <c r="EZ1119" s="56"/>
      <c r="FA1119" s="56"/>
      <c r="FB1119" s="56"/>
      <c r="FC1119" s="56"/>
      <c r="FD1119" s="56"/>
      <c r="FE1119" s="56"/>
      <c r="FF1119" s="56"/>
      <c r="FG1119" s="56"/>
      <c r="FH1119" s="56"/>
      <c r="FI1119" s="56"/>
      <c r="FJ1119" s="56"/>
      <c r="FK1119" s="56"/>
      <c r="FL1119" s="56"/>
      <c r="FM1119" s="56"/>
      <c r="FN1119" s="56"/>
      <c r="FO1119" s="56"/>
      <c r="FP1119" s="56"/>
      <c r="FQ1119" s="56"/>
      <c r="FR1119" s="56"/>
      <c r="FS1119" s="56"/>
      <c r="FT1119" s="56"/>
      <c r="FU1119" s="56"/>
      <c r="FV1119" s="56"/>
      <c r="FW1119" s="56"/>
      <c r="FX1119" s="56"/>
      <c r="FY1119" s="56"/>
      <c r="FZ1119" s="56"/>
      <c r="GA1119" s="56"/>
      <c r="GB1119" s="56"/>
      <c r="GC1119" s="56"/>
      <c r="GD1119" s="56"/>
      <c r="GE1119" s="56"/>
      <c r="GF1119" s="56"/>
      <c r="GG1119" s="56"/>
      <c r="GH1119" s="56"/>
      <c r="GI1119" s="56"/>
      <c r="GJ1119" s="56"/>
      <c r="GK1119" s="56"/>
      <c r="GL1119" s="56"/>
      <c r="GM1119" s="56"/>
      <c r="GN1119" s="56"/>
      <c r="GO1119" s="56"/>
      <c r="GP1119" s="56"/>
      <c r="GQ1119" s="56"/>
      <c r="GR1119" s="56"/>
      <c r="GS1119" s="56"/>
      <c r="GT1119" s="56"/>
      <c r="GU1119" s="56"/>
      <c r="GV1119" s="56"/>
      <c r="GW1119" s="56"/>
      <c r="GX1119" s="56"/>
      <c r="GY1119" s="56"/>
      <c r="GZ1119" s="56"/>
      <c r="HA1119" s="56"/>
      <c r="HB1119" s="56"/>
      <c r="HC1119" s="56"/>
      <c r="HD1119" s="56"/>
      <c r="HE1119" s="56"/>
      <c r="HF1119" s="56"/>
      <c r="HG1119" s="56"/>
      <c r="HH1119" s="56"/>
      <c r="HI1119" s="56"/>
      <c r="HJ1119" s="56"/>
      <c r="HK1119" s="56"/>
      <c r="HL1119" s="56"/>
      <c r="HM1119" s="56"/>
      <c r="HN1119" s="56"/>
      <c r="HO1119" s="56"/>
      <c r="HP1119" s="56"/>
      <c r="HQ1119" s="56"/>
      <c r="HR1119" s="56"/>
      <c r="HS1119" s="56"/>
      <c r="HT1119" s="56"/>
      <c r="HU1119" s="56"/>
      <c r="HV1119" s="56"/>
      <c r="HW1119" s="56"/>
      <c r="HX1119" s="56"/>
      <c r="HY1119" s="56"/>
      <c r="HZ1119" s="56"/>
      <c r="IA1119" s="56"/>
      <c r="IB1119" s="56"/>
      <c r="IC1119" s="56"/>
      <c r="ID1119" s="56"/>
      <c r="IE1119" s="56"/>
      <c r="IF1119" s="56"/>
      <c r="IG1119" s="56"/>
      <c r="IH1119" s="56"/>
      <c r="II1119" s="56"/>
      <c r="IJ1119" s="56"/>
      <c r="IK1119" s="56"/>
      <c r="IL1119" s="56"/>
      <c r="IM1119" s="56"/>
      <c r="IN1119" s="56"/>
      <c r="IO1119" s="56"/>
      <c r="IP1119" s="56"/>
      <c r="IQ1119" s="56"/>
      <c r="IR1119" s="56"/>
      <c r="IS1119" s="56"/>
      <c r="IT1119" s="56"/>
      <c r="IU1119" s="56"/>
      <c r="IV1119" s="56"/>
      <c r="IW1119" s="56"/>
      <c r="IX1119" s="56"/>
    </row>
    <row r="1120" spans="2:258">
      <c r="B1120" s="56"/>
      <c r="C1120" s="56"/>
      <c r="D1120" s="56"/>
      <c r="E1120" s="56"/>
      <c r="F1120" s="56"/>
      <c r="G1120" s="56"/>
      <c r="H1120" s="56"/>
      <c r="I1120" s="56"/>
      <c r="J1120" s="56"/>
      <c r="K1120" s="56"/>
      <c r="L1120" s="56"/>
      <c r="M1120" s="56"/>
      <c r="CK1120" s="56"/>
      <c r="CL1120" s="56"/>
      <c r="CM1120" s="56"/>
      <c r="CN1120" s="56"/>
      <c r="CO1120" s="56"/>
      <c r="CP1120" s="56"/>
      <c r="CQ1120" s="56"/>
      <c r="CR1120" s="56"/>
      <c r="CS1120" s="56"/>
      <c r="CT1120" s="56"/>
      <c r="CU1120" s="56"/>
      <c r="CV1120" s="56"/>
      <c r="CW1120" s="56"/>
      <c r="CX1120" s="56"/>
      <c r="CY1120" s="56"/>
      <c r="CZ1120" s="56"/>
      <c r="DA1120" s="56"/>
      <c r="DB1120" s="56"/>
      <c r="DC1120" s="56"/>
      <c r="DD1120" s="56"/>
      <c r="DE1120" s="56"/>
      <c r="DF1120" s="56"/>
      <c r="DG1120" s="56"/>
      <c r="DH1120" s="56"/>
      <c r="DI1120" s="56"/>
      <c r="DJ1120" s="56"/>
      <c r="DK1120" s="56"/>
      <c r="DL1120" s="56"/>
      <c r="DM1120" s="56"/>
      <c r="DN1120" s="56"/>
      <c r="DO1120" s="56"/>
      <c r="DP1120" s="56"/>
      <c r="DQ1120" s="56"/>
      <c r="DR1120" s="56"/>
      <c r="DS1120" s="56"/>
      <c r="DT1120" s="56"/>
      <c r="DU1120" s="56"/>
      <c r="DV1120" s="56"/>
      <c r="DW1120" s="56"/>
      <c r="DX1120" s="56"/>
      <c r="DY1120" s="56"/>
      <c r="DZ1120" s="56"/>
      <c r="EA1120" s="56"/>
      <c r="EB1120" s="56"/>
      <c r="EC1120" s="56"/>
      <c r="ED1120" s="56"/>
      <c r="EE1120" s="56"/>
      <c r="EF1120" s="56"/>
      <c r="EG1120" s="56"/>
      <c r="EH1120" s="56"/>
      <c r="EI1120" s="56"/>
      <c r="EJ1120" s="56"/>
      <c r="EK1120" s="56"/>
      <c r="EL1120" s="56"/>
      <c r="EM1120" s="56"/>
      <c r="EN1120" s="56"/>
      <c r="EO1120" s="56"/>
      <c r="EP1120" s="56"/>
      <c r="EQ1120" s="56"/>
      <c r="ER1120" s="56"/>
      <c r="ES1120" s="56"/>
      <c r="ET1120" s="56"/>
      <c r="EU1120" s="56"/>
      <c r="EV1120" s="56"/>
      <c r="EW1120" s="56"/>
      <c r="EX1120" s="56"/>
      <c r="EY1120" s="56"/>
      <c r="EZ1120" s="56"/>
      <c r="FA1120" s="56"/>
      <c r="FB1120" s="56"/>
      <c r="FC1120" s="56"/>
      <c r="FD1120" s="56"/>
      <c r="FE1120" s="56"/>
      <c r="FF1120" s="56"/>
      <c r="FG1120" s="56"/>
      <c r="FH1120" s="56"/>
      <c r="FI1120" s="56"/>
      <c r="FJ1120" s="56"/>
      <c r="FK1120" s="56"/>
      <c r="FL1120" s="56"/>
      <c r="FM1120" s="56"/>
      <c r="FN1120" s="56"/>
      <c r="FO1120" s="56"/>
      <c r="FP1120" s="56"/>
      <c r="FQ1120" s="56"/>
      <c r="FR1120" s="56"/>
      <c r="FS1120" s="56"/>
      <c r="FT1120" s="56"/>
      <c r="FU1120" s="56"/>
      <c r="FV1120" s="56"/>
      <c r="FW1120" s="56"/>
      <c r="FX1120" s="56"/>
      <c r="FY1120" s="56"/>
      <c r="FZ1120" s="56"/>
      <c r="GA1120" s="56"/>
      <c r="GB1120" s="56"/>
      <c r="GC1120" s="56"/>
      <c r="GD1120" s="56"/>
      <c r="GE1120" s="56"/>
      <c r="GF1120" s="56"/>
      <c r="GG1120" s="56"/>
      <c r="GH1120" s="56"/>
      <c r="GI1120" s="56"/>
      <c r="GJ1120" s="56"/>
      <c r="GK1120" s="56"/>
      <c r="GL1120" s="56"/>
      <c r="GM1120" s="56"/>
      <c r="GN1120" s="56"/>
      <c r="GO1120" s="56"/>
      <c r="GP1120" s="56"/>
      <c r="GQ1120" s="56"/>
      <c r="GR1120" s="56"/>
      <c r="GS1120" s="56"/>
      <c r="GT1120" s="56"/>
      <c r="GU1120" s="56"/>
      <c r="GV1120" s="56"/>
      <c r="GW1120" s="56"/>
      <c r="GX1120" s="56"/>
      <c r="GY1120" s="56"/>
      <c r="GZ1120" s="56"/>
      <c r="HA1120" s="56"/>
      <c r="HB1120" s="56"/>
      <c r="HC1120" s="56"/>
      <c r="HD1120" s="56"/>
      <c r="HE1120" s="56"/>
      <c r="HF1120" s="56"/>
      <c r="HG1120" s="56"/>
      <c r="HH1120" s="56"/>
      <c r="HI1120" s="56"/>
      <c r="HJ1120" s="56"/>
      <c r="HK1120" s="56"/>
      <c r="HL1120" s="56"/>
      <c r="HM1120" s="56"/>
      <c r="HN1120" s="56"/>
      <c r="HO1120" s="56"/>
      <c r="HP1120" s="56"/>
      <c r="HQ1120" s="56"/>
      <c r="HR1120" s="56"/>
      <c r="HS1120" s="56"/>
      <c r="HT1120" s="56"/>
      <c r="HU1120" s="56"/>
      <c r="HV1120" s="56"/>
      <c r="HW1120" s="56"/>
      <c r="HX1120" s="56"/>
      <c r="HY1120" s="56"/>
      <c r="HZ1120" s="56"/>
      <c r="IA1120" s="56"/>
      <c r="IB1120" s="56"/>
      <c r="IC1120" s="56"/>
      <c r="ID1120" s="56"/>
      <c r="IE1120" s="56"/>
      <c r="IF1120" s="56"/>
      <c r="IG1120" s="56"/>
      <c r="IH1120" s="56"/>
      <c r="II1120" s="56"/>
      <c r="IJ1120" s="56"/>
      <c r="IK1120" s="56"/>
      <c r="IL1120" s="56"/>
      <c r="IM1120" s="56"/>
      <c r="IN1120" s="56"/>
      <c r="IO1120" s="56"/>
      <c r="IP1120" s="56"/>
      <c r="IQ1120" s="56"/>
      <c r="IR1120" s="56"/>
      <c r="IS1120" s="56"/>
      <c r="IT1120" s="56"/>
      <c r="IU1120" s="56"/>
      <c r="IV1120" s="56"/>
      <c r="IW1120" s="56"/>
      <c r="IX1120" s="56"/>
    </row>
    <row r="1121" spans="2:258">
      <c r="B1121" s="56"/>
      <c r="C1121" s="56"/>
      <c r="D1121" s="56"/>
      <c r="E1121" s="56"/>
      <c r="F1121" s="56"/>
      <c r="G1121" s="56"/>
      <c r="H1121" s="56"/>
      <c r="I1121" s="56"/>
      <c r="J1121" s="56"/>
      <c r="K1121" s="56"/>
      <c r="L1121" s="56"/>
      <c r="M1121" s="56"/>
      <c r="CK1121" s="56"/>
      <c r="CL1121" s="56"/>
      <c r="CM1121" s="56"/>
      <c r="CN1121" s="56"/>
      <c r="CO1121" s="56"/>
      <c r="CP1121" s="56"/>
      <c r="CQ1121" s="56"/>
      <c r="CR1121" s="56"/>
      <c r="CS1121" s="56"/>
      <c r="CT1121" s="56"/>
      <c r="CU1121" s="56"/>
      <c r="CV1121" s="56"/>
      <c r="CW1121" s="56"/>
      <c r="CX1121" s="56"/>
      <c r="CY1121" s="56"/>
      <c r="CZ1121" s="56"/>
      <c r="DA1121" s="56"/>
      <c r="DB1121" s="56"/>
      <c r="DC1121" s="56"/>
      <c r="DD1121" s="56"/>
      <c r="DE1121" s="56"/>
      <c r="DF1121" s="56"/>
      <c r="DG1121" s="56"/>
      <c r="DH1121" s="56"/>
      <c r="DI1121" s="56"/>
      <c r="DJ1121" s="56"/>
      <c r="DK1121" s="56"/>
      <c r="DL1121" s="56"/>
      <c r="DM1121" s="56"/>
      <c r="DN1121" s="56"/>
      <c r="DO1121" s="56"/>
      <c r="DP1121" s="56"/>
      <c r="DQ1121" s="56"/>
      <c r="DR1121" s="56"/>
      <c r="DS1121" s="56"/>
      <c r="DT1121" s="56"/>
      <c r="DU1121" s="56"/>
      <c r="DV1121" s="56"/>
      <c r="DW1121" s="56"/>
      <c r="DX1121" s="56"/>
      <c r="DY1121" s="56"/>
      <c r="DZ1121" s="56"/>
      <c r="EA1121" s="56"/>
      <c r="EB1121" s="56"/>
      <c r="EC1121" s="56"/>
      <c r="ED1121" s="56"/>
      <c r="EE1121" s="56"/>
      <c r="EF1121" s="56"/>
      <c r="EG1121" s="56"/>
      <c r="EH1121" s="56"/>
      <c r="EI1121" s="56"/>
      <c r="EJ1121" s="56"/>
      <c r="EK1121" s="56"/>
      <c r="EL1121" s="56"/>
      <c r="EM1121" s="56"/>
      <c r="EN1121" s="56"/>
      <c r="EO1121" s="56"/>
      <c r="EP1121" s="56"/>
      <c r="EQ1121" s="56"/>
      <c r="ER1121" s="56"/>
      <c r="ES1121" s="56"/>
      <c r="ET1121" s="56"/>
      <c r="EU1121" s="56"/>
      <c r="EV1121" s="56"/>
      <c r="EW1121" s="56"/>
      <c r="EX1121" s="56"/>
      <c r="EY1121" s="56"/>
      <c r="EZ1121" s="56"/>
      <c r="FA1121" s="56"/>
      <c r="FB1121" s="56"/>
      <c r="FC1121" s="56"/>
      <c r="FD1121" s="56"/>
      <c r="FE1121" s="56"/>
      <c r="FF1121" s="56"/>
      <c r="FG1121" s="56"/>
      <c r="FH1121" s="56"/>
      <c r="FI1121" s="56"/>
      <c r="FJ1121" s="56"/>
      <c r="FK1121" s="56"/>
      <c r="FL1121" s="56"/>
      <c r="FM1121" s="56"/>
      <c r="FN1121" s="56"/>
      <c r="FO1121" s="56"/>
      <c r="FP1121" s="56"/>
      <c r="FQ1121" s="56"/>
      <c r="FR1121" s="56"/>
      <c r="FS1121" s="56"/>
      <c r="FT1121" s="56"/>
      <c r="FU1121" s="56"/>
      <c r="FV1121" s="56"/>
      <c r="FW1121" s="56"/>
      <c r="FX1121" s="56"/>
      <c r="FY1121" s="56"/>
      <c r="FZ1121" s="56"/>
      <c r="GA1121" s="56"/>
      <c r="GB1121" s="56"/>
      <c r="GC1121" s="56"/>
      <c r="GD1121" s="56"/>
      <c r="GE1121" s="56"/>
      <c r="GF1121" s="56"/>
      <c r="GG1121" s="56"/>
      <c r="GH1121" s="56"/>
      <c r="GI1121" s="56"/>
      <c r="GJ1121" s="56"/>
      <c r="GK1121" s="56"/>
      <c r="GL1121" s="56"/>
      <c r="GM1121" s="56"/>
      <c r="GN1121" s="56"/>
      <c r="GO1121" s="56"/>
      <c r="GP1121" s="56"/>
      <c r="GQ1121" s="56"/>
      <c r="GR1121" s="56"/>
      <c r="GS1121" s="56"/>
      <c r="GT1121" s="56"/>
      <c r="GU1121" s="56"/>
      <c r="GV1121" s="56"/>
      <c r="GW1121" s="56"/>
      <c r="GX1121" s="56"/>
      <c r="GY1121" s="56"/>
      <c r="GZ1121" s="56"/>
      <c r="HA1121" s="56"/>
      <c r="HB1121" s="56"/>
      <c r="HC1121" s="56"/>
      <c r="HD1121" s="56"/>
      <c r="HE1121" s="56"/>
      <c r="HF1121" s="56"/>
      <c r="HG1121" s="56"/>
      <c r="HH1121" s="56"/>
      <c r="HI1121" s="56"/>
      <c r="HJ1121" s="56"/>
      <c r="HK1121" s="56"/>
      <c r="HL1121" s="56"/>
      <c r="HM1121" s="56"/>
      <c r="HN1121" s="56"/>
      <c r="HO1121" s="56"/>
      <c r="HP1121" s="56"/>
      <c r="HQ1121" s="56"/>
      <c r="HR1121" s="56"/>
      <c r="HS1121" s="56"/>
      <c r="HT1121" s="56"/>
      <c r="HU1121" s="56"/>
      <c r="HV1121" s="56"/>
      <c r="HW1121" s="56"/>
      <c r="HX1121" s="56"/>
      <c r="HY1121" s="56"/>
      <c r="HZ1121" s="56"/>
      <c r="IA1121" s="56"/>
      <c r="IB1121" s="56"/>
      <c r="IC1121" s="56"/>
      <c r="ID1121" s="56"/>
      <c r="IE1121" s="56"/>
      <c r="IF1121" s="56"/>
      <c r="IG1121" s="56"/>
      <c r="IH1121" s="56"/>
      <c r="II1121" s="56"/>
      <c r="IJ1121" s="56"/>
      <c r="IK1121" s="56"/>
      <c r="IL1121" s="56"/>
      <c r="IM1121" s="56"/>
      <c r="IN1121" s="56"/>
      <c r="IO1121" s="56"/>
      <c r="IP1121" s="56"/>
      <c r="IQ1121" s="56"/>
      <c r="IR1121" s="56"/>
      <c r="IS1121" s="56"/>
      <c r="IT1121" s="56"/>
      <c r="IU1121" s="56"/>
      <c r="IV1121" s="56"/>
      <c r="IW1121" s="56"/>
      <c r="IX1121" s="56"/>
    </row>
    <row r="1122" spans="2:258">
      <c r="B1122" s="56"/>
      <c r="C1122" s="56"/>
      <c r="D1122" s="56"/>
      <c r="E1122" s="56"/>
      <c r="F1122" s="56"/>
      <c r="G1122" s="56"/>
      <c r="H1122" s="56"/>
      <c r="I1122" s="56"/>
      <c r="J1122" s="56"/>
      <c r="K1122" s="56"/>
      <c r="L1122" s="56"/>
      <c r="M1122" s="56"/>
      <c r="CK1122" s="56"/>
      <c r="CL1122" s="56"/>
      <c r="CM1122" s="56"/>
      <c r="CN1122" s="56"/>
      <c r="CO1122" s="56"/>
      <c r="CP1122" s="56"/>
      <c r="CQ1122" s="56"/>
      <c r="CR1122" s="56"/>
      <c r="CS1122" s="56"/>
      <c r="CT1122" s="56"/>
      <c r="CU1122" s="56"/>
      <c r="CV1122" s="56"/>
      <c r="CW1122" s="56"/>
      <c r="CX1122" s="56"/>
      <c r="CY1122" s="56"/>
      <c r="CZ1122" s="56"/>
      <c r="DA1122" s="56"/>
      <c r="DB1122" s="56"/>
      <c r="DC1122" s="56"/>
      <c r="DD1122" s="56"/>
      <c r="DE1122" s="56"/>
      <c r="DF1122" s="56"/>
      <c r="DG1122" s="56"/>
      <c r="DH1122" s="56"/>
      <c r="DI1122" s="56"/>
      <c r="DJ1122" s="56"/>
      <c r="DK1122" s="56"/>
      <c r="DL1122" s="56"/>
      <c r="DM1122" s="56"/>
      <c r="DN1122" s="56"/>
      <c r="DO1122" s="56"/>
      <c r="DP1122" s="56"/>
      <c r="DQ1122" s="56"/>
      <c r="DR1122" s="56"/>
      <c r="DS1122" s="56"/>
      <c r="DT1122" s="56"/>
      <c r="DU1122" s="56"/>
      <c r="DV1122" s="56"/>
      <c r="DW1122" s="56"/>
      <c r="DX1122" s="56"/>
      <c r="DY1122" s="56"/>
      <c r="DZ1122" s="56"/>
      <c r="EA1122" s="56"/>
      <c r="EB1122" s="56"/>
      <c r="EC1122" s="56"/>
      <c r="ED1122" s="56"/>
      <c r="EE1122" s="56"/>
      <c r="EF1122" s="56"/>
      <c r="EG1122" s="56"/>
      <c r="EH1122" s="56"/>
      <c r="EI1122" s="56"/>
      <c r="EJ1122" s="56"/>
      <c r="EK1122" s="56"/>
      <c r="EL1122" s="56"/>
      <c r="EM1122" s="56"/>
      <c r="EN1122" s="56"/>
      <c r="EO1122" s="56"/>
      <c r="EP1122" s="56"/>
      <c r="EQ1122" s="56"/>
      <c r="ER1122" s="56"/>
      <c r="ES1122" s="56"/>
      <c r="ET1122" s="56"/>
      <c r="EU1122" s="56"/>
      <c r="EV1122" s="56"/>
      <c r="EW1122" s="56"/>
      <c r="EX1122" s="56"/>
      <c r="EY1122" s="56"/>
      <c r="EZ1122" s="56"/>
      <c r="FA1122" s="56"/>
      <c r="FB1122" s="56"/>
      <c r="FC1122" s="56"/>
      <c r="FD1122" s="56"/>
      <c r="FE1122" s="56"/>
      <c r="FF1122" s="56"/>
      <c r="FG1122" s="56"/>
      <c r="FH1122" s="56"/>
      <c r="FI1122" s="56"/>
      <c r="FJ1122" s="56"/>
      <c r="FK1122" s="56"/>
      <c r="FL1122" s="56"/>
      <c r="FM1122" s="56"/>
      <c r="FN1122" s="56"/>
      <c r="FO1122" s="56"/>
      <c r="FP1122" s="56"/>
      <c r="FQ1122" s="56"/>
      <c r="FR1122" s="56"/>
      <c r="FS1122" s="56"/>
      <c r="FT1122" s="56"/>
      <c r="FU1122" s="56"/>
      <c r="FV1122" s="56"/>
      <c r="FW1122" s="56"/>
      <c r="FX1122" s="56"/>
      <c r="FY1122" s="56"/>
      <c r="FZ1122" s="56"/>
      <c r="GA1122" s="56"/>
      <c r="GB1122" s="56"/>
      <c r="GC1122" s="56"/>
      <c r="GD1122" s="56"/>
      <c r="GE1122" s="56"/>
      <c r="GF1122" s="56"/>
      <c r="GG1122" s="56"/>
      <c r="GH1122" s="56"/>
      <c r="GI1122" s="56"/>
      <c r="GJ1122" s="56"/>
      <c r="GK1122" s="56"/>
      <c r="GL1122" s="56"/>
      <c r="GM1122" s="56"/>
      <c r="GN1122" s="56"/>
      <c r="GO1122" s="56"/>
      <c r="GP1122" s="56"/>
      <c r="GQ1122" s="56"/>
      <c r="GR1122" s="56"/>
      <c r="GS1122" s="56"/>
      <c r="GT1122" s="56"/>
      <c r="GU1122" s="56"/>
      <c r="GV1122" s="56"/>
      <c r="GW1122" s="56"/>
      <c r="GX1122" s="56"/>
      <c r="GY1122" s="56"/>
      <c r="GZ1122" s="56"/>
      <c r="HA1122" s="56"/>
      <c r="HB1122" s="56"/>
      <c r="HC1122" s="56"/>
      <c r="HD1122" s="56"/>
      <c r="HE1122" s="56"/>
      <c r="HF1122" s="56"/>
      <c r="HG1122" s="56"/>
      <c r="HH1122" s="56"/>
      <c r="HI1122" s="56"/>
      <c r="HJ1122" s="56"/>
      <c r="HK1122" s="56"/>
      <c r="HL1122" s="56"/>
      <c r="HM1122" s="56"/>
      <c r="HN1122" s="56"/>
      <c r="HO1122" s="56"/>
      <c r="HP1122" s="56"/>
      <c r="HQ1122" s="56"/>
      <c r="HR1122" s="56"/>
      <c r="HS1122" s="56"/>
      <c r="HT1122" s="56"/>
      <c r="HU1122" s="56"/>
      <c r="HV1122" s="56"/>
      <c r="HW1122" s="56"/>
      <c r="HX1122" s="56"/>
      <c r="HY1122" s="56"/>
      <c r="HZ1122" s="56"/>
      <c r="IA1122" s="56"/>
      <c r="IB1122" s="56"/>
      <c r="IC1122" s="56"/>
      <c r="ID1122" s="56"/>
      <c r="IE1122" s="56"/>
      <c r="IF1122" s="56"/>
      <c r="IG1122" s="56"/>
      <c r="IH1122" s="56"/>
      <c r="II1122" s="56"/>
      <c r="IJ1122" s="56"/>
      <c r="IK1122" s="56"/>
      <c r="IL1122" s="56"/>
      <c r="IM1122" s="56"/>
      <c r="IN1122" s="56"/>
      <c r="IO1122" s="56"/>
      <c r="IP1122" s="56"/>
      <c r="IQ1122" s="56"/>
      <c r="IR1122" s="56"/>
      <c r="IS1122" s="56"/>
      <c r="IT1122" s="56"/>
      <c r="IU1122" s="56"/>
      <c r="IV1122" s="56"/>
      <c r="IW1122" s="56"/>
      <c r="IX1122" s="56"/>
    </row>
    <row r="1123" spans="2:258">
      <c r="B1123" s="56"/>
      <c r="C1123" s="56"/>
      <c r="D1123" s="56"/>
      <c r="E1123" s="56"/>
      <c r="F1123" s="56"/>
      <c r="G1123" s="56"/>
      <c r="H1123" s="56"/>
      <c r="I1123" s="56"/>
      <c r="J1123" s="56"/>
      <c r="K1123" s="56"/>
      <c r="L1123" s="56"/>
      <c r="M1123" s="56"/>
      <c r="CK1123" s="56"/>
      <c r="CL1123" s="56"/>
      <c r="CM1123" s="56"/>
      <c r="CN1123" s="56"/>
      <c r="CO1123" s="56"/>
      <c r="CP1123" s="56"/>
      <c r="CQ1123" s="56"/>
      <c r="CR1123" s="56"/>
      <c r="CS1123" s="56"/>
      <c r="CT1123" s="56"/>
      <c r="CU1123" s="56"/>
      <c r="CV1123" s="56"/>
      <c r="CW1123" s="56"/>
      <c r="CX1123" s="56"/>
      <c r="CY1123" s="56"/>
      <c r="CZ1123" s="56"/>
      <c r="DA1123" s="56"/>
      <c r="DB1123" s="56"/>
      <c r="DC1123" s="56"/>
      <c r="DD1123" s="56"/>
      <c r="DE1123" s="56"/>
      <c r="DF1123" s="56"/>
      <c r="DG1123" s="56"/>
      <c r="DH1123" s="56"/>
      <c r="DI1123" s="56"/>
      <c r="DJ1123" s="56"/>
      <c r="DK1123" s="56"/>
      <c r="DL1123" s="56"/>
      <c r="DM1123" s="56"/>
      <c r="DN1123" s="56"/>
      <c r="DO1123" s="56"/>
      <c r="DP1123" s="56"/>
      <c r="DQ1123" s="56"/>
      <c r="DR1123" s="56"/>
      <c r="DS1123" s="56"/>
      <c r="DT1123" s="56"/>
      <c r="DU1123" s="56"/>
      <c r="DV1123" s="56"/>
      <c r="DW1123" s="56"/>
      <c r="DX1123" s="56"/>
      <c r="DY1123" s="56"/>
      <c r="DZ1123" s="56"/>
      <c r="EA1123" s="56"/>
      <c r="EB1123" s="56"/>
      <c r="EC1123" s="56"/>
      <c r="ED1123" s="56"/>
      <c r="EE1123" s="56"/>
      <c r="EF1123" s="56"/>
      <c r="EG1123" s="56"/>
      <c r="EH1123" s="56"/>
      <c r="EI1123" s="56"/>
      <c r="EJ1123" s="56"/>
      <c r="EK1123" s="56"/>
      <c r="EL1123" s="56"/>
      <c r="EM1123" s="56"/>
      <c r="EN1123" s="56"/>
      <c r="EO1123" s="56"/>
      <c r="EP1123" s="56"/>
      <c r="EQ1123" s="56"/>
      <c r="ER1123" s="56"/>
      <c r="ES1123" s="56"/>
      <c r="ET1123" s="56"/>
      <c r="EU1123" s="56"/>
      <c r="EV1123" s="56"/>
      <c r="EW1123" s="56"/>
      <c r="EX1123" s="56"/>
      <c r="EY1123" s="56"/>
      <c r="EZ1123" s="56"/>
      <c r="FA1123" s="56"/>
      <c r="FB1123" s="56"/>
      <c r="FC1123" s="56"/>
      <c r="FD1123" s="56"/>
      <c r="FE1123" s="56"/>
      <c r="FF1123" s="56"/>
      <c r="FG1123" s="56"/>
      <c r="FH1123" s="56"/>
      <c r="FI1123" s="56"/>
      <c r="FJ1123" s="56"/>
      <c r="FK1123" s="56"/>
      <c r="FL1123" s="56"/>
      <c r="FM1123" s="56"/>
      <c r="FN1123" s="56"/>
      <c r="FO1123" s="56"/>
      <c r="FP1123" s="56"/>
      <c r="FQ1123" s="56"/>
      <c r="FR1123" s="56"/>
      <c r="FS1123" s="56"/>
      <c r="FT1123" s="56"/>
      <c r="FU1123" s="56"/>
      <c r="FV1123" s="56"/>
      <c r="FW1123" s="56"/>
      <c r="FX1123" s="56"/>
      <c r="FY1123" s="56"/>
      <c r="FZ1123" s="56"/>
      <c r="GA1123" s="56"/>
      <c r="GB1123" s="56"/>
      <c r="GC1123" s="56"/>
      <c r="GD1123" s="56"/>
      <c r="GE1123" s="56"/>
      <c r="GF1123" s="56"/>
      <c r="GG1123" s="56"/>
      <c r="GH1123" s="56"/>
      <c r="GI1123" s="56"/>
      <c r="GJ1123" s="56"/>
      <c r="GK1123" s="56"/>
      <c r="GL1123" s="56"/>
      <c r="GM1123" s="56"/>
      <c r="GN1123" s="56"/>
      <c r="GO1123" s="56"/>
      <c r="GP1123" s="56"/>
      <c r="GQ1123" s="56"/>
      <c r="GR1123" s="56"/>
      <c r="GS1123" s="56"/>
      <c r="GT1123" s="56"/>
      <c r="GU1123" s="56"/>
      <c r="GV1123" s="56"/>
      <c r="GW1123" s="56"/>
      <c r="GX1123" s="56"/>
      <c r="GY1123" s="56"/>
      <c r="GZ1123" s="56"/>
      <c r="HA1123" s="56"/>
      <c r="HB1123" s="56"/>
      <c r="HC1123" s="56"/>
      <c r="HD1123" s="56"/>
      <c r="HE1123" s="56"/>
      <c r="HF1123" s="56"/>
      <c r="HG1123" s="56"/>
      <c r="HH1123" s="56"/>
      <c r="HI1123" s="56"/>
      <c r="HJ1123" s="56"/>
      <c r="HK1123" s="56"/>
      <c r="HL1123" s="56"/>
      <c r="HM1123" s="56"/>
      <c r="HN1123" s="56"/>
      <c r="HO1123" s="56"/>
      <c r="HP1123" s="56"/>
      <c r="HQ1123" s="56"/>
      <c r="HR1123" s="56"/>
      <c r="HS1123" s="56"/>
      <c r="HT1123" s="56"/>
      <c r="HU1123" s="56"/>
      <c r="HV1123" s="56"/>
      <c r="HW1123" s="56"/>
      <c r="HX1123" s="56"/>
      <c r="HY1123" s="56"/>
      <c r="HZ1123" s="56"/>
      <c r="IA1123" s="56"/>
      <c r="IB1123" s="56"/>
      <c r="IC1123" s="56"/>
      <c r="ID1123" s="56"/>
      <c r="IE1123" s="56"/>
      <c r="IF1123" s="56"/>
      <c r="IG1123" s="56"/>
      <c r="IH1123" s="56"/>
      <c r="II1123" s="56"/>
      <c r="IJ1123" s="56"/>
      <c r="IK1123" s="56"/>
      <c r="IL1123" s="56"/>
      <c r="IM1123" s="56"/>
      <c r="IN1123" s="56"/>
      <c r="IO1123" s="56"/>
      <c r="IP1123" s="56"/>
      <c r="IQ1123" s="56"/>
      <c r="IR1123" s="56"/>
      <c r="IS1123" s="56"/>
      <c r="IT1123" s="56"/>
      <c r="IU1123" s="56"/>
      <c r="IV1123" s="56"/>
      <c r="IW1123" s="56"/>
      <c r="IX1123" s="56"/>
    </row>
    <row r="1124" spans="2:258">
      <c r="B1124" s="56"/>
      <c r="C1124" s="56"/>
      <c r="D1124" s="56"/>
      <c r="E1124" s="56"/>
      <c r="F1124" s="56"/>
      <c r="G1124" s="56"/>
      <c r="H1124" s="56"/>
      <c r="I1124" s="56"/>
      <c r="J1124" s="56"/>
      <c r="K1124" s="56"/>
      <c r="L1124" s="56"/>
      <c r="M1124" s="56"/>
      <c r="CK1124" s="56"/>
      <c r="CL1124" s="56"/>
      <c r="CM1124" s="56"/>
      <c r="CN1124" s="56"/>
      <c r="CO1124" s="56"/>
      <c r="CP1124" s="56"/>
      <c r="CQ1124" s="56"/>
      <c r="CR1124" s="56"/>
      <c r="CS1124" s="56"/>
      <c r="CT1124" s="56"/>
      <c r="CU1124" s="56"/>
      <c r="CV1124" s="56"/>
      <c r="CW1124" s="56"/>
      <c r="CX1124" s="56"/>
      <c r="CY1124" s="56"/>
      <c r="CZ1124" s="56"/>
      <c r="DA1124" s="56"/>
      <c r="DB1124" s="56"/>
      <c r="DC1124" s="56"/>
      <c r="DD1124" s="56"/>
      <c r="DE1124" s="56"/>
      <c r="DF1124" s="56"/>
      <c r="DG1124" s="56"/>
      <c r="DH1124" s="56"/>
      <c r="DI1124" s="56"/>
      <c r="DJ1124" s="56"/>
      <c r="DK1124" s="56"/>
      <c r="DL1124" s="56"/>
      <c r="DM1124" s="56"/>
      <c r="DN1124" s="56"/>
      <c r="DO1124" s="56"/>
      <c r="DP1124" s="56"/>
      <c r="DQ1124" s="56"/>
      <c r="DR1124" s="56"/>
      <c r="DS1124" s="56"/>
      <c r="DT1124" s="56"/>
      <c r="DU1124" s="56"/>
      <c r="DV1124" s="56"/>
      <c r="DW1124" s="56"/>
      <c r="DX1124" s="56"/>
      <c r="DY1124" s="56"/>
      <c r="DZ1124" s="56"/>
      <c r="EA1124" s="56"/>
      <c r="EB1124" s="56"/>
      <c r="EC1124" s="56"/>
      <c r="ED1124" s="56"/>
      <c r="EE1124" s="56"/>
      <c r="EF1124" s="56"/>
      <c r="EG1124" s="56"/>
      <c r="EH1124" s="56"/>
      <c r="EI1124" s="56"/>
      <c r="EJ1124" s="56"/>
      <c r="EK1124" s="56"/>
      <c r="EL1124" s="56"/>
      <c r="EM1124" s="56"/>
      <c r="EN1124" s="56"/>
      <c r="EO1124" s="56"/>
      <c r="EP1124" s="56"/>
      <c r="EQ1124" s="56"/>
      <c r="ER1124" s="56"/>
      <c r="ES1124" s="56"/>
      <c r="ET1124" s="56"/>
      <c r="EU1124" s="56"/>
      <c r="EV1124" s="56"/>
      <c r="EW1124" s="56"/>
      <c r="EX1124" s="56"/>
      <c r="EY1124" s="56"/>
      <c r="EZ1124" s="56"/>
      <c r="FA1124" s="56"/>
      <c r="FB1124" s="56"/>
      <c r="FC1124" s="56"/>
      <c r="FD1124" s="56"/>
      <c r="FE1124" s="56"/>
      <c r="FF1124" s="56"/>
      <c r="FG1124" s="56"/>
      <c r="FH1124" s="56"/>
      <c r="FI1124" s="56"/>
      <c r="FJ1124" s="56"/>
      <c r="FK1124" s="56"/>
      <c r="FL1124" s="56"/>
      <c r="FM1124" s="56"/>
      <c r="FN1124" s="56"/>
      <c r="FO1124" s="56"/>
      <c r="FP1124" s="56"/>
      <c r="FQ1124" s="56"/>
      <c r="FR1124" s="56"/>
      <c r="FS1124" s="56"/>
      <c r="FT1124" s="56"/>
      <c r="FU1124" s="56"/>
      <c r="FV1124" s="56"/>
      <c r="FW1124" s="56"/>
      <c r="FX1124" s="56"/>
      <c r="FY1124" s="56"/>
      <c r="FZ1124" s="56"/>
      <c r="GA1124" s="56"/>
      <c r="GB1124" s="56"/>
      <c r="GC1124" s="56"/>
      <c r="GD1124" s="56"/>
      <c r="GE1124" s="56"/>
      <c r="GF1124" s="56"/>
      <c r="GG1124" s="56"/>
      <c r="GH1124" s="56"/>
      <c r="GI1124" s="56"/>
      <c r="GJ1124" s="56"/>
      <c r="GK1124" s="56"/>
      <c r="GL1124" s="56"/>
      <c r="GM1124" s="56"/>
      <c r="GN1124" s="56"/>
      <c r="GO1124" s="56"/>
      <c r="GP1124" s="56"/>
      <c r="GQ1124" s="56"/>
      <c r="GR1124" s="56"/>
      <c r="GS1124" s="56"/>
      <c r="GT1124" s="56"/>
      <c r="GU1124" s="56"/>
      <c r="GV1124" s="56"/>
      <c r="GW1124" s="56"/>
      <c r="GX1124" s="56"/>
      <c r="GY1124" s="56"/>
      <c r="GZ1124" s="56"/>
      <c r="HA1124" s="56"/>
      <c r="HB1124" s="56"/>
      <c r="HC1124" s="56"/>
      <c r="HD1124" s="56"/>
      <c r="HE1124" s="56"/>
      <c r="HF1124" s="56"/>
      <c r="HG1124" s="56"/>
      <c r="HH1124" s="56"/>
      <c r="HI1124" s="56"/>
      <c r="HJ1124" s="56"/>
      <c r="HK1124" s="56"/>
      <c r="HL1124" s="56"/>
      <c r="HM1124" s="56"/>
      <c r="HN1124" s="56"/>
      <c r="HO1124" s="56"/>
      <c r="HP1124" s="56"/>
      <c r="HQ1124" s="56"/>
      <c r="HR1124" s="56"/>
      <c r="HS1124" s="56"/>
      <c r="HT1124" s="56"/>
      <c r="HU1124" s="56"/>
      <c r="HV1124" s="56"/>
      <c r="HW1124" s="56"/>
      <c r="HX1124" s="56"/>
      <c r="HY1124" s="56"/>
      <c r="HZ1124" s="56"/>
      <c r="IA1124" s="56"/>
      <c r="IB1124" s="56"/>
      <c r="IC1124" s="56"/>
      <c r="ID1124" s="56"/>
      <c r="IE1124" s="56"/>
      <c r="IF1124" s="56"/>
      <c r="IG1124" s="56"/>
      <c r="IH1124" s="56"/>
      <c r="II1124" s="56"/>
      <c r="IJ1124" s="56"/>
      <c r="IK1124" s="56"/>
      <c r="IL1124" s="56"/>
      <c r="IM1124" s="56"/>
      <c r="IN1124" s="56"/>
      <c r="IO1124" s="56"/>
      <c r="IP1124" s="56"/>
      <c r="IQ1124" s="56"/>
      <c r="IR1124" s="56"/>
      <c r="IS1124" s="56"/>
      <c r="IT1124" s="56"/>
      <c r="IU1124" s="56"/>
      <c r="IV1124" s="56"/>
      <c r="IW1124" s="56"/>
      <c r="IX1124" s="56"/>
    </row>
    <row r="1125" spans="2:258">
      <c r="B1125" s="56"/>
      <c r="C1125" s="56"/>
      <c r="D1125" s="56"/>
      <c r="E1125" s="56"/>
      <c r="F1125" s="56"/>
      <c r="G1125" s="56"/>
      <c r="H1125" s="56"/>
      <c r="I1125" s="56"/>
      <c r="J1125" s="56"/>
      <c r="K1125" s="56"/>
      <c r="L1125" s="56"/>
      <c r="M1125" s="56"/>
      <c r="CK1125" s="56"/>
      <c r="CL1125" s="56"/>
      <c r="CM1125" s="56"/>
      <c r="CN1125" s="56"/>
      <c r="CO1125" s="56"/>
      <c r="CP1125" s="56"/>
      <c r="CQ1125" s="56"/>
      <c r="CR1125" s="56"/>
      <c r="CS1125" s="56"/>
      <c r="CT1125" s="56"/>
      <c r="CU1125" s="56"/>
      <c r="CV1125" s="56"/>
      <c r="CW1125" s="56"/>
      <c r="CX1125" s="56"/>
      <c r="CY1125" s="56"/>
      <c r="CZ1125" s="56"/>
      <c r="DA1125" s="56"/>
      <c r="DB1125" s="56"/>
      <c r="DC1125" s="56"/>
      <c r="DD1125" s="56"/>
      <c r="DE1125" s="56"/>
      <c r="DF1125" s="56"/>
      <c r="DG1125" s="56"/>
      <c r="DH1125" s="56"/>
      <c r="DI1125" s="56"/>
      <c r="DJ1125" s="56"/>
      <c r="DK1125" s="56"/>
      <c r="DL1125" s="56"/>
      <c r="DM1125" s="56"/>
      <c r="DN1125" s="56"/>
      <c r="DO1125" s="56"/>
      <c r="DP1125" s="56"/>
      <c r="DQ1125" s="56"/>
      <c r="DR1125" s="56"/>
      <c r="DS1125" s="56"/>
      <c r="DT1125" s="56"/>
      <c r="DU1125" s="56"/>
      <c r="DV1125" s="56"/>
      <c r="DW1125" s="56"/>
      <c r="DX1125" s="56"/>
      <c r="DY1125" s="56"/>
      <c r="DZ1125" s="56"/>
      <c r="EA1125" s="56"/>
      <c r="EB1125" s="56"/>
      <c r="EC1125" s="56"/>
      <c r="ED1125" s="56"/>
      <c r="EE1125" s="56"/>
      <c r="EF1125" s="56"/>
      <c r="EG1125" s="56"/>
      <c r="EH1125" s="56"/>
      <c r="EI1125" s="56"/>
      <c r="EJ1125" s="56"/>
      <c r="EK1125" s="56"/>
      <c r="EL1125" s="56"/>
      <c r="EM1125" s="56"/>
      <c r="EN1125" s="56"/>
      <c r="EO1125" s="56"/>
      <c r="EP1125" s="56"/>
      <c r="EQ1125" s="56"/>
      <c r="ER1125" s="56"/>
      <c r="ES1125" s="56"/>
      <c r="ET1125" s="56"/>
      <c r="EU1125" s="56"/>
      <c r="EV1125" s="56"/>
      <c r="EW1125" s="56"/>
      <c r="EX1125" s="56"/>
      <c r="EY1125" s="56"/>
      <c r="EZ1125" s="56"/>
      <c r="FA1125" s="56"/>
      <c r="FB1125" s="56"/>
      <c r="FC1125" s="56"/>
      <c r="FD1125" s="56"/>
      <c r="FE1125" s="56"/>
      <c r="FF1125" s="56"/>
      <c r="FG1125" s="56"/>
      <c r="FH1125" s="56"/>
      <c r="FI1125" s="56"/>
      <c r="FJ1125" s="56"/>
      <c r="FK1125" s="56"/>
      <c r="FL1125" s="56"/>
      <c r="FM1125" s="56"/>
      <c r="FN1125" s="56"/>
      <c r="FO1125" s="56"/>
      <c r="FP1125" s="56"/>
      <c r="FQ1125" s="56"/>
      <c r="FR1125" s="56"/>
      <c r="FS1125" s="56"/>
      <c r="FT1125" s="56"/>
      <c r="FU1125" s="56"/>
      <c r="FV1125" s="56"/>
      <c r="FW1125" s="56"/>
      <c r="FX1125" s="56"/>
      <c r="FY1125" s="56"/>
      <c r="FZ1125" s="56"/>
      <c r="GA1125" s="56"/>
      <c r="GB1125" s="56"/>
      <c r="GC1125" s="56"/>
      <c r="GD1125" s="56"/>
      <c r="GE1125" s="56"/>
      <c r="GF1125" s="56"/>
      <c r="GG1125" s="56"/>
      <c r="GH1125" s="56"/>
      <c r="GI1125" s="56"/>
      <c r="GJ1125" s="56"/>
      <c r="GK1125" s="56"/>
      <c r="GL1125" s="56"/>
      <c r="GM1125" s="56"/>
      <c r="GN1125" s="56"/>
      <c r="GO1125" s="56"/>
      <c r="GP1125" s="56"/>
      <c r="GQ1125" s="56"/>
      <c r="GR1125" s="56"/>
      <c r="GS1125" s="56"/>
      <c r="GT1125" s="56"/>
      <c r="GU1125" s="56"/>
      <c r="GV1125" s="56"/>
      <c r="GW1125" s="56"/>
      <c r="GX1125" s="56"/>
      <c r="GY1125" s="56"/>
      <c r="GZ1125" s="56"/>
      <c r="HA1125" s="56"/>
      <c r="HB1125" s="56"/>
      <c r="HC1125" s="56"/>
      <c r="HD1125" s="56"/>
      <c r="HE1125" s="56"/>
      <c r="HF1125" s="56"/>
      <c r="HG1125" s="56"/>
      <c r="HH1125" s="56"/>
      <c r="HI1125" s="56"/>
      <c r="HJ1125" s="56"/>
      <c r="HK1125" s="56"/>
      <c r="HL1125" s="56"/>
      <c r="HM1125" s="56"/>
      <c r="HN1125" s="56"/>
      <c r="HO1125" s="56"/>
      <c r="HP1125" s="56"/>
      <c r="HQ1125" s="56"/>
      <c r="HR1125" s="56"/>
      <c r="HS1125" s="56"/>
      <c r="HT1125" s="56"/>
      <c r="HU1125" s="56"/>
      <c r="HV1125" s="56"/>
      <c r="HW1125" s="56"/>
      <c r="HX1125" s="56"/>
      <c r="HY1125" s="56"/>
      <c r="HZ1125" s="56"/>
      <c r="IA1125" s="56"/>
      <c r="IB1125" s="56"/>
      <c r="IC1125" s="56"/>
      <c r="ID1125" s="56"/>
      <c r="IE1125" s="56"/>
      <c r="IF1125" s="56"/>
      <c r="IG1125" s="56"/>
      <c r="IH1125" s="56"/>
      <c r="II1125" s="56"/>
      <c r="IJ1125" s="56"/>
      <c r="IK1125" s="56"/>
      <c r="IL1125" s="56"/>
      <c r="IM1125" s="56"/>
      <c r="IN1125" s="56"/>
      <c r="IO1125" s="56"/>
      <c r="IP1125" s="56"/>
      <c r="IQ1125" s="56"/>
      <c r="IR1125" s="56"/>
      <c r="IS1125" s="56"/>
      <c r="IT1125" s="56"/>
      <c r="IU1125" s="56"/>
      <c r="IV1125" s="56"/>
      <c r="IW1125" s="56"/>
      <c r="IX1125" s="56"/>
    </row>
    <row r="1126" spans="2:258">
      <c r="B1126" s="56"/>
      <c r="C1126" s="56"/>
      <c r="D1126" s="56"/>
      <c r="E1126" s="56"/>
      <c r="F1126" s="56"/>
      <c r="G1126" s="56"/>
      <c r="H1126" s="56"/>
      <c r="I1126" s="56"/>
      <c r="J1126" s="56"/>
      <c r="K1126" s="56"/>
      <c r="L1126" s="56"/>
      <c r="M1126" s="56"/>
      <c r="CK1126" s="56"/>
      <c r="CL1126" s="56"/>
      <c r="CM1126" s="56"/>
      <c r="CN1126" s="56"/>
      <c r="CO1126" s="56"/>
      <c r="CP1126" s="56"/>
      <c r="CQ1126" s="56"/>
      <c r="CR1126" s="56"/>
      <c r="CS1126" s="56"/>
      <c r="CT1126" s="56"/>
      <c r="CU1126" s="56"/>
      <c r="CV1126" s="56"/>
      <c r="CW1126" s="56"/>
      <c r="CX1126" s="56"/>
      <c r="CY1126" s="56"/>
      <c r="CZ1126" s="56"/>
      <c r="DA1126" s="56"/>
      <c r="DB1126" s="56"/>
      <c r="DC1126" s="56"/>
      <c r="DD1126" s="56"/>
      <c r="DE1126" s="56"/>
      <c r="DF1126" s="56"/>
      <c r="DG1126" s="56"/>
      <c r="DH1126" s="56"/>
      <c r="DI1126" s="56"/>
      <c r="DJ1126" s="56"/>
      <c r="DK1126" s="56"/>
      <c r="DL1126" s="56"/>
      <c r="DM1126" s="56"/>
      <c r="DN1126" s="56"/>
      <c r="DO1126" s="56"/>
      <c r="DP1126" s="56"/>
      <c r="DQ1126" s="56"/>
      <c r="DR1126" s="56"/>
      <c r="DS1126" s="56"/>
      <c r="DT1126" s="56"/>
      <c r="DU1126" s="56"/>
      <c r="DV1126" s="56"/>
      <c r="DW1126" s="56"/>
      <c r="DX1126" s="56"/>
      <c r="DY1126" s="56"/>
      <c r="DZ1126" s="56"/>
      <c r="EA1126" s="56"/>
      <c r="EB1126" s="56"/>
      <c r="EC1126" s="56"/>
      <c r="ED1126" s="56"/>
      <c r="EE1126" s="56"/>
      <c r="EF1126" s="56"/>
      <c r="EG1126" s="56"/>
      <c r="EH1126" s="56"/>
      <c r="EI1126" s="56"/>
      <c r="EJ1126" s="56"/>
      <c r="EK1126" s="56"/>
      <c r="EL1126" s="56"/>
      <c r="EM1126" s="56"/>
      <c r="EN1126" s="56"/>
      <c r="EO1126" s="56"/>
      <c r="EP1126" s="56"/>
      <c r="EQ1126" s="56"/>
      <c r="ER1126" s="56"/>
      <c r="ES1126" s="56"/>
      <c r="ET1126" s="56"/>
      <c r="EU1126" s="56"/>
      <c r="EV1126" s="56"/>
      <c r="EW1126" s="56"/>
      <c r="EX1126" s="56"/>
      <c r="EY1126" s="56"/>
      <c r="EZ1126" s="56"/>
      <c r="FA1126" s="56"/>
      <c r="FB1126" s="56"/>
      <c r="FC1126" s="56"/>
      <c r="FD1126" s="56"/>
      <c r="FE1126" s="56"/>
      <c r="FF1126" s="56"/>
      <c r="FG1126" s="56"/>
      <c r="FH1126" s="56"/>
      <c r="FI1126" s="56"/>
      <c r="FJ1126" s="56"/>
      <c r="FK1126" s="56"/>
      <c r="FL1126" s="56"/>
      <c r="FM1126" s="56"/>
      <c r="FN1126" s="56"/>
      <c r="FO1126" s="56"/>
      <c r="FP1126" s="56"/>
      <c r="FQ1126" s="56"/>
      <c r="FR1126" s="56"/>
      <c r="FS1126" s="56"/>
      <c r="FT1126" s="56"/>
      <c r="FU1126" s="56"/>
      <c r="FV1126" s="56"/>
      <c r="FW1126" s="56"/>
      <c r="FX1126" s="56"/>
      <c r="FY1126" s="56"/>
      <c r="FZ1126" s="56"/>
      <c r="GA1126" s="56"/>
      <c r="GB1126" s="56"/>
      <c r="GC1126" s="56"/>
      <c r="GD1126" s="56"/>
      <c r="GE1126" s="56"/>
      <c r="GF1126" s="56"/>
      <c r="GG1126" s="56"/>
      <c r="GH1126" s="56"/>
      <c r="GI1126" s="56"/>
      <c r="GJ1126" s="56"/>
      <c r="GK1126" s="56"/>
      <c r="GL1126" s="56"/>
      <c r="GM1126" s="56"/>
      <c r="GN1126" s="56"/>
      <c r="GO1126" s="56"/>
      <c r="GP1126" s="56"/>
      <c r="GQ1126" s="56"/>
      <c r="GR1126" s="56"/>
      <c r="GS1126" s="56"/>
      <c r="GT1126" s="56"/>
      <c r="GU1126" s="56"/>
      <c r="GV1126" s="56"/>
      <c r="GW1126" s="56"/>
      <c r="GX1126" s="56"/>
      <c r="GY1126" s="56"/>
      <c r="GZ1126" s="56"/>
      <c r="HA1126" s="56"/>
      <c r="HB1126" s="56"/>
      <c r="HC1126" s="56"/>
      <c r="HD1126" s="56"/>
      <c r="HE1126" s="56"/>
      <c r="HF1126" s="56"/>
      <c r="HG1126" s="56"/>
      <c r="HH1126" s="56"/>
      <c r="HI1126" s="56"/>
      <c r="HJ1126" s="56"/>
      <c r="HK1126" s="56"/>
      <c r="HL1126" s="56"/>
      <c r="HM1126" s="56"/>
      <c r="HN1126" s="56"/>
      <c r="HO1126" s="56"/>
      <c r="HP1126" s="56"/>
      <c r="HQ1126" s="56"/>
      <c r="HR1126" s="56"/>
      <c r="HS1126" s="56"/>
      <c r="HT1126" s="56"/>
      <c r="HU1126" s="56"/>
      <c r="HV1126" s="56"/>
      <c r="HW1126" s="56"/>
      <c r="HX1126" s="56"/>
      <c r="HY1126" s="56"/>
      <c r="HZ1126" s="56"/>
      <c r="IA1126" s="56"/>
      <c r="IB1126" s="56"/>
      <c r="IC1126" s="56"/>
      <c r="ID1126" s="56"/>
      <c r="IE1126" s="56"/>
      <c r="IF1126" s="56"/>
      <c r="IG1126" s="56"/>
      <c r="IH1126" s="56"/>
      <c r="II1126" s="56"/>
      <c r="IJ1126" s="56"/>
      <c r="IK1126" s="56"/>
      <c r="IL1126" s="56"/>
      <c r="IM1126" s="56"/>
      <c r="IN1126" s="56"/>
      <c r="IO1126" s="56"/>
      <c r="IP1126" s="56"/>
      <c r="IQ1126" s="56"/>
      <c r="IR1126" s="56"/>
      <c r="IS1126" s="56"/>
      <c r="IT1126" s="56"/>
      <c r="IU1126" s="56"/>
      <c r="IV1126" s="56"/>
      <c r="IW1126" s="56"/>
      <c r="IX1126" s="56"/>
    </row>
    <row r="1127" spans="2:258">
      <c r="B1127" s="56"/>
      <c r="C1127" s="56"/>
      <c r="D1127" s="56"/>
      <c r="E1127" s="56"/>
      <c r="F1127" s="56"/>
      <c r="G1127" s="56"/>
      <c r="H1127" s="56"/>
      <c r="I1127" s="56"/>
      <c r="J1127" s="56"/>
      <c r="K1127" s="56"/>
      <c r="L1127" s="56"/>
      <c r="M1127" s="56"/>
      <c r="CK1127" s="56"/>
      <c r="CL1127" s="56"/>
      <c r="CM1127" s="56"/>
      <c r="CN1127" s="56"/>
      <c r="CO1127" s="56"/>
      <c r="CP1127" s="56"/>
      <c r="CQ1127" s="56"/>
      <c r="CR1127" s="56"/>
      <c r="CS1127" s="56"/>
      <c r="CT1127" s="56"/>
      <c r="CU1127" s="56"/>
      <c r="CV1127" s="56"/>
      <c r="CW1127" s="56"/>
      <c r="CX1127" s="56"/>
      <c r="CY1127" s="56"/>
      <c r="CZ1127" s="56"/>
      <c r="DA1127" s="56"/>
      <c r="DB1127" s="56"/>
      <c r="DC1127" s="56"/>
      <c r="DD1127" s="56"/>
      <c r="DE1127" s="56"/>
      <c r="DF1127" s="56"/>
      <c r="DG1127" s="56"/>
      <c r="DH1127" s="56"/>
      <c r="DI1127" s="56"/>
      <c r="DJ1127" s="56"/>
      <c r="DK1127" s="56"/>
      <c r="DL1127" s="56"/>
      <c r="DM1127" s="56"/>
      <c r="DN1127" s="56"/>
      <c r="DO1127" s="56"/>
      <c r="DP1127" s="56"/>
      <c r="DQ1127" s="56"/>
      <c r="DR1127" s="56"/>
      <c r="DS1127" s="56"/>
      <c r="DT1127" s="56"/>
      <c r="DU1127" s="56"/>
      <c r="DV1127" s="56"/>
      <c r="DW1127" s="56"/>
      <c r="DX1127" s="56"/>
      <c r="DY1127" s="56"/>
      <c r="DZ1127" s="56"/>
      <c r="EA1127" s="56"/>
      <c r="EB1127" s="56"/>
      <c r="EC1127" s="56"/>
      <c r="ED1127" s="56"/>
      <c r="EE1127" s="56"/>
      <c r="EF1127" s="56"/>
      <c r="EG1127" s="56"/>
      <c r="EH1127" s="56"/>
      <c r="EI1127" s="56"/>
      <c r="EJ1127" s="56"/>
      <c r="EK1127" s="56"/>
      <c r="EL1127" s="56"/>
      <c r="EM1127" s="56"/>
      <c r="EN1127" s="56"/>
      <c r="EO1127" s="56"/>
      <c r="EP1127" s="56"/>
      <c r="EQ1127" s="56"/>
      <c r="ER1127" s="56"/>
      <c r="ES1127" s="56"/>
      <c r="ET1127" s="56"/>
      <c r="EU1127" s="56"/>
      <c r="EV1127" s="56"/>
      <c r="EW1127" s="56"/>
      <c r="EX1127" s="56"/>
      <c r="EY1127" s="56"/>
      <c r="EZ1127" s="56"/>
      <c r="FA1127" s="56"/>
      <c r="FB1127" s="56"/>
      <c r="FC1127" s="56"/>
      <c r="FD1127" s="56"/>
      <c r="FE1127" s="56"/>
      <c r="FF1127" s="56"/>
      <c r="FG1127" s="56"/>
      <c r="FH1127" s="56"/>
      <c r="FI1127" s="56"/>
      <c r="FJ1127" s="56"/>
      <c r="FK1127" s="56"/>
      <c r="FL1127" s="56"/>
      <c r="FM1127" s="56"/>
      <c r="FN1127" s="56"/>
      <c r="FO1127" s="56"/>
      <c r="FP1127" s="56"/>
      <c r="FQ1127" s="56"/>
      <c r="FR1127" s="56"/>
      <c r="FS1127" s="56"/>
      <c r="FT1127" s="56"/>
      <c r="FU1127" s="56"/>
      <c r="FV1127" s="56"/>
      <c r="FW1127" s="56"/>
      <c r="FX1127" s="56"/>
      <c r="FY1127" s="56"/>
      <c r="FZ1127" s="56"/>
      <c r="GA1127" s="56"/>
      <c r="GB1127" s="56"/>
      <c r="GC1127" s="56"/>
      <c r="GD1127" s="56"/>
      <c r="GE1127" s="56"/>
      <c r="GF1127" s="56"/>
      <c r="GG1127" s="56"/>
      <c r="GH1127" s="56"/>
      <c r="GI1127" s="56"/>
      <c r="GJ1127" s="56"/>
      <c r="GK1127" s="56"/>
      <c r="GL1127" s="56"/>
      <c r="GM1127" s="56"/>
      <c r="GN1127" s="56"/>
      <c r="GO1127" s="56"/>
      <c r="GP1127" s="56"/>
      <c r="GQ1127" s="56"/>
      <c r="GR1127" s="56"/>
      <c r="GS1127" s="56"/>
      <c r="GT1127" s="56"/>
      <c r="GU1127" s="56"/>
      <c r="GV1127" s="56"/>
      <c r="GW1127" s="56"/>
      <c r="GX1127" s="56"/>
      <c r="GY1127" s="56"/>
      <c r="GZ1127" s="56"/>
      <c r="HA1127" s="56"/>
      <c r="HB1127" s="56"/>
      <c r="HC1127" s="56"/>
      <c r="HD1127" s="56"/>
      <c r="HE1127" s="56"/>
      <c r="HF1127" s="56"/>
      <c r="HG1127" s="56"/>
      <c r="HH1127" s="56"/>
      <c r="HI1127" s="56"/>
      <c r="HJ1127" s="56"/>
      <c r="HK1127" s="56"/>
      <c r="HL1127" s="56"/>
      <c r="HM1127" s="56"/>
      <c r="HN1127" s="56"/>
      <c r="HO1127" s="56"/>
      <c r="HP1127" s="56"/>
      <c r="HQ1127" s="56"/>
      <c r="HR1127" s="56"/>
      <c r="HS1127" s="56"/>
      <c r="HT1127" s="56"/>
      <c r="HU1127" s="56"/>
      <c r="HV1127" s="56"/>
      <c r="HW1127" s="56"/>
      <c r="HX1127" s="56"/>
      <c r="HY1127" s="56"/>
      <c r="HZ1127" s="56"/>
      <c r="IA1127" s="56"/>
      <c r="IB1127" s="56"/>
      <c r="IC1127" s="56"/>
      <c r="ID1127" s="56"/>
      <c r="IE1127" s="56"/>
      <c r="IF1127" s="56"/>
      <c r="IG1127" s="56"/>
      <c r="IH1127" s="56"/>
      <c r="II1127" s="56"/>
      <c r="IJ1127" s="56"/>
      <c r="IK1127" s="56"/>
      <c r="IL1127" s="56"/>
      <c r="IM1127" s="56"/>
      <c r="IN1127" s="56"/>
      <c r="IO1127" s="56"/>
      <c r="IP1127" s="56"/>
      <c r="IQ1127" s="56"/>
      <c r="IR1127" s="56"/>
      <c r="IS1127" s="56"/>
      <c r="IT1127" s="56"/>
      <c r="IU1127" s="56"/>
      <c r="IV1127" s="56"/>
      <c r="IW1127" s="56"/>
      <c r="IX1127" s="56"/>
    </row>
    <row r="1128" spans="2:258">
      <c r="B1128" s="56"/>
      <c r="C1128" s="56"/>
      <c r="D1128" s="56"/>
      <c r="E1128" s="56"/>
      <c r="F1128" s="56"/>
      <c r="G1128" s="56"/>
      <c r="H1128" s="56"/>
      <c r="I1128" s="56"/>
      <c r="J1128" s="56"/>
      <c r="K1128" s="56"/>
      <c r="L1128" s="56"/>
      <c r="M1128" s="56"/>
      <c r="CK1128" s="56"/>
      <c r="CL1128" s="56"/>
      <c r="CM1128" s="56"/>
      <c r="CN1128" s="56"/>
      <c r="CO1128" s="56"/>
      <c r="CP1128" s="56"/>
      <c r="CQ1128" s="56"/>
      <c r="CR1128" s="56"/>
      <c r="CS1128" s="56"/>
      <c r="CT1128" s="56"/>
      <c r="CU1128" s="56"/>
      <c r="CV1128" s="56"/>
      <c r="CW1128" s="56"/>
      <c r="CX1128" s="56"/>
      <c r="CY1128" s="56"/>
      <c r="CZ1128" s="56"/>
      <c r="DA1128" s="56"/>
      <c r="DB1128" s="56"/>
      <c r="DC1128" s="56"/>
      <c r="DD1128" s="56"/>
      <c r="DE1128" s="56"/>
      <c r="DF1128" s="56"/>
      <c r="DG1128" s="56"/>
      <c r="DH1128" s="56"/>
      <c r="DI1128" s="56"/>
      <c r="DJ1128" s="56"/>
      <c r="DK1128" s="56"/>
      <c r="DL1128" s="56"/>
      <c r="DM1128" s="56"/>
      <c r="DN1128" s="56"/>
      <c r="DO1128" s="56"/>
      <c r="DP1128" s="56"/>
      <c r="DQ1128" s="56"/>
      <c r="DR1128" s="56"/>
      <c r="DS1128" s="56"/>
      <c r="DT1128" s="56"/>
      <c r="DU1128" s="56"/>
      <c r="DV1128" s="56"/>
      <c r="DW1128" s="56"/>
      <c r="DX1128" s="56"/>
      <c r="DY1128" s="56"/>
      <c r="DZ1128" s="56"/>
      <c r="EA1128" s="56"/>
      <c r="EB1128" s="56"/>
      <c r="EC1128" s="56"/>
      <c r="ED1128" s="56"/>
      <c r="EE1128" s="56"/>
      <c r="EF1128" s="56"/>
      <c r="EG1128" s="56"/>
      <c r="EH1128" s="56"/>
      <c r="EI1128" s="56"/>
      <c r="EJ1128" s="56"/>
      <c r="EK1128" s="56"/>
      <c r="EL1128" s="56"/>
      <c r="EM1128" s="56"/>
      <c r="EN1128" s="56"/>
      <c r="EO1128" s="56"/>
      <c r="EP1128" s="56"/>
      <c r="EQ1128" s="56"/>
      <c r="ER1128" s="56"/>
      <c r="ES1128" s="56"/>
      <c r="ET1128" s="56"/>
      <c r="EU1128" s="56"/>
      <c r="EV1128" s="56"/>
      <c r="EW1128" s="56"/>
      <c r="EX1128" s="56"/>
      <c r="EY1128" s="56"/>
      <c r="EZ1128" s="56"/>
      <c r="FA1128" s="56"/>
      <c r="FB1128" s="56"/>
      <c r="FC1128" s="56"/>
      <c r="FD1128" s="56"/>
      <c r="FE1128" s="56"/>
      <c r="FF1128" s="56"/>
      <c r="FG1128" s="56"/>
      <c r="FH1128" s="56"/>
      <c r="FI1128" s="56"/>
      <c r="FJ1128" s="56"/>
      <c r="FK1128" s="56"/>
      <c r="FL1128" s="56"/>
      <c r="FM1128" s="56"/>
      <c r="FN1128" s="56"/>
      <c r="FO1128" s="56"/>
      <c r="FP1128" s="56"/>
      <c r="FQ1128" s="56"/>
      <c r="FR1128" s="56"/>
      <c r="FS1128" s="56"/>
      <c r="FT1128" s="56"/>
      <c r="FU1128" s="56"/>
      <c r="FV1128" s="56"/>
      <c r="FW1128" s="56"/>
      <c r="FX1128" s="56"/>
      <c r="FY1128" s="56"/>
      <c r="FZ1128" s="56"/>
      <c r="GA1128" s="56"/>
      <c r="GB1128" s="56"/>
      <c r="GC1128" s="56"/>
      <c r="GD1128" s="56"/>
      <c r="GE1128" s="56"/>
      <c r="GF1128" s="56"/>
      <c r="GG1128" s="56"/>
      <c r="GH1128" s="56"/>
      <c r="GI1128" s="56"/>
      <c r="GJ1128" s="56"/>
      <c r="GK1128" s="56"/>
      <c r="GL1128" s="56"/>
      <c r="GM1128" s="56"/>
      <c r="GN1128" s="56"/>
      <c r="GO1128" s="56"/>
      <c r="GP1128" s="56"/>
      <c r="GQ1128" s="56"/>
      <c r="GR1128" s="56"/>
      <c r="GS1128" s="56"/>
      <c r="GT1128" s="56"/>
      <c r="GU1128" s="56"/>
      <c r="GV1128" s="56"/>
      <c r="GW1128" s="56"/>
      <c r="GX1128" s="56"/>
      <c r="GY1128" s="56"/>
      <c r="GZ1128" s="56"/>
      <c r="HA1128" s="56"/>
      <c r="HB1128" s="56"/>
      <c r="HC1128" s="56"/>
      <c r="HD1128" s="56"/>
      <c r="HE1128" s="56"/>
      <c r="HF1128" s="56"/>
      <c r="HG1128" s="56"/>
      <c r="HH1128" s="56"/>
      <c r="HI1128" s="56"/>
      <c r="HJ1128" s="56"/>
      <c r="HK1128" s="56"/>
      <c r="HL1128" s="56"/>
      <c r="HM1128" s="56"/>
      <c r="HN1128" s="56"/>
      <c r="HO1128" s="56"/>
      <c r="HP1128" s="56"/>
      <c r="HQ1128" s="56"/>
      <c r="HR1128" s="56"/>
      <c r="HS1128" s="56"/>
      <c r="HT1128" s="56"/>
      <c r="HU1128" s="56"/>
      <c r="HV1128" s="56"/>
      <c r="HW1128" s="56"/>
      <c r="HX1128" s="56"/>
      <c r="HY1128" s="56"/>
      <c r="HZ1128" s="56"/>
      <c r="IA1128" s="56"/>
      <c r="IB1128" s="56"/>
      <c r="IC1128" s="56"/>
      <c r="ID1128" s="56"/>
      <c r="IE1128" s="56"/>
      <c r="IF1128" s="56"/>
      <c r="IG1128" s="56"/>
      <c r="IH1128" s="56"/>
      <c r="II1128" s="56"/>
      <c r="IJ1128" s="56"/>
      <c r="IK1128" s="56"/>
      <c r="IL1128" s="56"/>
      <c r="IM1128" s="56"/>
      <c r="IN1128" s="56"/>
      <c r="IO1128" s="56"/>
      <c r="IP1128" s="56"/>
      <c r="IQ1128" s="56"/>
      <c r="IR1128" s="56"/>
      <c r="IS1128" s="56"/>
      <c r="IT1128" s="56"/>
      <c r="IU1128" s="56"/>
      <c r="IV1128" s="56"/>
      <c r="IW1128" s="56"/>
      <c r="IX1128" s="56"/>
    </row>
    <row r="1129" spans="2:258">
      <c r="B1129" s="56"/>
      <c r="C1129" s="56"/>
      <c r="D1129" s="56"/>
      <c r="E1129" s="56"/>
      <c r="F1129" s="56"/>
      <c r="G1129" s="56"/>
      <c r="H1129" s="56"/>
      <c r="I1129" s="56"/>
      <c r="J1129" s="56"/>
      <c r="K1129" s="56"/>
      <c r="L1129" s="56"/>
      <c r="M1129" s="56"/>
      <c r="CK1129" s="56"/>
      <c r="CL1129" s="56"/>
      <c r="CM1129" s="56"/>
      <c r="CN1129" s="56"/>
      <c r="CO1129" s="56"/>
      <c r="CP1129" s="56"/>
      <c r="CQ1129" s="56"/>
      <c r="CR1129" s="56"/>
      <c r="CS1129" s="56"/>
      <c r="CT1129" s="56"/>
      <c r="CU1129" s="56"/>
      <c r="CV1129" s="56"/>
      <c r="CW1129" s="56"/>
      <c r="CX1129" s="56"/>
      <c r="CY1129" s="56"/>
      <c r="CZ1129" s="56"/>
      <c r="DA1129" s="56"/>
      <c r="DB1129" s="56"/>
      <c r="DC1129" s="56"/>
      <c r="DD1129" s="56"/>
      <c r="DE1129" s="56"/>
      <c r="DF1129" s="56"/>
      <c r="DG1129" s="56"/>
      <c r="DH1129" s="56"/>
      <c r="DI1129" s="56"/>
      <c r="DJ1129" s="56"/>
      <c r="DK1129" s="56"/>
      <c r="DL1129" s="56"/>
      <c r="DM1129" s="56"/>
      <c r="DN1129" s="56"/>
      <c r="DO1129" s="56"/>
      <c r="DP1129" s="56"/>
      <c r="DQ1129" s="56"/>
      <c r="DR1129" s="56"/>
      <c r="DS1129" s="56"/>
      <c r="DT1129" s="56"/>
      <c r="DU1129" s="56"/>
      <c r="DV1129" s="56"/>
      <c r="DW1129" s="56"/>
      <c r="DX1129" s="56"/>
      <c r="DY1129" s="56"/>
      <c r="DZ1129" s="56"/>
      <c r="EA1129" s="56"/>
      <c r="EB1129" s="56"/>
      <c r="EC1129" s="56"/>
      <c r="ED1129" s="56"/>
      <c r="EE1129" s="56"/>
      <c r="EF1129" s="56"/>
      <c r="EG1129" s="56"/>
      <c r="EH1129" s="56"/>
      <c r="EI1129" s="56"/>
      <c r="EJ1129" s="56"/>
      <c r="EK1129" s="56"/>
      <c r="EL1129" s="56"/>
      <c r="EM1129" s="56"/>
      <c r="EN1129" s="56"/>
      <c r="EO1129" s="56"/>
      <c r="EP1129" s="56"/>
      <c r="EQ1129" s="56"/>
      <c r="ER1129" s="56"/>
      <c r="ES1129" s="56"/>
      <c r="ET1129" s="56"/>
      <c r="EU1129" s="56"/>
      <c r="EV1129" s="56"/>
      <c r="EW1129" s="56"/>
      <c r="EX1129" s="56"/>
      <c r="EY1129" s="56"/>
      <c r="EZ1129" s="56"/>
      <c r="FA1129" s="56"/>
      <c r="FB1129" s="56"/>
      <c r="FC1129" s="56"/>
      <c r="FD1129" s="56"/>
      <c r="FE1129" s="56"/>
      <c r="FF1129" s="56"/>
      <c r="FG1129" s="56"/>
      <c r="FH1129" s="56"/>
      <c r="FI1129" s="56"/>
      <c r="FJ1129" s="56"/>
      <c r="FK1129" s="56"/>
      <c r="FL1129" s="56"/>
      <c r="FM1129" s="56"/>
      <c r="FN1129" s="56"/>
      <c r="FO1129" s="56"/>
      <c r="FP1129" s="56"/>
      <c r="FQ1129" s="56"/>
      <c r="FR1129" s="56"/>
      <c r="FS1129" s="56"/>
      <c r="FT1129" s="56"/>
      <c r="FU1129" s="56"/>
      <c r="FV1129" s="56"/>
      <c r="FW1129" s="56"/>
      <c r="FX1129" s="56"/>
      <c r="FY1129" s="56"/>
      <c r="FZ1129" s="56"/>
      <c r="GA1129" s="56"/>
      <c r="GB1129" s="56"/>
      <c r="GC1129" s="56"/>
      <c r="GD1129" s="56"/>
      <c r="GE1129" s="56"/>
      <c r="GF1129" s="56"/>
      <c r="GG1129" s="56"/>
      <c r="GH1129" s="56"/>
      <c r="GI1129" s="56"/>
      <c r="GJ1129" s="56"/>
      <c r="GK1129" s="56"/>
      <c r="GL1129" s="56"/>
      <c r="GM1129" s="56"/>
      <c r="GN1129" s="56"/>
      <c r="GO1129" s="56"/>
      <c r="GP1129" s="56"/>
      <c r="GQ1129" s="56"/>
      <c r="GR1129" s="56"/>
      <c r="GS1129" s="56"/>
      <c r="GT1129" s="56"/>
      <c r="GU1129" s="56"/>
      <c r="GV1129" s="56"/>
      <c r="GW1129" s="56"/>
      <c r="GX1129" s="56"/>
      <c r="GY1129" s="56"/>
      <c r="GZ1129" s="56"/>
      <c r="HA1129" s="56"/>
      <c r="HB1129" s="56"/>
      <c r="HC1129" s="56"/>
      <c r="HD1129" s="56"/>
      <c r="HE1129" s="56"/>
      <c r="HF1129" s="56"/>
      <c r="HG1129" s="56"/>
      <c r="HH1129" s="56"/>
      <c r="HI1129" s="56"/>
      <c r="HJ1129" s="56"/>
      <c r="HK1129" s="56"/>
      <c r="HL1129" s="56"/>
      <c r="HM1129" s="56"/>
      <c r="HN1129" s="56"/>
      <c r="HO1129" s="56"/>
      <c r="HP1129" s="56"/>
      <c r="HQ1129" s="56"/>
      <c r="HR1129" s="56"/>
      <c r="HS1129" s="56"/>
      <c r="HT1129" s="56"/>
      <c r="HU1129" s="56"/>
      <c r="HV1129" s="56"/>
      <c r="HW1129" s="56"/>
      <c r="HX1129" s="56"/>
      <c r="HY1129" s="56"/>
      <c r="HZ1129" s="56"/>
      <c r="IA1129" s="56"/>
      <c r="IB1129" s="56"/>
      <c r="IC1129" s="56"/>
      <c r="ID1129" s="56"/>
      <c r="IE1129" s="56"/>
      <c r="IF1129" s="56"/>
      <c r="IG1129" s="56"/>
      <c r="IH1129" s="56"/>
      <c r="II1129" s="56"/>
      <c r="IJ1129" s="56"/>
      <c r="IK1129" s="56"/>
      <c r="IL1129" s="56"/>
      <c r="IM1129" s="56"/>
      <c r="IN1129" s="56"/>
      <c r="IO1129" s="56"/>
      <c r="IP1129" s="56"/>
      <c r="IQ1129" s="56"/>
      <c r="IR1129" s="56"/>
      <c r="IS1129" s="56"/>
      <c r="IT1129" s="56"/>
      <c r="IU1129" s="56"/>
      <c r="IV1129" s="56"/>
      <c r="IW1129" s="56"/>
      <c r="IX1129" s="56"/>
    </row>
    <row r="1130" spans="2:258">
      <c r="B1130" s="56"/>
      <c r="C1130" s="56"/>
      <c r="D1130" s="56"/>
      <c r="E1130" s="56"/>
      <c r="F1130" s="56"/>
      <c r="G1130" s="56"/>
      <c r="H1130" s="56"/>
      <c r="I1130" s="56"/>
      <c r="J1130" s="56"/>
      <c r="K1130" s="56"/>
      <c r="L1130" s="56"/>
      <c r="M1130" s="56"/>
      <c r="CK1130" s="56"/>
      <c r="CL1130" s="56"/>
      <c r="CM1130" s="56"/>
      <c r="CN1130" s="56"/>
      <c r="CO1130" s="56"/>
      <c r="CP1130" s="56"/>
      <c r="CQ1130" s="56"/>
      <c r="CR1130" s="56"/>
      <c r="CS1130" s="56"/>
      <c r="CT1130" s="56"/>
      <c r="CU1130" s="56"/>
      <c r="CV1130" s="56"/>
      <c r="CW1130" s="56"/>
      <c r="CX1130" s="56"/>
      <c r="CY1130" s="56"/>
      <c r="CZ1130" s="56"/>
      <c r="DA1130" s="56"/>
      <c r="DB1130" s="56"/>
      <c r="DC1130" s="56"/>
      <c r="DD1130" s="56"/>
      <c r="DE1130" s="56"/>
      <c r="DF1130" s="56"/>
      <c r="DG1130" s="56"/>
      <c r="DH1130" s="56"/>
      <c r="DI1130" s="56"/>
      <c r="DJ1130" s="56"/>
      <c r="DK1130" s="56"/>
      <c r="DL1130" s="56"/>
      <c r="DM1130" s="56"/>
      <c r="DN1130" s="56"/>
      <c r="DO1130" s="56"/>
      <c r="DP1130" s="56"/>
      <c r="DQ1130" s="56"/>
      <c r="DR1130" s="56"/>
      <c r="DS1130" s="56"/>
      <c r="DT1130" s="56"/>
      <c r="DU1130" s="56"/>
      <c r="DV1130" s="56"/>
      <c r="DW1130" s="56"/>
      <c r="DX1130" s="56"/>
      <c r="DY1130" s="56"/>
      <c r="DZ1130" s="56"/>
      <c r="EA1130" s="56"/>
      <c r="EB1130" s="56"/>
      <c r="EC1130" s="56"/>
      <c r="ED1130" s="56"/>
      <c r="EE1130" s="56"/>
      <c r="EF1130" s="56"/>
      <c r="EG1130" s="56"/>
      <c r="EH1130" s="56"/>
      <c r="EI1130" s="56"/>
      <c r="EJ1130" s="56"/>
      <c r="EK1130" s="56"/>
      <c r="EL1130" s="56"/>
      <c r="EM1130" s="56"/>
      <c r="EN1130" s="56"/>
      <c r="EO1130" s="56"/>
      <c r="EP1130" s="56"/>
      <c r="EQ1130" s="56"/>
      <c r="ER1130" s="56"/>
      <c r="ES1130" s="56"/>
      <c r="ET1130" s="56"/>
      <c r="EU1130" s="56"/>
      <c r="EV1130" s="56"/>
      <c r="EW1130" s="56"/>
      <c r="EX1130" s="56"/>
      <c r="EY1130" s="56"/>
      <c r="EZ1130" s="56"/>
      <c r="FA1130" s="56"/>
      <c r="FB1130" s="56"/>
      <c r="FC1130" s="56"/>
      <c r="FD1130" s="56"/>
      <c r="FE1130" s="56"/>
      <c r="FF1130" s="56"/>
      <c r="FG1130" s="56"/>
      <c r="FH1130" s="56"/>
      <c r="FI1130" s="56"/>
      <c r="FJ1130" s="56"/>
      <c r="FK1130" s="56"/>
      <c r="FL1130" s="56"/>
      <c r="FM1130" s="56"/>
      <c r="FN1130" s="56"/>
      <c r="FO1130" s="56"/>
      <c r="FP1130" s="56"/>
      <c r="FQ1130" s="56"/>
      <c r="FR1130" s="56"/>
      <c r="FS1130" s="56"/>
      <c r="FT1130" s="56"/>
      <c r="FU1130" s="56"/>
      <c r="FV1130" s="56"/>
      <c r="FW1130" s="56"/>
      <c r="FX1130" s="56"/>
      <c r="FY1130" s="56"/>
      <c r="FZ1130" s="56"/>
      <c r="GA1130" s="56"/>
      <c r="GB1130" s="56"/>
      <c r="GC1130" s="56"/>
      <c r="GD1130" s="56"/>
      <c r="GE1130" s="56"/>
      <c r="GF1130" s="56"/>
      <c r="GG1130" s="56"/>
      <c r="GH1130" s="56"/>
      <c r="GI1130" s="56"/>
      <c r="GJ1130" s="56"/>
      <c r="GK1130" s="56"/>
      <c r="GL1130" s="56"/>
      <c r="GM1130" s="56"/>
      <c r="GN1130" s="56"/>
      <c r="GO1130" s="56"/>
      <c r="GP1130" s="56"/>
      <c r="GQ1130" s="56"/>
      <c r="GR1130" s="56"/>
      <c r="GS1130" s="56"/>
      <c r="GT1130" s="56"/>
      <c r="GU1130" s="56"/>
      <c r="GV1130" s="56"/>
      <c r="GW1130" s="56"/>
      <c r="GX1130" s="56"/>
      <c r="GY1130" s="56"/>
      <c r="GZ1130" s="56"/>
      <c r="HA1130" s="56"/>
      <c r="HB1130" s="56"/>
      <c r="HC1130" s="56"/>
      <c r="HD1130" s="56"/>
      <c r="HE1130" s="56"/>
      <c r="HF1130" s="56"/>
      <c r="HG1130" s="56"/>
      <c r="HH1130" s="56"/>
      <c r="HI1130" s="56"/>
      <c r="HJ1130" s="56"/>
      <c r="HK1130" s="56"/>
      <c r="HL1130" s="56"/>
      <c r="HM1130" s="56"/>
      <c r="HN1130" s="56"/>
      <c r="HO1130" s="56"/>
      <c r="HP1130" s="56"/>
      <c r="HQ1130" s="56"/>
      <c r="HR1130" s="56"/>
      <c r="HS1130" s="56"/>
      <c r="HT1130" s="56"/>
      <c r="HU1130" s="56"/>
      <c r="HV1130" s="56"/>
      <c r="HW1130" s="56"/>
      <c r="HX1130" s="56"/>
      <c r="HY1130" s="56"/>
      <c r="HZ1130" s="56"/>
      <c r="IA1130" s="56"/>
      <c r="IB1130" s="56"/>
      <c r="IC1130" s="56"/>
      <c r="ID1130" s="56"/>
      <c r="IE1130" s="56"/>
      <c r="IF1130" s="56"/>
      <c r="IG1130" s="56"/>
      <c r="IH1130" s="56"/>
      <c r="II1130" s="56"/>
      <c r="IJ1130" s="56"/>
      <c r="IK1130" s="56"/>
      <c r="IL1130" s="56"/>
      <c r="IM1130" s="56"/>
      <c r="IN1130" s="56"/>
      <c r="IO1130" s="56"/>
      <c r="IP1130" s="56"/>
      <c r="IQ1130" s="56"/>
      <c r="IR1130" s="56"/>
      <c r="IS1130" s="56"/>
      <c r="IT1130" s="56"/>
      <c r="IU1130" s="56"/>
      <c r="IV1130" s="56"/>
      <c r="IW1130" s="56"/>
      <c r="IX1130" s="56"/>
    </row>
    <row r="1131" spans="2:258">
      <c r="B1131" s="56"/>
      <c r="C1131" s="56"/>
      <c r="D1131" s="56"/>
      <c r="E1131" s="56"/>
      <c r="F1131" s="56"/>
      <c r="G1131" s="56"/>
      <c r="H1131" s="56"/>
      <c r="I1131" s="56"/>
      <c r="J1131" s="56"/>
      <c r="K1131" s="56"/>
      <c r="L1131" s="56"/>
      <c r="M1131" s="56"/>
      <c r="CK1131" s="56"/>
      <c r="CL1131" s="56"/>
      <c r="CM1131" s="56"/>
      <c r="CN1131" s="56"/>
      <c r="CO1131" s="56"/>
      <c r="CP1131" s="56"/>
      <c r="CQ1131" s="56"/>
      <c r="CR1131" s="56"/>
      <c r="CS1131" s="56"/>
      <c r="CT1131" s="56"/>
      <c r="CU1131" s="56"/>
      <c r="CV1131" s="56"/>
      <c r="CW1131" s="56"/>
      <c r="CX1131" s="56"/>
      <c r="CY1131" s="56"/>
      <c r="CZ1131" s="56"/>
      <c r="DA1131" s="56"/>
      <c r="DB1131" s="56"/>
      <c r="DC1131" s="56"/>
      <c r="DD1131" s="56"/>
      <c r="DE1131" s="56"/>
      <c r="DF1131" s="56"/>
      <c r="DG1131" s="56"/>
      <c r="DH1131" s="56"/>
      <c r="DI1131" s="56"/>
      <c r="DJ1131" s="56"/>
      <c r="DK1131" s="56"/>
      <c r="DL1131" s="56"/>
      <c r="DM1131" s="56"/>
      <c r="DN1131" s="56"/>
      <c r="DO1131" s="56"/>
      <c r="DP1131" s="56"/>
      <c r="DQ1131" s="56"/>
      <c r="DR1131" s="56"/>
      <c r="DS1131" s="56"/>
      <c r="DT1131" s="56"/>
      <c r="DU1131" s="56"/>
      <c r="DV1131" s="56"/>
      <c r="DW1131" s="56"/>
      <c r="DX1131" s="56"/>
      <c r="DY1131" s="56"/>
      <c r="DZ1131" s="56"/>
      <c r="EA1131" s="56"/>
      <c r="EB1131" s="56"/>
      <c r="EC1131" s="56"/>
      <c r="ED1131" s="56"/>
      <c r="EE1131" s="56"/>
      <c r="EF1131" s="56"/>
      <c r="EG1131" s="56"/>
      <c r="EH1131" s="56"/>
      <c r="EI1131" s="56"/>
      <c r="EJ1131" s="56"/>
      <c r="EK1131" s="56"/>
      <c r="EL1131" s="56"/>
      <c r="EM1131" s="56"/>
      <c r="EN1131" s="56"/>
      <c r="EO1131" s="56"/>
      <c r="EP1131" s="56"/>
      <c r="EQ1131" s="56"/>
      <c r="ER1131" s="56"/>
      <c r="ES1131" s="56"/>
      <c r="ET1131" s="56"/>
      <c r="EU1131" s="56"/>
      <c r="EV1131" s="56"/>
      <c r="EW1131" s="56"/>
      <c r="EX1131" s="56"/>
      <c r="EY1131" s="56"/>
      <c r="EZ1131" s="56"/>
      <c r="FA1131" s="56"/>
      <c r="FB1131" s="56"/>
      <c r="FC1131" s="56"/>
      <c r="FD1131" s="56"/>
      <c r="FE1131" s="56"/>
      <c r="FF1131" s="56"/>
      <c r="FG1131" s="56"/>
      <c r="FH1131" s="56"/>
      <c r="FI1131" s="56"/>
      <c r="FJ1131" s="56"/>
      <c r="FK1131" s="56"/>
      <c r="FL1131" s="56"/>
      <c r="FM1131" s="56"/>
      <c r="FN1131" s="56"/>
      <c r="FO1131" s="56"/>
      <c r="FP1131" s="56"/>
      <c r="FQ1131" s="56"/>
      <c r="FR1131" s="56"/>
      <c r="FS1131" s="56"/>
      <c r="FT1131" s="56"/>
      <c r="FU1131" s="56"/>
      <c r="FV1131" s="56"/>
      <c r="FW1131" s="56"/>
      <c r="FX1131" s="56"/>
      <c r="FY1131" s="56"/>
      <c r="FZ1131" s="56"/>
      <c r="GA1131" s="56"/>
      <c r="GB1131" s="56"/>
      <c r="GC1131" s="56"/>
      <c r="GD1131" s="56"/>
      <c r="GE1131" s="56"/>
      <c r="GF1131" s="56"/>
      <c r="GG1131" s="56"/>
      <c r="GH1131" s="56"/>
      <c r="GI1131" s="56"/>
      <c r="GJ1131" s="56"/>
      <c r="GK1131" s="56"/>
      <c r="GL1131" s="56"/>
      <c r="GM1131" s="56"/>
      <c r="GN1131" s="56"/>
      <c r="GO1131" s="56"/>
      <c r="GP1131" s="56"/>
      <c r="GQ1131" s="56"/>
      <c r="GR1131" s="56"/>
      <c r="GS1131" s="56"/>
      <c r="GT1131" s="56"/>
      <c r="GU1131" s="56"/>
      <c r="GV1131" s="56"/>
      <c r="GW1131" s="56"/>
      <c r="GX1131" s="56"/>
      <c r="GY1131" s="56"/>
      <c r="GZ1131" s="56"/>
      <c r="HA1131" s="56"/>
      <c r="HB1131" s="56"/>
      <c r="HC1131" s="56"/>
      <c r="HD1131" s="56"/>
      <c r="HE1131" s="56"/>
      <c r="HF1131" s="56"/>
      <c r="HG1131" s="56"/>
      <c r="HH1131" s="56"/>
      <c r="HI1131" s="56"/>
      <c r="HJ1131" s="56"/>
      <c r="HK1131" s="56"/>
      <c r="HL1131" s="56"/>
      <c r="HM1131" s="56"/>
      <c r="HN1131" s="56"/>
      <c r="HO1131" s="56"/>
      <c r="HP1131" s="56"/>
      <c r="HQ1131" s="56"/>
      <c r="HR1131" s="56"/>
      <c r="HS1131" s="56"/>
      <c r="HT1131" s="56"/>
      <c r="HU1131" s="56"/>
      <c r="HV1131" s="56"/>
      <c r="HW1131" s="56"/>
      <c r="HX1131" s="56"/>
      <c r="HY1131" s="56"/>
      <c r="HZ1131" s="56"/>
      <c r="IA1131" s="56"/>
      <c r="IB1131" s="56"/>
      <c r="IC1131" s="56"/>
      <c r="ID1131" s="56"/>
      <c r="IE1131" s="56"/>
      <c r="IF1131" s="56"/>
      <c r="IG1131" s="56"/>
      <c r="IH1131" s="56"/>
      <c r="II1131" s="56"/>
      <c r="IJ1131" s="56"/>
      <c r="IK1131" s="56"/>
      <c r="IL1131" s="56"/>
      <c r="IM1131" s="56"/>
      <c r="IN1131" s="56"/>
      <c r="IO1131" s="56"/>
      <c r="IP1131" s="56"/>
      <c r="IQ1131" s="56"/>
      <c r="IR1131" s="56"/>
      <c r="IS1131" s="56"/>
      <c r="IT1131" s="56"/>
      <c r="IU1131" s="56"/>
      <c r="IV1131" s="56"/>
      <c r="IW1131" s="56"/>
      <c r="IX1131" s="56"/>
    </row>
    <row r="1132" spans="2:258">
      <c r="B1132" s="56"/>
      <c r="C1132" s="56"/>
      <c r="D1132" s="56"/>
      <c r="E1132" s="56"/>
      <c r="F1132" s="56"/>
      <c r="G1132" s="56"/>
      <c r="H1132" s="56"/>
      <c r="I1132" s="56"/>
      <c r="J1132" s="56"/>
      <c r="K1132" s="56"/>
      <c r="L1132" s="56"/>
      <c r="M1132" s="56"/>
      <c r="CK1132" s="56"/>
      <c r="CL1132" s="56"/>
      <c r="CM1132" s="56"/>
      <c r="CN1132" s="56"/>
      <c r="CO1132" s="56"/>
      <c r="CP1132" s="56"/>
      <c r="CQ1132" s="56"/>
      <c r="CR1132" s="56"/>
      <c r="CS1132" s="56"/>
      <c r="CT1132" s="56"/>
      <c r="CU1132" s="56"/>
      <c r="CV1132" s="56"/>
      <c r="CW1132" s="56"/>
      <c r="CX1132" s="56"/>
      <c r="CY1132" s="56"/>
      <c r="CZ1132" s="56"/>
      <c r="DA1132" s="56"/>
      <c r="DB1132" s="56"/>
      <c r="DC1132" s="56"/>
      <c r="DD1132" s="56"/>
      <c r="DE1132" s="56"/>
      <c r="DF1132" s="56"/>
      <c r="DG1132" s="56"/>
      <c r="DH1132" s="56"/>
      <c r="DI1132" s="56"/>
      <c r="DJ1132" s="56"/>
      <c r="DK1132" s="56"/>
      <c r="DL1132" s="56"/>
      <c r="DM1132" s="56"/>
      <c r="DN1132" s="56"/>
      <c r="DO1132" s="56"/>
      <c r="DP1132" s="56"/>
      <c r="DQ1132" s="56"/>
      <c r="DR1132" s="56"/>
      <c r="DS1132" s="56"/>
      <c r="DT1132" s="56"/>
      <c r="DU1132" s="56"/>
      <c r="DV1132" s="56"/>
      <c r="DW1132" s="56"/>
      <c r="DX1132" s="56"/>
      <c r="DY1132" s="56"/>
      <c r="DZ1132" s="56"/>
      <c r="EA1132" s="56"/>
      <c r="EB1132" s="56"/>
      <c r="EC1132" s="56"/>
      <c r="ED1132" s="56"/>
      <c r="EE1132" s="56"/>
      <c r="EF1132" s="56"/>
      <c r="EG1132" s="56"/>
      <c r="EH1132" s="56"/>
      <c r="EI1132" s="56"/>
      <c r="EJ1132" s="56"/>
      <c r="EK1132" s="56"/>
      <c r="EL1132" s="56"/>
      <c r="EM1132" s="56"/>
      <c r="EN1132" s="56"/>
      <c r="EO1132" s="56"/>
      <c r="EP1132" s="56"/>
      <c r="EQ1132" s="56"/>
      <c r="ER1132" s="56"/>
      <c r="ES1132" s="56"/>
      <c r="ET1132" s="56"/>
      <c r="EU1132" s="56"/>
      <c r="EV1132" s="56"/>
      <c r="EW1132" s="56"/>
      <c r="EX1132" s="56"/>
      <c r="EY1132" s="56"/>
      <c r="EZ1132" s="56"/>
      <c r="FA1132" s="56"/>
      <c r="FB1132" s="56"/>
      <c r="FC1132" s="56"/>
      <c r="FD1132" s="56"/>
      <c r="FE1132" s="56"/>
      <c r="FF1132" s="56"/>
      <c r="FG1132" s="56"/>
      <c r="FH1132" s="56"/>
      <c r="FI1132" s="56"/>
      <c r="FJ1132" s="56"/>
      <c r="FK1132" s="56"/>
      <c r="FL1132" s="56"/>
      <c r="FM1132" s="56"/>
      <c r="FN1132" s="56"/>
      <c r="FO1132" s="56"/>
      <c r="FP1132" s="56"/>
      <c r="FQ1132" s="56"/>
      <c r="FR1132" s="56"/>
      <c r="FS1132" s="56"/>
      <c r="FT1132" s="56"/>
      <c r="FU1132" s="56"/>
      <c r="FV1132" s="56"/>
      <c r="FW1132" s="56"/>
      <c r="FX1132" s="56"/>
      <c r="FY1132" s="56"/>
      <c r="FZ1132" s="56"/>
      <c r="GA1132" s="56"/>
      <c r="GB1132" s="56"/>
      <c r="GC1132" s="56"/>
      <c r="GD1132" s="56"/>
      <c r="GE1132" s="56"/>
      <c r="GF1132" s="56"/>
      <c r="GG1132" s="56"/>
      <c r="GH1132" s="56"/>
      <c r="GI1132" s="56"/>
      <c r="GJ1132" s="56"/>
      <c r="GK1132" s="56"/>
      <c r="GL1132" s="56"/>
      <c r="GM1132" s="56"/>
      <c r="GN1132" s="56"/>
      <c r="GO1132" s="56"/>
      <c r="GP1132" s="56"/>
      <c r="GQ1132" s="56"/>
      <c r="GR1132" s="56"/>
      <c r="GS1132" s="56"/>
      <c r="GT1132" s="56"/>
      <c r="GU1132" s="56"/>
      <c r="GV1132" s="56"/>
      <c r="GW1132" s="56"/>
      <c r="GX1132" s="56"/>
      <c r="GY1132" s="56"/>
      <c r="GZ1132" s="56"/>
      <c r="HA1132" s="56"/>
      <c r="HB1132" s="56"/>
      <c r="HC1132" s="56"/>
      <c r="HD1132" s="56"/>
      <c r="HE1132" s="56"/>
      <c r="HF1132" s="56"/>
      <c r="HG1132" s="56"/>
      <c r="HH1132" s="56"/>
      <c r="HI1132" s="56"/>
      <c r="HJ1132" s="56"/>
      <c r="HK1132" s="56"/>
      <c r="HL1132" s="56"/>
      <c r="HM1132" s="56"/>
      <c r="HN1132" s="56"/>
      <c r="HO1132" s="56"/>
      <c r="HP1132" s="56"/>
      <c r="HQ1132" s="56"/>
      <c r="HR1132" s="56"/>
      <c r="HS1132" s="56"/>
      <c r="HT1132" s="56"/>
      <c r="HU1132" s="56"/>
      <c r="HV1132" s="56"/>
      <c r="HW1132" s="56"/>
      <c r="HX1132" s="56"/>
      <c r="HY1132" s="56"/>
      <c r="HZ1132" s="56"/>
      <c r="IA1132" s="56"/>
      <c r="IB1132" s="56"/>
      <c r="IC1132" s="56"/>
      <c r="ID1132" s="56"/>
      <c r="IE1132" s="56"/>
      <c r="IF1132" s="56"/>
      <c r="IG1132" s="56"/>
      <c r="IH1132" s="56"/>
      <c r="II1132" s="56"/>
      <c r="IJ1132" s="56"/>
      <c r="IK1132" s="56"/>
      <c r="IL1132" s="56"/>
      <c r="IM1132" s="56"/>
      <c r="IN1132" s="56"/>
      <c r="IO1132" s="56"/>
      <c r="IP1132" s="56"/>
      <c r="IQ1132" s="56"/>
      <c r="IR1132" s="56"/>
      <c r="IS1132" s="56"/>
      <c r="IT1132" s="56"/>
      <c r="IU1132" s="56"/>
      <c r="IV1132" s="56"/>
      <c r="IW1132" s="56"/>
      <c r="IX1132" s="56"/>
    </row>
    <row r="1133" spans="2:258">
      <c r="B1133" s="56"/>
      <c r="C1133" s="56"/>
      <c r="D1133" s="56"/>
      <c r="E1133" s="56"/>
      <c r="F1133" s="56"/>
      <c r="G1133" s="56"/>
      <c r="H1133" s="56"/>
      <c r="I1133" s="56"/>
      <c r="J1133" s="56"/>
      <c r="K1133" s="56"/>
      <c r="L1133" s="56"/>
      <c r="M1133" s="56"/>
      <c r="CK1133" s="56"/>
      <c r="CL1133" s="56"/>
      <c r="CM1133" s="56"/>
      <c r="CN1133" s="56"/>
      <c r="CO1133" s="56"/>
      <c r="CP1133" s="56"/>
      <c r="CQ1133" s="56"/>
      <c r="CR1133" s="56"/>
      <c r="CS1133" s="56"/>
      <c r="CT1133" s="56"/>
      <c r="CU1133" s="56"/>
      <c r="CV1133" s="56"/>
      <c r="CW1133" s="56"/>
      <c r="CX1133" s="56"/>
      <c r="CY1133" s="56"/>
      <c r="CZ1133" s="56"/>
      <c r="DA1133" s="56"/>
      <c r="DB1133" s="56"/>
      <c r="DC1133" s="56"/>
      <c r="DD1133" s="56"/>
      <c r="DE1133" s="56"/>
      <c r="DF1133" s="56"/>
      <c r="DG1133" s="56"/>
      <c r="DH1133" s="56"/>
      <c r="DI1133" s="56"/>
      <c r="DJ1133" s="56"/>
      <c r="DK1133" s="56"/>
      <c r="DL1133" s="56"/>
      <c r="DM1133" s="56"/>
      <c r="DN1133" s="56"/>
      <c r="DO1133" s="56"/>
      <c r="DP1133" s="56"/>
      <c r="DQ1133" s="56"/>
      <c r="DR1133" s="56"/>
      <c r="DS1133" s="56"/>
      <c r="DT1133" s="56"/>
      <c r="DU1133" s="56"/>
      <c r="DV1133" s="56"/>
      <c r="DW1133" s="56"/>
      <c r="DX1133" s="56"/>
      <c r="DY1133" s="56"/>
      <c r="DZ1133" s="56"/>
      <c r="EA1133" s="56"/>
      <c r="EB1133" s="56"/>
      <c r="EC1133" s="56"/>
      <c r="ED1133" s="56"/>
      <c r="EE1133" s="56"/>
      <c r="EF1133" s="56"/>
      <c r="EG1133" s="56"/>
      <c r="EH1133" s="56"/>
      <c r="EI1133" s="56"/>
      <c r="EJ1133" s="56"/>
      <c r="EK1133" s="56"/>
      <c r="EL1133" s="56"/>
      <c r="EM1133" s="56"/>
      <c r="EN1133" s="56"/>
      <c r="EO1133" s="56"/>
      <c r="EP1133" s="56"/>
      <c r="EQ1133" s="56"/>
      <c r="ER1133" s="56"/>
      <c r="ES1133" s="56"/>
      <c r="ET1133" s="56"/>
      <c r="EU1133" s="56"/>
      <c r="EV1133" s="56"/>
      <c r="EW1133" s="56"/>
      <c r="EX1133" s="56"/>
      <c r="EY1133" s="56"/>
      <c r="EZ1133" s="56"/>
      <c r="FA1133" s="56"/>
      <c r="FB1133" s="56"/>
      <c r="FC1133" s="56"/>
      <c r="FD1133" s="56"/>
      <c r="FE1133" s="56"/>
      <c r="FF1133" s="56"/>
      <c r="FG1133" s="56"/>
      <c r="FH1133" s="56"/>
      <c r="FI1133" s="56"/>
      <c r="FJ1133" s="56"/>
      <c r="FK1133" s="56"/>
      <c r="FL1133" s="56"/>
      <c r="FM1133" s="56"/>
      <c r="FN1133" s="56"/>
      <c r="FO1133" s="56"/>
      <c r="FP1133" s="56"/>
      <c r="FQ1133" s="56"/>
      <c r="FR1133" s="56"/>
      <c r="FS1133" s="56"/>
      <c r="FT1133" s="56"/>
      <c r="FU1133" s="56"/>
      <c r="FV1133" s="56"/>
      <c r="FW1133" s="56"/>
      <c r="FX1133" s="56"/>
      <c r="FY1133" s="56"/>
      <c r="FZ1133" s="56"/>
      <c r="GA1133" s="56"/>
      <c r="GB1133" s="56"/>
      <c r="GC1133" s="56"/>
      <c r="GD1133" s="56"/>
      <c r="GE1133" s="56"/>
      <c r="GF1133" s="56"/>
      <c r="GG1133" s="56"/>
      <c r="GH1133" s="56"/>
      <c r="GI1133" s="56"/>
      <c r="GJ1133" s="56"/>
      <c r="GK1133" s="56"/>
      <c r="GL1133" s="56"/>
      <c r="GM1133" s="56"/>
      <c r="GN1133" s="56"/>
      <c r="GO1133" s="56"/>
      <c r="GP1133" s="56"/>
      <c r="GQ1133" s="56"/>
      <c r="GR1133" s="56"/>
      <c r="GS1133" s="56"/>
      <c r="GT1133" s="56"/>
      <c r="GU1133" s="56"/>
      <c r="GV1133" s="56"/>
      <c r="GW1133" s="56"/>
      <c r="GX1133" s="56"/>
      <c r="GY1133" s="56"/>
      <c r="GZ1133" s="56"/>
      <c r="HA1133" s="56"/>
      <c r="HB1133" s="56"/>
      <c r="HC1133" s="56"/>
      <c r="HD1133" s="56"/>
      <c r="HE1133" s="56"/>
      <c r="HF1133" s="56"/>
      <c r="HG1133" s="56"/>
      <c r="HH1133" s="56"/>
      <c r="HI1133" s="56"/>
      <c r="HJ1133" s="56"/>
      <c r="HK1133" s="56"/>
      <c r="HL1133" s="56"/>
      <c r="HM1133" s="56"/>
      <c r="HN1133" s="56"/>
      <c r="HO1133" s="56"/>
      <c r="HP1133" s="56"/>
      <c r="HQ1133" s="56"/>
      <c r="HR1133" s="56"/>
      <c r="HS1133" s="56"/>
      <c r="HT1133" s="56"/>
      <c r="HU1133" s="56"/>
      <c r="HV1133" s="56"/>
      <c r="HW1133" s="56"/>
      <c r="HX1133" s="56"/>
      <c r="HY1133" s="56"/>
      <c r="HZ1133" s="56"/>
      <c r="IA1133" s="56"/>
      <c r="IB1133" s="56"/>
      <c r="IC1133" s="56"/>
      <c r="ID1133" s="56"/>
      <c r="IE1133" s="56"/>
      <c r="IF1133" s="56"/>
      <c r="IG1133" s="56"/>
      <c r="IH1133" s="56"/>
      <c r="II1133" s="56"/>
      <c r="IJ1133" s="56"/>
      <c r="IK1133" s="56"/>
      <c r="IL1133" s="56"/>
      <c r="IM1133" s="56"/>
      <c r="IN1133" s="56"/>
      <c r="IO1133" s="56"/>
      <c r="IP1133" s="56"/>
      <c r="IQ1133" s="56"/>
      <c r="IR1133" s="56"/>
      <c r="IS1133" s="56"/>
      <c r="IT1133" s="56"/>
      <c r="IU1133" s="56"/>
      <c r="IV1133" s="56"/>
      <c r="IW1133" s="56"/>
      <c r="IX1133" s="56"/>
    </row>
    <row r="1134" spans="2:258">
      <c r="B1134" s="56"/>
      <c r="C1134" s="56"/>
      <c r="D1134" s="56"/>
      <c r="E1134" s="56"/>
      <c r="F1134" s="56"/>
      <c r="G1134" s="56"/>
      <c r="H1134" s="56"/>
      <c r="I1134" s="56"/>
      <c r="J1134" s="56"/>
      <c r="K1134" s="56"/>
      <c r="L1134" s="56"/>
      <c r="M1134" s="56"/>
      <c r="CK1134" s="56"/>
      <c r="CL1134" s="56"/>
      <c r="CM1134" s="56"/>
      <c r="CN1134" s="56"/>
      <c r="CO1134" s="56"/>
      <c r="CP1134" s="56"/>
      <c r="CQ1134" s="56"/>
      <c r="CR1134" s="56"/>
      <c r="CS1134" s="56"/>
      <c r="CT1134" s="56"/>
      <c r="CU1134" s="56"/>
      <c r="CV1134" s="56"/>
      <c r="CW1134" s="56"/>
      <c r="CX1134" s="56"/>
      <c r="CY1134" s="56"/>
      <c r="CZ1134" s="56"/>
      <c r="DA1134" s="56"/>
      <c r="DB1134" s="56"/>
      <c r="DC1134" s="56"/>
      <c r="DD1134" s="56"/>
      <c r="DE1134" s="56"/>
      <c r="DF1134" s="56"/>
      <c r="DG1134" s="56"/>
      <c r="DH1134" s="56"/>
      <c r="DI1134" s="56"/>
      <c r="DJ1134" s="56"/>
      <c r="DK1134" s="56"/>
      <c r="DL1134" s="56"/>
      <c r="DM1134" s="56"/>
      <c r="DN1134" s="56"/>
      <c r="DO1134" s="56"/>
      <c r="DP1134" s="56"/>
      <c r="DQ1134" s="56"/>
      <c r="DR1134" s="56"/>
      <c r="DS1134" s="56"/>
      <c r="DT1134" s="56"/>
      <c r="DU1134" s="56"/>
      <c r="DV1134" s="56"/>
      <c r="DW1134" s="56"/>
      <c r="DX1134" s="56"/>
      <c r="DY1134" s="56"/>
      <c r="DZ1134" s="56"/>
      <c r="EA1134" s="56"/>
      <c r="EB1134" s="56"/>
      <c r="EC1134" s="56"/>
      <c r="ED1134" s="56"/>
      <c r="EE1134" s="56"/>
      <c r="EF1134" s="56"/>
      <c r="EG1134" s="56"/>
      <c r="EH1134" s="56"/>
      <c r="EI1134" s="56"/>
      <c r="EJ1134" s="56"/>
      <c r="EK1134" s="56"/>
      <c r="EL1134" s="56"/>
      <c r="EM1134" s="56"/>
      <c r="EN1134" s="56"/>
      <c r="EO1134" s="56"/>
      <c r="EP1134" s="56"/>
      <c r="EQ1134" s="56"/>
      <c r="ER1134" s="56"/>
      <c r="ES1134" s="56"/>
      <c r="ET1134" s="56"/>
      <c r="EU1134" s="56"/>
      <c r="EV1134" s="56"/>
      <c r="EW1134" s="56"/>
      <c r="EX1134" s="56"/>
      <c r="EY1134" s="56"/>
      <c r="EZ1134" s="56"/>
      <c r="FA1134" s="56"/>
      <c r="FB1134" s="56"/>
      <c r="FC1134" s="56"/>
      <c r="FD1134" s="56"/>
      <c r="FE1134" s="56"/>
      <c r="FF1134" s="56"/>
      <c r="FG1134" s="56"/>
      <c r="FH1134" s="56"/>
      <c r="FI1134" s="56"/>
      <c r="FJ1134" s="56"/>
      <c r="FK1134" s="56"/>
      <c r="FL1134" s="56"/>
      <c r="FM1134" s="56"/>
      <c r="FN1134" s="56"/>
      <c r="FO1134" s="56"/>
      <c r="FP1134" s="56"/>
      <c r="FQ1134" s="56"/>
      <c r="FR1134" s="56"/>
      <c r="FS1134" s="56"/>
      <c r="FT1134" s="56"/>
      <c r="FU1134" s="56"/>
      <c r="FV1134" s="56"/>
      <c r="FW1134" s="56"/>
      <c r="FX1134" s="56"/>
      <c r="FY1134" s="56"/>
      <c r="FZ1134" s="56"/>
      <c r="GA1134" s="56"/>
      <c r="GB1134" s="56"/>
      <c r="GC1134" s="56"/>
      <c r="GD1134" s="56"/>
      <c r="GE1134" s="56"/>
      <c r="GF1134" s="56"/>
      <c r="GG1134" s="56"/>
      <c r="GH1134" s="56"/>
      <c r="GI1134" s="56"/>
      <c r="GJ1134" s="56"/>
      <c r="GK1134" s="56"/>
      <c r="GL1134" s="56"/>
      <c r="GM1134" s="56"/>
      <c r="GN1134" s="56"/>
      <c r="GO1134" s="56"/>
      <c r="GP1134" s="56"/>
      <c r="GQ1134" s="56"/>
      <c r="GR1134" s="56"/>
      <c r="GS1134" s="56"/>
      <c r="GT1134" s="56"/>
      <c r="GU1134" s="56"/>
      <c r="GV1134" s="56"/>
      <c r="GW1134" s="56"/>
      <c r="GX1134" s="56"/>
      <c r="GY1134" s="56"/>
      <c r="GZ1134" s="56"/>
      <c r="HA1134" s="56"/>
      <c r="HB1134" s="56"/>
      <c r="HC1134" s="56"/>
      <c r="HD1134" s="56"/>
      <c r="HE1134" s="56"/>
      <c r="HF1134" s="56"/>
      <c r="HG1134" s="56"/>
      <c r="HH1134" s="56"/>
      <c r="HI1134" s="56"/>
      <c r="HJ1134" s="56"/>
      <c r="HK1134" s="56"/>
      <c r="HL1134" s="56"/>
      <c r="HM1134" s="56"/>
      <c r="HN1134" s="56"/>
      <c r="HO1134" s="56"/>
      <c r="HP1134" s="56"/>
      <c r="HQ1134" s="56"/>
      <c r="HR1134" s="56"/>
      <c r="HS1134" s="56"/>
      <c r="HT1134" s="56"/>
      <c r="HU1134" s="56"/>
      <c r="HV1134" s="56"/>
      <c r="HW1134" s="56"/>
      <c r="HX1134" s="56"/>
      <c r="HY1134" s="56"/>
      <c r="HZ1134" s="56"/>
      <c r="IA1134" s="56"/>
      <c r="IB1134" s="56"/>
      <c r="IC1134" s="56"/>
      <c r="ID1134" s="56"/>
      <c r="IE1134" s="56"/>
      <c r="IF1134" s="56"/>
      <c r="IG1134" s="56"/>
      <c r="IH1134" s="56"/>
      <c r="II1134" s="56"/>
      <c r="IJ1134" s="56"/>
      <c r="IK1134" s="56"/>
      <c r="IL1134" s="56"/>
      <c r="IM1134" s="56"/>
      <c r="IN1134" s="56"/>
      <c r="IO1134" s="56"/>
      <c r="IP1134" s="56"/>
      <c r="IQ1134" s="56"/>
      <c r="IR1134" s="56"/>
      <c r="IS1134" s="56"/>
      <c r="IT1134" s="56"/>
      <c r="IU1134" s="56"/>
      <c r="IV1134" s="56"/>
      <c r="IW1134" s="56"/>
      <c r="IX1134" s="56"/>
    </row>
    <row r="1135" spans="2:258">
      <c r="B1135" s="56"/>
      <c r="C1135" s="56"/>
      <c r="D1135" s="56"/>
      <c r="E1135" s="56"/>
      <c r="F1135" s="56"/>
      <c r="G1135" s="56"/>
      <c r="H1135" s="56"/>
      <c r="I1135" s="56"/>
      <c r="J1135" s="56"/>
      <c r="K1135" s="56"/>
      <c r="L1135" s="56"/>
      <c r="M1135" s="56"/>
      <c r="CK1135" s="56"/>
      <c r="CL1135" s="56"/>
      <c r="CM1135" s="56"/>
      <c r="CN1135" s="56"/>
      <c r="CO1135" s="56"/>
      <c r="CP1135" s="56"/>
      <c r="CQ1135" s="56"/>
      <c r="CR1135" s="56"/>
      <c r="CS1135" s="56"/>
      <c r="CT1135" s="56"/>
      <c r="CU1135" s="56"/>
      <c r="CV1135" s="56"/>
      <c r="CW1135" s="56"/>
      <c r="CX1135" s="56"/>
      <c r="CY1135" s="56"/>
      <c r="CZ1135" s="56"/>
      <c r="DA1135" s="56"/>
      <c r="DB1135" s="56"/>
      <c r="DC1135" s="56"/>
      <c r="DD1135" s="56"/>
      <c r="DE1135" s="56"/>
      <c r="DF1135" s="56"/>
      <c r="DG1135" s="56"/>
      <c r="DH1135" s="56"/>
      <c r="DI1135" s="56"/>
      <c r="DJ1135" s="56"/>
      <c r="DK1135" s="56"/>
      <c r="DL1135" s="56"/>
      <c r="DM1135" s="56"/>
      <c r="DN1135" s="56"/>
      <c r="DO1135" s="56"/>
      <c r="DP1135" s="56"/>
      <c r="DQ1135" s="56"/>
      <c r="DR1135" s="56"/>
      <c r="DS1135" s="56"/>
      <c r="DT1135" s="56"/>
      <c r="DU1135" s="56"/>
      <c r="DV1135" s="56"/>
      <c r="DW1135" s="56"/>
      <c r="DX1135" s="56"/>
      <c r="DY1135" s="56"/>
      <c r="DZ1135" s="56"/>
      <c r="EA1135" s="56"/>
      <c r="EB1135" s="56"/>
      <c r="EC1135" s="56"/>
      <c r="ED1135" s="56"/>
      <c r="EE1135" s="56"/>
      <c r="EF1135" s="56"/>
      <c r="EG1135" s="56"/>
      <c r="EH1135" s="56"/>
      <c r="EI1135" s="56"/>
      <c r="EJ1135" s="56"/>
      <c r="EK1135" s="56"/>
      <c r="EL1135" s="56"/>
      <c r="EM1135" s="56"/>
      <c r="EN1135" s="56"/>
      <c r="EO1135" s="56"/>
      <c r="EP1135" s="56"/>
      <c r="EQ1135" s="56"/>
      <c r="ER1135" s="56"/>
      <c r="ES1135" s="56"/>
      <c r="ET1135" s="56"/>
      <c r="EU1135" s="56"/>
      <c r="EV1135" s="56"/>
      <c r="EW1135" s="56"/>
      <c r="EX1135" s="56"/>
      <c r="EY1135" s="56"/>
      <c r="EZ1135" s="56"/>
      <c r="FA1135" s="56"/>
      <c r="FB1135" s="56"/>
      <c r="FC1135" s="56"/>
      <c r="FD1135" s="56"/>
      <c r="FE1135" s="56"/>
      <c r="FF1135" s="56"/>
      <c r="FG1135" s="56"/>
      <c r="FH1135" s="56"/>
      <c r="FI1135" s="56"/>
      <c r="FJ1135" s="56"/>
      <c r="FK1135" s="56"/>
      <c r="FL1135" s="56"/>
      <c r="FM1135" s="56"/>
      <c r="FN1135" s="56"/>
      <c r="FO1135" s="56"/>
      <c r="FP1135" s="56"/>
      <c r="FQ1135" s="56"/>
      <c r="FR1135" s="56"/>
      <c r="FS1135" s="56"/>
      <c r="FT1135" s="56"/>
      <c r="FU1135" s="56"/>
      <c r="FV1135" s="56"/>
      <c r="FW1135" s="56"/>
      <c r="FX1135" s="56"/>
      <c r="FY1135" s="56"/>
      <c r="FZ1135" s="56"/>
      <c r="GA1135" s="56"/>
      <c r="GB1135" s="56"/>
      <c r="GC1135" s="56"/>
      <c r="GD1135" s="56"/>
      <c r="GE1135" s="56"/>
      <c r="GF1135" s="56"/>
      <c r="GG1135" s="56"/>
      <c r="GH1135" s="56"/>
      <c r="GI1135" s="56"/>
      <c r="GJ1135" s="56"/>
      <c r="GK1135" s="56"/>
      <c r="GL1135" s="56"/>
      <c r="GM1135" s="56"/>
      <c r="GN1135" s="56"/>
      <c r="GO1135" s="56"/>
      <c r="GP1135" s="56"/>
      <c r="GQ1135" s="56"/>
      <c r="GR1135" s="56"/>
      <c r="GS1135" s="56"/>
      <c r="GT1135" s="56"/>
      <c r="GU1135" s="56"/>
      <c r="GV1135" s="56"/>
      <c r="GW1135" s="56"/>
      <c r="GX1135" s="56"/>
      <c r="GY1135" s="56"/>
      <c r="GZ1135" s="56"/>
      <c r="HA1135" s="56"/>
      <c r="HB1135" s="56"/>
      <c r="HC1135" s="56"/>
      <c r="HD1135" s="56"/>
      <c r="HE1135" s="56"/>
      <c r="HF1135" s="56"/>
      <c r="HG1135" s="56"/>
      <c r="HH1135" s="56"/>
      <c r="HI1135" s="56"/>
      <c r="HJ1135" s="56"/>
      <c r="HK1135" s="56"/>
      <c r="HL1135" s="56"/>
      <c r="HM1135" s="56"/>
      <c r="HN1135" s="56"/>
      <c r="HO1135" s="56"/>
      <c r="HP1135" s="56"/>
      <c r="HQ1135" s="56"/>
      <c r="HR1135" s="56"/>
      <c r="HS1135" s="56"/>
      <c r="HT1135" s="56"/>
      <c r="HU1135" s="56"/>
      <c r="HV1135" s="56"/>
      <c r="HW1135" s="56"/>
      <c r="HX1135" s="56"/>
      <c r="HY1135" s="56"/>
      <c r="HZ1135" s="56"/>
      <c r="IA1135" s="56"/>
      <c r="IB1135" s="56"/>
      <c r="IC1135" s="56"/>
      <c r="ID1135" s="56"/>
      <c r="IE1135" s="56"/>
      <c r="IF1135" s="56"/>
      <c r="IG1135" s="56"/>
      <c r="IH1135" s="56"/>
      <c r="II1135" s="56"/>
      <c r="IJ1135" s="56"/>
      <c r="IK1135" s="56"/>
      <c r="IL1135" s="56"/>
      <c r="IM1135" s="56"/>
      <c r="IN1135" s="56"/>
      <c r="IO1135" s="56"/>
      <c r="IP1135" s="56"/>
      <c r="IQ1135" s="56"/>
      <c r="IR1135" s="56"/>
      <c r="IS1135" s="56"/>
      <c r="IT1135" s="56"/>
      <c r="IU1135" s="56"/>
      <c r="IV1135" s="56"/>
      <c r="IW1135" s="56"/>
      <c r="IX1135" s="56"/>
    </row>
    <row r="1136" spans="2:258">
      <c r="B1136" s="56"/>
      <c r="C1136" s="56"/>
      <c r="D1136" s="56"/>
      <c r="E1136" s="56"/>
      <c r="F1136" s="56"/>
      <c r="G1136" s="56"/>
      <c r="H1136" s="56"/>
      <c r="I1136" s="56"/>
      <c r="J1136" s="56"/>
      <c r="K1136" s="56"/>
      <c r="L1136" s="56"/>
      <c r="M1136" s="56"/>
      <c r="CK1136" s="56"/>
      <c r="CL1136" s="56"/>
      <c r="CM1136" s="56"/>
      <c r="CN1136" s="56"/>
      <c r="CO1136" s="56"/>
      <c r="CP1136" s="56"/>
      <c r="CQ1136" s="56"/>
      <c r="CR1136" s="56"/>
      <c r="CS1136" s="56"/>
      <c r="CT1136" s="56"/>
      <c r="CU1136" s="56"/>
      <c r="CV1136" s="56"/>
      <c r="CW1136" s="56"/>
      <c r="CX1136" s="56"/>
      <c r="CY1136" s="56"/>
      <c r="CZ1136" s="56"/>
      <c r="DA1136" s="56"/>
      <c r="DB1136" s="56"/>
      <c r="DC1136" s="56"/>
      <c r="DD1136" s="56"/>
      <c r="DE1136" s="56"/>
      <c r="DF1136" s="56"/>
      <c r="DG1136" s="56"/>
      <c r="DH1136" s="56"/>
      <c r="DI1136" s="56"/>
      <c r="DJ1136" s="56"/>
      <c r="DK1136" s="56"/>
      <c r="DL1136" s="56"/>
      <c r="DM1136" s="56"/>
      <c r="DN1136" s="56"/>
      <c r="DO1136" s="56"/>
      <c r="DP1136" s="56"/>
      <c r="DQ1136" s="56"/>
      <c r="DR1136" s="56"/>
      <c r="DS1136" s="56"/>
      <c r="DT1136" s="56"/>
      <c r="DU1136" s="56"/>
      <c r="DV1136" s="56"/>
      <c r="DW1136" s="56"/>
      <c r="DX1136" s="56"/>
      <c r="DY1136" s="56"/>
      <c r="DZ1136" s="56"/>
      <c r="EA1136" s="56"/>
      <c r="EB1136" s="56"/>
      <c r="EC1136" s="56"/>
      <c r="ED1136" s="56"/>
      <c r="EE1136" s="56"/>
      <c r="EF1136" s="56"/>
      <c r="EG1136" s="56"/>
      <c r="EH1136" s="56"/>
      <c r="EI1136" s="56"/>
      <c r="EJ1136" s="56"/>
      <c r="EK1136" s="56"/>
      <c r="EL1136" s="56"/>
      <c r="EM1136" s="56"/>
      <c r="EN1136" s="56"/>
      <c r="EO1136" s="56"/>
      <c r="EP1136" s="56"/>
      <c r="EQ1136" s="56"/>
      <c r="ER1136" s="56"/>
      <c r="ES1136" s="56"/>
      <c r="ET1136" s="56"/>
      <c r="EU1136" s="56"/>
      <c r="EV1136" s="56"/>
      <c r="EW1136" s="56"/>
      <c r="EX1136" s="56"/>
      <c r="EY1136" s="56"/>
      <c r="EZ1136" s="56"/>
      <c r="FA1136" s="56"/>
      <c r="FB1136" s="56"/>
      <c r="FC1136" s="56"/>
      <c r="FD1136" s="56"/>
      <c r="FE1136" s="56"/>
      <c r="FF1136" s="56"/>
      <c r="FG1136" s="56"/>
      <c r="FH1136" s="56"/>
      <c r="FI1136" s="56"/>
      <c r="FJ1136" s="56"/>
      <c r="FK1136" s="56"/>
      <c r="FL1136" s="56"/>
      <c r="FM1136" s="56"/>
      <c r="FN1136" s="56"/>
      <c r="FO1136" s="56"/>
      <c r="FP1136" s="56"/>
      <c r="FQ1136" s="56"/>
      <c r="FR1136" s="56"/>
      <c r="FS1136" s="56"/>
      <c r="FT1136" s="56"/>
      <c r="FU1136" s="56"/>
      <c r="FV1136" s="56"/>
      <c r="FW1136" s="56"/>
      <c r="FX1136" s="56"/>
      <c r="FY1136" s="56"/>
      <c r="FZ1136" s="56"/>
      <c r="GA1136" s="56"/>
      <c r="GB1136" s="56"/>
      <c r="GC1136" s="56"/>
      <c r="GD1136" s="56"/>
      <c r="GE1136" s="56"/>
      <c r="GF1136" s="56"/>
      <c r="GG1136" s="56"/>
      <c r="GH1136" s="56"/>
      <c r="GI1136" s="56"/>
      <c r="GJ1136" s="56"/>
      <c r="GK1136" s="56"/>
      <c r="GL1136" s="56"/>
      <c r="GM1136" s="56"/>
      <c r="GN1136" s="56"/>
      <c r="GO1136" s="56"/>
      <c r="GP1136" s="56"/>
      <c r="GQ1136" s="56"/>
      <c r="GR1136" s="56"/>
      <c r="GS1136" s="56"/>
      <c r="GT1136" s="56"/>
      <c r="GU1136" s="56"/>
      <c r="GV1136" s="56"/>
      <c r="GW1136" s="56"/>
      <c r="GX1136" s="56"/>
      <c r="GY1136" s="56"/>
      <c r="GZ1136" s="56"/>
      <c r="HA1136" s="56"/>
      <c r="HB1136" s="56"/>
      <c r="HC1136" s="56"/>
      <c r="HD1136" s="56"/>
      <c r="HE1136" s="56"/>
      <c r="HF1136" s="56"/>
      <c r="HG1136" s="56"/>
      <c r="HH1136" s="56"/>
      <c r="HI1136" s="56"/>
      <c r="HJ1136" s="56"/>
      <c r="HK1136" s="56"/>
      <c r="HL1136" s="56"/>
      <c r="HM1136" s="56"/>
      <c r="HN1136" s="56"/>
      <c r="HO1136" s="56"/>
      <c r="HP1136" s="56"/>
      <c r="HQ1136" s="56"/>
      <c r="HR1136" s="56"/>
      <c r="HS1136" s="56"/>
      <c r="HT1136" s="56"/>
      <c r="HU1136" s="56"/>
      <c r="HV1136" s="56"/>
      <c r="HW1136" s="56"/>
      <c r="HX1136" s="56"/>
      <c r="HY1136" s="56"/>
      <c r="HZ1136" s="56"/>
      <c r="IA1136" s="56"/>
      <c r="IB1136" s="56"/>
      <c r="IC1136" s="56"/>
      <c r="ID1136" s="56"/>
      <c r="IE1136" s="56"/>
      <c r="IF1136" s="56"/>
      <c r="IG1136" s="56"/>
      <c r="IH1136" s="56"/>
      <c r="II1136" s="56"/>
      <c r="IJ1136" s="56"/>
      <c r="IK1136" s="56"/>
      <c r="IL1136" s="56"/>
      <c r="IM1136" s="56"/>
      <c r="IN1136" s="56"/>
      <c r="IO1136" s="56"/>
      <c r="IP1136" s="56"/>
      <c r="IQ1136" s="56"/>
      <c r="IR1136" s="56"/>
      <c r="IS1136" s="56"/>
      <c r="IT1136" s="56"/>
      <c r="IU1136" s="56"/>
      <c r="IV1136" s="56"/>
      <c r="IW1136" s="56"/>
      <c r="IX1136" s="56"/>
    </row>
    <row r="1137" spans="2:258">
      <c r="B1137" s="56"/>
      <c r="C1137" s="56"/>
      <c r="D1137" s="56"/>
      <c r="E1137" s="56"/>
      <c r="F1137" s="56"/>
      <c r="G1137" s="56"/>
      <c r="H1137" s="56"/>
      <c r="I1137" s="56"/>
      <c r="J1137" s="56"/>
      <c r="K1137" s="56"/>
      <c r="L1137" s="56"/>
      <c r="M1137" s="56"/>
      <c r="CK1137" s="56"/>
      <c r="CL1137" s="56"/>
      <c r="CM1137" s="56"/>
      <c r="CN1137" s="56"/>
      <c r="CO1137" s="56"/>
      <c r="CP1137" s="56"/>
      <c r="CQ1137" s="56"/>
      <c r="CR1137" s="56"/>
      <c r="CS1137" s="56"/>
      <c r="CT1137" s="56"/>
      <c r="CU1137" s="56"/>
      <c r="CV1137" s="56"/>
      <c r="CW1137" s="56"/>
      <c r="CX1137" s="56"/>
      <c r="CY1137" s="56"/>
      <c r="CZ1137" s="56"/>
      <c r="DA1137" s="56"/>
      <c r="DB1137" s="56"/>
      <c r="DC1137" s="56"/>
      <c r="DD1137" s="56"/>
      <c r="DE1137" s="56"/>
      <c r="DF1137" s="56"/>
      <c r="DG1137" s="56"/>
      <c r="DH1137" s="56"/>
      <c r="DI1137" s="56"/>
      <c r="DJ1137" s="56"/>
      <c r="DK1137" s="56"/>
      <c r="DL1137" s="56"/>
      <c r="DM1137" s="56"/>
      <c r="DN1137" s="56"/>
      <c r="DO1137" s="56"/>
      <c r="DP1137" s="56"/>
      <c r="DQ1137" s="56"/>
      <c r="DR1137" s="56"/>
      <c r="DS1137" s="56"/>
      <c r="DT1137" s="56"/>
      <c r="DU1137" s="56"/>
      <c r="DV1137" s="56"/>
      <c r="DW1137" s="56"/>
      <c r="DX1137" s="56"/>
      <c r="DY1137" s="56"/>
      <c r="DZ1137" s="56"/>
      <c r="EA1137" s="56"/>
      <c r="EB1137" s="56"/>
      <c r="EC1137" s="56"/>
      <c r="ED1137" s="56"/>
      <c r="EE1137" s="56"/>
      <c r="EF1137" s="56"/>
      <c r="EG1137" s="56"/>
      <c r="EH1137" s="56"/>
      <c r="EI1137" s="56"/>
      <c r="EJ1137" s="56"/>
      <c r="EK1137" s="56"/>
      <c r="EL1137" s="56"/>
      <c r="EM1137" s="56"/>
      <c r="EN1137" s="56"/>
      <c r="EO1137" s="56"/>
      <c r="EP1137" s="56"/>
      <c r="EQ1137" s="56"/>
      <c r="ER1137" s="56"/>
      <c r="ES1137" s="56"/>
      <c r="ET1137" s="56"/>
      <c r="EU1137" s="56"/>
      <c r="EV1137" s="56"/>
      <c r="EW1137" s="56"/>
      <c r="EX1137" s="56"/>
      <c r="EY1137" s="56"/>
      <c r="EZ1137" s="56"/>
      <c r="FA1137" s="56"/>
      <c r="FB1137" s="56"/>
      <c r="FC1137" s="56"/>
      <c r="FD1137" s="56"/>
      <c r="FE1137" s="56"/>
      <c r="FF1137" s="56"/>
      <c r="FG1137" s="56"/>
      <c r="FH1137" s="56"/>
      <c r="FI1137" s="56"/>
      <c r="FJ1137" s="56"/>
      <c r="FK1137" s="56"/>
      <c r="FL1137" s="56"/>
      <c r="FM1137" s="56"/>
      <c r="FN1137" s="56"/>
      <c r="FO1137" s="56"/>
      <c r="FP1137" s="56"/>
      <c r="FQ1137" s="56"/>
      <c r="FR1137" s="56"/>
      <c r="FS1137" s="56"/>
      <c r="FT1137" s="56"/>
      <c r="FU1137" s="56"/>
      <c r="FV1137" s="56"/>
      <c r="FW1137" s="56"/>
      <c r="FX1137" s="56"/>
      <c r="FY1137" s="56"/>
      <c r="FZ1137" s="56"/>
      <c r="GA1137" s="56"/>
      <c r="GB1137" s="56"/>
      <c r="GC1137" s="56"/>
      <c r="GD1137" s="56"/>
      <c r="GE1137" s="56"/>
      <c r="GF1137" s="56"/>
      <c r="GG1137" s="56"/>
      <c r="GH1137" s="56"/>
      <c r="GI1137" s="56"/>
      <c r="GJ1137" s="56"/>
      <c r="GK1137" s="56"/>
      <c r="GL1137" s="56"/>
      <c r="GM1137" s="56"/>
      <c r="GN1137" s="56"/>
      <c r="GO1137" s="56"/>
      <c r="GP1137" s="56"/>
      <c r="GQ1137" s="56"/>
      <c r="GR1137" s="56"/>
      <c r="GS1137" s="56"/>
      <c r="GT1137" s="56"/>
      <c r="GU1137" s="56"/>
      <c r="GV1137" s="56"/>
      <c r="GW1137" s="56"/>
      <c r="GX1137" s="56"/>
      <c r="GY1137" s="56"/>
      <c r="GZ1137" s="56"/>
      <c r="HA1137" s="56"/>
      <c r="HB1137" s="56"/>
      <c r="HC1137" s="56"/>
      <c r="HD1137" s="56"/>
      <c r="HE1137" s="56"/>
      <c r="HF1137" s="56"/>
      <c r="HG1137" s="56"/>
      <c r="HH1137" s="56"/>
      <c r="HI1137" s="56"/>
      <c r="HJ1137" s="56"/>
      <c r="HK1137" s="56"/>
      <c r="HL1137" s="56"/>
      <c r="HM1137" s="56"/>
      <c r="HN1137" s="56"/>
      <c r="HO1137" s="56"/>
      <c r="HP1137" s="56"/>
      <c r="HQ1137" s="56"/>
      <c r="HR1137" s="56"/>
      <c r="HS1137" s="56"/>
      <c r="HT1137" s="56"/>
      <c r="HU1137" s="56"/>
      <c r="HV1137" s="56"/>
      <c r="HW1137" s="56"/>
      <c r="HX1137" s="56"/>
      <c r="HY1137" s="56"/>
      <c r="HZ1137" s="56"/>
      <c r="IA1137" s="56"/>
      <c r="IB1137" s="56"/>
      <c r="IC1137" s="56"/>
      <c r="ID1137" s="56"/>
      <c r="IE1137" s="56"/>
      <c r="IF1137" s="56"/>
      <c r="IG1137" s="56"/>
      <c r="IH1137" s="56"/>
      <c r="II1137" s="56"/>
      <c r="IJ1137" s="56"/>
      <c r="IK1137" s="56"/>
      <c r="IL1137" s="56"/>
      <c r="IM1137" s="56"/>
      <c r="IN1137" s="56"/>
      <c r="IO1137" s="56"/>
      <c r="IP1137" s="56"/>
      <c r="IQ1137" s="56"/>
      <c r="IR1137" s="56"/>
      <c r="IS1137" s="56"/>
      <c r="IT1137" s="56"/>
      <c r="IU1137" s="56"/>
      <c r="IV1137" s="56"/>
      <c r="IW1137" s="56"/>
      <c r="IX1137" s="56"/>
    </row>
    <row r="1138" spans="2:258">
      <c r="B1138" s="56"/>
      <c r="C1138" s="56"/>
      <c r="D1138" s="56"/>
      <c r="E1138" s="56"/>
      <c r="F1138" s="56"/>
      <c r="G1138" s="56"/>
      <c r="H1138" s="56"/>
      <c r="I1138" s="56"/>
      <c r="J1138" s="56"/>
      <c r="K1138" s="56"/>
      <c r="L1138" s="56"/>
      <c r="M1138" s="56"/>
      <c r="CK1138" s="56"/>
      <c r="CL1138" s="56"/>
      <c r="CM1138" s="56"/>
      <c r="CN1138" s="56"/>
      <c r="CO1138" s="56"/>
      <c r="CP1138" s="56"/>
      <c r="CQ1138" s="56"/>
      <c r="CR1138" s="56"/>
      <c r="CS1138" s="56"/>
      <c r="CT1138" s="56"/>
      <c r="CU1138" s="56"/>
      <c r="CV1138" s="56"/>
      <c r="CW1138" s="56"/>
      <c r="CX1138" s="56"/>
      <c r="CY1138" s="56"/>
      <c r="CZ1138" s="56"/>
      <c r="DA1138" s="56"/>
      <c r="DB1138" s="56"/>
      <c r="DC1138" s="56"/>
      <c r="DD1138" s="56"/>
      <c r="DE1138" s="56"/>
      <c r="DF1138" s="56"/>
      <c r="DG1138" s="56"/>
      <c r="DH1138" s="56"/>
      <c r="DI1138" s="56"/>
      <c r="DJ1138" s="56"/>
      <c r="DK1138" s="56"/>
      <c r="DL1138" s="56"/>
      <c r="DM1138" s="56"/>
      <c r="DN1138" s="56"/>
      <c r="DO1138" s="56"/>
      <c r="DP1138" s="56"/>
      <c r="DQ1138" s="56"/>
      <c r="DR1138" s="56"/>
      <c r="DS1138" s="56"/>
      <c r="DT1138" s="56"/>
      <c r="DU1138" s="56"/>
      <c r="DV1138" s="56"/>
      <c r="DW1138" s="56"/>
      <c r="DX1138" s="56"/>
      <c r="DY1138" s="56"/>
      <c r="DZ1138" s="56"/>
      <c r="EA1138" s="56"/>
      <c r="EB1138" s="56"/>
      <c r="EC1138" s="56"/>
      <c r="ED1138" s="56"/>
      <c r="EE1138" s="56"/>
      <c r="EF1138" s="56"/>
      <c r="EG1138" s="56"/>
      <c r="EH1138" s="56"/>
      <c r="EI1138" s="56"/>
      <c r="EJ1138" s="56"/>
      <c r="EK1138" s="56"/>
      <c r="EL1138" s="56"/>
      <c r="EM1138" s="56"/>
      <c r="EN1138" s="56"/>
      <c r="EO1138" s="56"/>
      <c r="EP1138" s="56"/>
      <c r="EQ1138" s="56"/>
      <c r="ER1138" s="56"/>
      <c r="ES1138" s="56"/>
      <c r="ET1138" s="56"/>
      <c r="EU1138" s="56"/>
      <c r="EV1138" s="56"/>
      <c r="EW1138" s="56"/>
      <c r="EX1138" s="56"/>
      <c r="EY1138" s="56"/>
      <c r="EZ1138" s="56"/>
      <c r="FA1138" s="56"/>
      <c r="FB1138" s="56"/>
      <c r="FC1138" s="56"/>
      <c r="FD1138" s="56"/>
      <c r="FE1138" s="56"/>
      <c r="FF1138" s="56"/>
      <c r="FG1138" s="56"/>
      <c r="FH1138" s="56"/>
      <c r="FI1138" s="56"/>
      <c r="FJ1138" s="56"/>
      <c r="FK1138" s="56"/>
      <c r="FL1138" s="56"/>
      <c r="FM1138" s="56"/>
      <c r="FN1138" s="56"/>
      <c r="FO1138" s="56"/>
      <c r="FP1138" s="56"/>
      <c r="FQ1138" s="56"/>
      <c r="FR1138" s="56"/>
      <c r="FS1138" s="56"/>
      <c r="FT1138" s="56"/>
      <c r="FU1138" s="56"/>
      <c r="FV1138" s="56"/>
      <c r="FW1138" s="56"/>
      <c r="FX1138" s="56"/>
      <c r="FY1138" s="56"/>
      <c r="FZ1138" s="56"/>
      <c r="GA1138" s="56"/>
      <c r="GB1138" s="56"/>
      <c r="GC1138" s="56"/>
      <c r="GD1138" s="56"/>
      <c r="GE1138" s="56"/>
      <c r="GF1138" s="56"/>
      <c r="GG1138" s="56"/>
      <c r="GH1138" s="56"/>
      <c r="GI1138" s="56"/>
      <c r="GJ1138" s="56"/>
      <c r="GK1138" s="56"/>
      <c r="GL1138" s="56"/>
      <c r="GM1138" s="56"/>
      <c r="GN1138" s="56"/>
      <c r="GO1138" s="56"/>
      <c r="GP1138" s="56"/>
      <c r="GQ1138" s="56"/>
      <c r="GR1138" s="56"/>
      <c r="GS1138" s="56"/>
      <c r="GT1138" s="56"/>
      <c r="GU1138" s="56"/>
      <c r="GV1138" s="56"/>
      <c r="GW1138" s="56"/>
      <c r="GX1138" s="56"/>
      <c r="GY1138" s="56"/>
      <c r="GZ1138" s="56"/>
      <c r="HA1138" s="56"/>
      <c r="HB1138" s="56"/>
      <c r="HC1138" s="56"/>
      <c r="HD1138" s="56"/>
      <c r="HE1138" s="56"/>
      <c r="HF1138" s="56"/>
      <c r="HG1138" s="56"/>
      <c r="HH1138" s="56"/>
      <c r="HI1138" s="56"/>
      <c r="HJ1138" s="56"/>
      <c r="HK1138" s="56"/>
      <c r="HL1138" s="56"/>
      <c r="HM1138" s="56"/>
      <c r="HN1138" s="56"/>
      <c r="HO1138" s="56"/>
      <c r="HP1138" s="56"/>
      <c r="HQ1138" s="56"/>
      <c r="HR1138" s="56"/>
      <c r="HS1138" s="56"/>
      <c r="HT1138" s="56"/>
      <c r="HU1138" s="56"/>
      <c r="HV1138" s="56"/>
      <c r="HW1138" s="56"/>
      <c r="HX1138" s="56"/>
      <c r="HY1138" s="56"/>
      <c r="HZ1138" s="56"/>
      <c r="IA1138" s="56"/>
      <c r="IB1138" s="56"/>
      <c r="IC1138" s="56"/>
      <c r="ID1138" s="56"/>
      <c r="IE1138" s="56"/>
      <c r="IF1138" s="56"/>
      <c r="IG1138" s="56"/>
      <c r="IH1138" s="56"/>
      <c r="II1138" s="56"/>
      <c r="IJ1138" s="56"/>
      <c r="IK1138" s="56"/>
      <c r="IL1138" s="56"/>
      <c r="IM1138" s="56"/>
      <c r="IN1138" s="56"/>
      <c r="IO1138" s="56"/>
      <c r="IP1138" s="56"/>
      <c r="IQ1138" s="56"/>
      <c r="IR1138" s="56"/>
      <c r="IS1138" s="56"/>
      <c r="IT1138" s="56"/>
      <c r="IU1138" s="56"/>
      <c r="IV1138" s="56"/>
      <c r="IW1138" s="56"/>
      <c r="IX1138" s="56"/>
    </row>
    <row r="1139" spans="2:258">
      <c r="B1139" s="56"/>
      <c r="C1139" s="56"/>
      <c r="D1139" s="56"/>
      <c r="E1139" s="56"/>
      <c r="F1139" s="56"/>
      <c r="G1139" s="56"/>
      <c r="H1139" s="56"/>
      <c r="I1139" s="56"/>
      <c r="J1139" s="56"/>
      <c r="K1139" s="56"/>
      <c r="L1139" s="56"/>
      <c r="M1139" s="56"/>
      <c r="CK1139" s="56"/>
      <c r="CL1139" s="56"/>
      <c r="CM1139" s="56"/>
      <c r="CN1139" s="56"/>
      <c r="CO1139" s="56"/>
      <c r="CP1139" s="56"/>
      <c r="CQ1139" s="56"/>
      <c r="CR1139" s="56"/>
      <c r="CS1139" s="56"/>
      <c r="CT1139" s="56"/>
      <c r="CU1139" s="56"/>
      <c r="CV1139" s="56"/>
      <c r="CW1139" s="56"/>
      <c r="CX1139" s="56"/>
      <c r="CY1139" s="56"/>
      <c r="CZ1139" s="56"/>
      <c r="DA1139" s="56"/>
      <c r="DB1139" s="56"/>
      <c r="DC1139" s="56"/>
      <c r="DD1139" s="56"/>
      <c r="DE1139" s="56"/>
      <c r="DF1139" s="56"/>
      <c r="DG1139" s="56"/>
      <c r="DH1139" s="56"/>
      <c r="DI1139" s="56"/>
      <c r="DJ1139" s="56"/>
      <c r="DK1139" s="56"/>
      <c r="DL1139" s="56"/>
      <c r="DM1139" s="56"/>
      <c r="DN1139" s="56"/>
      <c r="DO1139" s="56"/>
      <c r="DP1139" s="56"/>
      <c r="DQ1139" s="56"/>
      <c r="DR1139" s="56"/>
      <c r="DS1139" s="56"/>
      <c r="DT1139" s="56"/>
      <c r="DU1139" s="56"/>
      <c r="DV1139" s="56"/>
      <c r="DW1139" s="56"/>
      <c r="DX1139" s="56"/>
      <c r="DY1139" s="56"/>
      <c r="DZ1139" s="56"/>
      <c r="EA1139" s="56"/>
      <c r="EB1139" s="56"/>
      <c r="EC1139" s="56"/>
      <c r="ED1139" s="56"/>
      <c r="EE1139" s="56"/>
      <c r="EF1139" s="56"/>
      <c r="EG1139" s="56"/>
      <c r="EH1139" s="56"/>
      <c r="EI1139" s="56"/>
      <c r="EJ1139" s="56"/>
      <c r="EK1139" s="56"/>
      <c r="EL1139" s="56"/>
      <c r="EM1139" s="56"/>
      <c r="EN1139" s="56"/>
      <c r="EO1139" s="56"/>
      <c r="EP1139" s="56"/>
      <c r="EQ1139" s="56"/>
      <c r="ER1139" s="56"/>
      <c r="ES1139" s="56"/>
      <c r="ET1139" s="56"/>
      <c r="EU1139" s="56"/>
      <c r="EV1139" s="56"/>
      <c r="EW1139" s="56"/>
      <c r="EX1139" s="56"/>
      <c r="EY1139" s="56"/>
      <c r="EZ1139" s="56"/>
      <c r="FA1139" s="56"/>
      <c r="FB1139" s="56"/>
      <c r="FC1139" s="56"/>
      <c r="FD1139" s="56"/>
      <c r="FE1139" s="56"/>
      <c r="FF1139" s="56"/>
      <c r="FG1139" s="56"/>
      <c r="FH1139" s="56"/>
      <c r="FI1139" s="56"/>
      <c r="FJ1139" s="56"/>
      <c r="FK1139" s="56"/>
      <c r="FL1139" s="56"/>
      <c r="FM1139" s="56"/>
      <c r="FN1139" s="56"/>
      <c r="FO1139" s="56"/>
      <c r="FP1139" s="56"/>
      <c r="FQ1139" s="56"/>
      <c r="FR1139" s="56"/>
      <c r="FS1139" s="56"/>
      <c r="FT1139" s="56"/>
      <c r="FU1139" s="56"/>
      <c r="FV1139" s="56"/>
      <c r="FW1139" s="56"/>
      <c r="FX1139" s="56"/>
      <c r="FY1139" s="56"/>
      <c r="FZ1139" s="56"/>
      <c r="GA1139" s="56"/>
      <c r="GB1139" s="56"/>
      <c r="GC1139" s="56"/>
      <c r="GD1139" s="56"/>
      <c r="GE1139" s="56"/>
      <c r="GF1139" s="56"/>
      <c r="GG1139" s="56"/>
      <c r="GH1139" s="56"/>
      <c r="GI1139" s="56"/>
      <c r="GJ1139" s="56"/>
      <c r="GK1139" s="56"/>
      <c r="GL1139" s="56"/>
      <c r="GM1139" s="56"/>
      <c r="GN1139" s="56"/>
      <c r="GO1139" s="56"/>
      <c r="GP1139" s="56"/>
      <c r="GQ1139" s="56"/>
      <c r="GR1139" s="56"/>
      <c r="GS1139" s="56"/>
      <c r="GT1139" s="56"/>
      <c r="GU1139" s="56"/>
      <c r="GV1139" s="56"/>
      <c r="GW1139" s="56"/>
      <c r="GX1139" s="56"/>
      <c r="GY1139" s="56"/>
      <c r="GZ1139" s="56"/>
      <c r="HA1139" s="56"/>
      <c r="HB1139" s="56"/>
      <c r="HC1139" s="56"/>
      <c r="HD1139" s="56"/>
      <c r="HE1139" s="56"/>
      <c r="HF1139" s="56"/>
      <c r="HG1139" s="56"/>
      <c r="HH1139" s="56"/>
      <c r="HI1139" s="56"/>
      <c r="HJ1139" s="56"/>
      <c r="HK1139" s="56"/>
      <c r="HL1139" s="56"/>
      <c r="HM1139" s="56"/>
      <c r="HN1139" s="56"/>
      <c r="HO1139" s="56"/>
      <c r="HP1139" s="56"/>
      <c r="HQ1139" s="56"/>
      <c r="HR1139" s="56"/>
      <c r="HS1139" s="56"/>
      <c r="HT1139" s="56"/>
      <c r="HU1139" s="56"/>
      <c r="HV1139" s="56"/>
      <c r="HW1139" s="56"/>
      <c r="HX1139" s="56"/>
      <c r="HY1139" s="56"/>
      <c r="HZ1139" s="56"/>
      <c r="IA1139" s="56"/>
      <c r="IB1139" s="56"/>
      <c r="IC1139" s="56"/>
      <c r="ID1139" s="56"/>
      <c r="IE1139" s="56"/>
      <c r="IF1139" s="56"/>
      <c r="IG1139" s="56"/>
      <c r="IH1139" s="56"/>
      <c r="II1139" s="56"/>
      <c r="IJ1139" s="56"/>
      <c r="IK1139" s="56"/>
      <c r="IL1139" s="56"/>
      <c r="IM1139" s="56"/>
      <c r="IN1139" s="56"/>
      <c r="IO1139" s="56"/>
      <c r="IP1139" s="56"/>
      <c r="IQ1139" s="56"/>
      <c r="IR1139" s="56"/>
      <c r="IS1139" s="56"/>
      <c r="IT1139" s="56"/>
      <c r="IU1139" s="56"/>
      <c r="IV1139" s="56"/>
      <c r="IW1139" s="56"/>
      <c r="IX1139" s="56"/>
    </row>
    <row r="1140" spans="2:258">
      <c r="B1140" s="56"/>
      <c r="C1140" s="56"/>
      <c r="D1140" s="56"/>
      <c r="E1140" s="56"/>
      <c r="F1140" s="56"/>
      <c r="G1140" s="56"/>
      <c r="H1140" s="56"/>
      <c r="I1140" s="56"/>
      <c r="J1140" s="56"/>
      <c r="K1140" s="56"/>
      <c r="L1140" s="56"/>
      <c r="M1140" s="56"/>
      <c r="CK1140" s="56"/>
      <c r="CL1140" s="56"/>
      <c r="CM1140" s="56"/>
      <c r="CN1140" s="56"/>
      <c r="CO1140" s="56"/>
      <c r="CP1140" s="56"/>
      <c r="CQ1140" s="56"/>
      <c r="CR1140" s="56"/>
      <c r="CS1140" s="56"/>
      <c r="CT1140" s="56"/>
      <c r="CU1140" s="56"/>
      <c r="CV1140" s="56"/>
      <c r="CW1140" s="56"/>
      <c r="CX1140" s="56"/>
      <c r="CY1140" s="56"/>
      <c r="CZ1140" s="56"/>
      <c r="DA1140" s="56"/>
      <c r="DB1140" s="56"/>
      <c r="DC1140" s="56"/>
      <c r="DD1140" s="56"/>
      <c r="DE1140" s="56"/>
      <c r="DF1140" s="56"/>
      <c r="DG1140" s="56"/>
      <c r="DH1140" s="56"/>
      <c r="DI1140" s="56"/>
      <c r="DJ1140" s="56"/>
      <c r="DK1140" s="56"/>
      <c r="DL1140" s="56"/>
      <c r="DM1140" s="56"/>
      <c r="DN1140" s="56"/>
      <c r="DO1140" s="56"/>
      <c r="DP1140" s="56"/>
      <c r="DQ1140" s="56"/>
      <c r="DR1140" s="56"/>
      <c r="DS1140" s="56"/>
      <c r="DT1140" s="56"/>
      <c r="DU1140" s="56"/>
      <c r="DV1140" s="56"/>
      <c r="DW1140" s="56"/>
      <c r="DX1140" s="56"/>
      <c r="DY1140" s="56"/>
      <c r="DZ1140" s="56"/>
      <c r="EA1140" s="56"/>
      <c r="EB1140" s="56"/>
      <c r="EC1140" s="56"/>
      <c r="ED1140" s="56"/>
      <c r="EE1140" s="56"/>
      <c r="EF1140" s="56"/>
      <c r="EG1140" s="56"/>
      <c r="EH1140" s="56"/>
      <c r="EI1140" s="56"/>
      <c r="EJ1140" s="56"/>
      <c r="EK1140" s="56"/>
      <c r="EL1140" s="56"/>
      <c r="EM1140" s="56"/>
      <c r="EN1140" s="56"/>
      <c r="EO1140" s="56"/>
      <c r="EP1140" s="56"/>
      <c r="EQ1140" s="56"/>
      <c r="ER1140" s="56"/>
      <c r="ES1140" s="56"/>
      <c r="ET1140" s="56"/>
      <c r="EU1140" s="56"/>
      <c r="EV1140" s="56"/>
      <c r="EW1140" s="56"/>
      <c r="EX1140" s="56"/>
      <c r="EY1140" s="56"/>
      <c r="EZ1140" s="56"/>
      <c r="FA1140" s="56"/>
      <c r="FB1140" s="56"/>
      <c r="FC1140" s="56"/>
      <c r="FD1140" s="56"/>
      <c r="FE1140" s="56"/>
      <c r="FF1140" s="56"/>
      <c r="FG1140" s="56"/>
      <c r="FH1140" s="56"/>
      <c r="FI1140" s="56"/>
      <c r="FJ1140" s="56"/>
      <c r="FK1140" s="56"/>
      <c r="FL1140" s="56"/>
      <c r="FM1140" s="56"/>
      <c r="FN1140" s="56"/>
      <c r="FO1140" s="56"/>
      <c r="FP1140" s="56"/>
      <c r="FQ1140" s="56"/>
      <c r="FR1140" s="56"/>
      <c r="FS1140" s="56"/>
      <c r="FT1140" s="56"/>
      <c r="FU1140" s="56"/>
      <c r="FV1140" s="56"/>
      <c r="FW1140" s="56"/>
      <c r="FX1140" s="56"/>
      <c r="FY1140" s="56"/>
      <c r="FZ1140" s="56"/>
      <c r="GA1140" s="56"/>
      <c r="GB1140" s="56"/>
      <c r="GC1140" s="56"/>
      <c r="GD1140" s="56"/>
      <c r="GE1140" s="56"/>
      <c r="GF1140" s="56"/>
      <c r="GG1140" s="56"/>
      <c r="GH1140" s="56"/>
      <c r="GI1140" s="56"/>
      <c r="GJ1140" s="56"/>
      <c r="GK1140" s="56"/>
      <c r="GL1140" s="56"/>
      <c r="GM1140" s="56"/>
      <c r="GN1140" s="56"/>
      <c r="GO1140" s="56"/>
      <c r="GP1140" s="56"/>
      <c r="GQ1140" s="56"/>
      <c r="GR1140" s="56"/>
      <c r="GS1140" s="56"/>
      <c r="GT1140" s="56"/>
      <c r="GU1140" s="56"/>
      <c r="GV1140" s="56"/>
      <c r="GW1140" s="56"/>
      <c r="GX1140" s="56"/>
      <c r="GY1140" s="56"/>
      <c r="GZ1140" s="56"/>
      <c r="HA1140" s="56"/>
      <c r="HB1140" s="56"/>
      <c r="HC1140" s="56"/>
      <c r="HD1140" s="56"/>
      <c r="HE1140" s="56"/>
      <c r="HF1140" s="56"/>
      <c r="HG1140" s="56"/>
      <c r="HH1140" s="56"/>
      <c r="HI1140" s="56"/>
      <c r="HJ1140" s="56"/>
      <c r="HK1140" s="56"/>
      <c r="HL1140" s="56"/>
      <c r="HM1140" s="56"/>
      <c r="HN1140" s="56"/>
      <c r="HO1140" s="56"/>
      <c r="HP1140" s="56"/>
      <c r="HQ1140" s="56"/>
      <c r="HR1140" s="56"/>
      <c r="HS1140" s="56"/>
      <c r="HT1140" s="56"/>
      <c r="HU1140" s="56"/>
      <c r="HV1140" s="56"/>
      <c r="HW1140" s="56"/>
      <c r="HX1140" s="56"/>
      <c r="HY1140" s="56"/>
      <c r="HZ1140" s="56"/>
      <c r="IA1140" s="56"/>
      <c r="IB1140" s="56"/>
      <c r="IC1140" s="56"/>
      <c r="ID1140" s="56"/>
      <c r="IE1140" s="56"/>
      <c r="IF1140" s="56"/>
      <c r="IG1140" s="56"/>
      <c r="IH1140" s="56"/>
      <c r="II1140" s="56"/>
      <c r="IJ1140" s="56"/>
      <c r="IK1140" s="56"/>
      <c r="IL1140" s="56"/>
      <c r="IM1140" s="56"/>
      <c r="IN1140" s="56"/>
      <c r="IO1140" s="56"/>
      <c r="IP1140" s="56"/>
      <c r="IQ1140" s="56"/>
      <c r="IR1140" s="56"/>
      <c r="IS1140" s="56"/>
      <c r="IT1140" s="56"/>
      <c r="IU1140" s="56"/>
      <c r="IV1140" s="56"/>
      <c r="IW1140" s="56"/>
      <c r="IX1140" s="56"/>
    </row>
    <row r="1141" spans="2:258">
      <c r="B1141" s="56"/>
      <c r="C1141" s="56"/>
      <c r="D1141" s="56"/>
      <c r="E1141" s="56"/>
      <c r="F1141" s="56"/>
      <c r="G1141" s="56"/>
      <c r="H1141" s="56"/>
      <c r="I1141" s="56"/>
      <c r="J1141" s="56"/>
      <c r="K1141" s="56"/>
      <c r="L1141" s="56"/>
      <c r="M1141" s="56"/>
      <c r="CK1141" s="56"/>
      <c r="CL1141" s="56"/>
      <c r="CM1141" s="56"/>
      <c r="CN1141" s="56"/>
      <c r="CO1141" s="56"/>
      <c r="CP1141" s="56"/>
      <c r="CQ1141" s="56"/>
      <c r="CR1141" s="56"/>
      <c r="CS1141" s="56"/>
      <c r="CT1141" s="56"/>
      <c r="CU1141" s="56"/>
      <c r="CV1141" s="56"/>
      <c r="CW1141" s="56"/>
      <c r="CX1141" s="56"/>
      <c r="CY1141" s="56"/>
      <c r="CZ1141" s="56"/>
      <c r="DA1141" s="56"/>
      <c r="DB1141" s="56"/>
      <c r="DC1141" s="56"/>
      <c r="DD1141" s="56"/>
      <c r="DE1141" s="56"/>
      <c r="DF1141" s="56"/>
      <c r="DG1141" s="56"/>
      <c r="DH1141" s="56"/>
      <c r="DI1141" s="56"/>
      <c r="DJ1141" s="56"/>
      <c r="DK1141" s="56"/>
      <c r="DL1141" s="56"/>
      <c r="DM1141" s="56"/>
      <c r="DN1141" s="56"/>
      <c r="DO1141" s="56"/>
      <c r="DP1141" s="56"/>
      <c r="DQ1141" s="56"/>
      <c r="DR1141" s="56"/>
      <c r="DS1141" s="56"/>
      <c r="DT1141" s="56"/>
      <c r="DU1141" s="56"/>
      <c r="DV1141" s="56"/>
      <c r="DW1141" s="56"/>
      <c r="DX1141" s="56"/>
      <c r="DY1141" s="56"/>
      <c r="DZ1141" s="56"/>
      <c r="EA1141" s="56"/>
      <c r="EB1141" s="56"/>
      <c r="EC1141" s="56"/>
      <c r="ED1141" s="56"/>
      <c r="EE1141" s="56"/>
      <c r="EF1141" s="56"/>
      <c r="EG1141" s="56"/>
      <c r="EH1141" s="56"/>
      <c r="EI1141" s="56"/>
      <c r="EJ1141" s="56"/>
      <c r="EK1141" s="56"/>
      <c r="EL1141" s="56"/>
      <c r="EM1141" s="56"/>
      <c r="EN1141" s="56"/>
      <c r="EO1141" s="56"/>
      <c r="EP1141" s="56"/>
      <c r="EQ1141" s="56"/>
      <c r="ER1141" s="56"/>
      <c r="ES1141" s="56"/>
      <c r="ET1141" s="56"/>
      <c r="EU1141" s="56"/>
      <c r="EV1141" s="56"/>
      <c r="EW1141" s="56"/>
      <c r="EX1141" s="56"/>
      <c r="EY1141" s="56"/>
      <c r="EZ1141" s="56"/>
      <c r="FA1141" s="56"/>
      <c r="FB1141" s="56"/>
      <c r="FC1141" s="56"/>
      <c r="FD1141" s="56"/>
      <c r="FE1141" s="56"/>
      <c r="FF1141" s="56"/>
      <c r="FG1141" s="56"/>
      <c r="FH1141" s="56"/>
      <c r="FI1141" s="56"/>
      <c r="FJ1141" s="56"/>
      <c r="FK1141" s="56"/>
      <c r="FL1141" s="56"/>
      <c r="FM1141" s="56"/>
      <c r="FN1141" s="56"/>
      <c r="FO1141" s="56"/>
      <c r="FP1141" s="56"/>
      <c r="FQ1141" s="56"/>
      <c r="FR1141" s="56"/>
      <c r="FS1141" s="56"/>
      <c r="FT1141" s="56"/>
      <c r="FU1141" s="56"/>
      <c r="FV1141" s="56"/>
      <c r="FW1141" s="56"/>
      <c r="FX1141" s="56"/>
      <c r="FY1141" s="56"/>
      <c r="FZ1141" s="56"/>
      <c r="GA1141" s="56"/>
      <c r="GB1141" s="56"/>
      <c r="GC1141" s="56"/>
      <c r="GD1141" s="56"/>
      <c r="GE1141" s="56"/>
      <c r="GF1141" s="56"/>
      <c r="GG1141" s="56"/>
      <c r="GH1141" s="56"/>
      <c r="GI1141" s="56"/>
      <c r="GJ1141" s="56"/>
      <c r="GK1141" s="56"/>
      <c r="GL1141" s="56"/>
      <c r="GM1141" s="56"/>
      <c r="GN1141" s="56"/>
      <c r="GO1141" s="56"/>
      <c r="GP1141" s="56"/>
      <c r="GQ1141" s="56"/>
      <c r="GR1141" s="56"/>
      <c r="GS1141" s="56"/>
      <c r="GT1141" s="56"/>
      <c r="GU1141" s="56"/>
      <c r="GV1141" s="56"/>
      <c r="GW1141" s="56"/>
      <c r="GX1141" s="56"/>
      <c r="GY1141" s="56"/>
      <c r="GZ1141" s="56"/>
      <c r="HA1141" s="56"/>
      <c r="HB1141" s="56"/>
      <c r="HC1141" s="56"/>
      <c r="HD1141" s="56"/>
      <c r="HE1141" s="56"/>
      <c r="HF1141" s="56"/>
      <c r="HG1141" s="56"/>
      <c r="HH1141" s="56"/>
      <c r="HI1141" s="56"/>
      <c r="HJ1141" s="56"/>
      <c r="HK1141" s="56"/>
      <c r="HL1141" s="56"/>
      <c r="HM1141" s="56"/>
      <c r="HN1141" s="56"/>
      <c r="HO1141" s="56"/>
      <c r="HP1141" s="56"/>
      <c r="HQ1141" s="56"/>
      <c r="HR1141" s="56"/>
      <c r="HS1141" s="56"/>
      <c r="HT1141" s="56"/>
      <c r="HU1141" s="56"/>
      <c r="HV1141" s="56"/>
      <c r="HW1141" s="56"/>
      <c r="HX1141" s="56"/>
      <c r="HY1141" s="56"/>
      <c r="HZ1141" s="56"/>
      <c r="IA1141" s="56"/>
      <c r="IB1141" s="56"/>
      <c r="IC1141" s="56"/>
      <c r="ID1141" s="56"/>
      <c r="IE1141" s="56"/>
      <c r="IF1141" s="56"/>
      <c r="IG1141" s="56"/>
      <c r="IH1141" s="56"/>
      <c r="II1141" s="56"/>
      <c r="IJ1141" s="56"/>
      <c r="IK1141" s="56"/>
      <c r="IL1141" s="56"/>
      <c r="IM1141" s="56"/>
      <c r="IN1141" s="56"/>
      <c r="IO1141" s="56"/>
      <c r="IP1141" s="56"/>
      <c r="IQ1141" s="56"/>
      <c r="IR1141" s="56"/>
      <c r="IS1141" s="56"/>
      <c r="IT1141" s="56"/>
      <c r="IU1141" s="56"/>
      <c r="IV1141" s="56"/>
      <c r="IW1141" s="56"/>
      <c r="IX1141" s="56"/>
    </row>
    <row r="1142" spans="2:258">
      <c r="B1142" s="56"/>
      <c r="C1142" s="56"/>
      <c r="D1142" s="56"/>
      <c r="E1142" s="56"/>
      <c r="F1142" s="56"/>
      <c r="G1142" s="56"/>
      <c r="H1142" s="56"/>
      <c r="I1142" s="56"/>
      <c r="J1142" s="56"/>
      <c r="K1142" s="56"/>
      <c r="L1142" s="56"/>
      <c r="M1142" s="56"/>
      <c r="CK1142" s="56"/>
      <c r="CL1142" s="56"/>
      <c r="CM1142" s="56"/>
      <c r="CN1142" s="56"/>
      <c r="CO1142" s="56"/>
      <c r="CP1142" s="56"/>
      <c r="CQ1142" s="56"/>
      <c r="CR1142" s="56"/>
      <c r="CS1142" s="56"/>
      <c r="CT1142" s="56"/>
      <c r="CU1142" s="56"/>
      <c r="CV1142" s="56"/>
      <c r="CW1142" s="56"/>
      <c r="CX1142" s="56"/>
      <c r="CY1142" s="56"/>
      <c r="CZ1142" s="56"/>
      <c r="DA1142" s="56"/>
      <c r="DB1142" s="56"/>
      <c r="DC1142" s="56"/>
      <c r="DD1142" s="56"/>
      <c r="DE1142" s="56"/>
      <c r="DF1142" s="56"/>
      <c r="DG1142" s="56"/>
      <c r="DH1142" s="56"/>
      <c r="DI1142" s="56"/>
      <c r="DJ1142" s="56"/>
      <c r="DK1142" s="56"/>
      <c r="DL1142" s="56"/>
      <c r="DM1142" s="56"/>
      <c r="DN1142" s="56"/>
      <c r="DO1142" s="56"/>
      <c r="DP1142" s="56"/>
      <c r="DQ1142" s="56"/>
      <c r="DR1142" s="56"/>
      <c r="DS1142" s="56"/>
      <c r="DT1142" s="56"/>
      <c r="DU1142" s="56"/>
      <c r="DV1142" s="56"/>
      <c r="DW1142" s="56"/>
      <c r="DX1142" s="56"/>
      <c r="DY1142" s="56"/>
      <c r="DZ1142" s="56"/>
      <c r="EA1142" s="56"/>
      <c r="EB1142" s="56"/>
      <c r="EC1142" s="56"/>
      <c r="ED1142" s="56"/>
      <c r="EE1142" s="56"/>
      <c r="EF1142" s="56"/>
      <c r="EG1142" s="56"/>
      <c r="EH1142" s="56"/>
      <c r="EI1142" s="56"/>
      <c r="EJ1142" s="56"/>
      <c r="EK1142" s="56"/>
      <c r="EL1142" s="56"/>
      <c r="EM1142" s="56"/>
      <c r="EN1142" s="56"/>
      <c r="EO1142" s="56"/>
      <c r="EP1142" s="56"/>
      <c r="EQ1142" s="56"/>
      <c r="ER1142" s="56"/>
      <c r="ES1142" s="56"/>
      <c r="ET1142" s="56"/>
      <c r="EU1142" s="56"/>
      <c r="EV1142" s="56"/>
      <c r="EW1142" s="56"/>
      <c r="EX1142" s="56"/>
      <c r="EY1142" s="56"/>
      <c r="EZ1142" s="56"/>
      <c r="FA1142" s="56"/>
      <c r="FB1142" s="56"/>
      <c r="FC1142" s="56"/>
      <c r="FD1142" s="56"/>
      <c r="FE1142" s="56"/>
      <c r="FF1142" s="56"/>
      <c r="FG1142" s="56"/>
      <c r="FH1142" s="56"/>
      <c r="FI1142" s="56"/>
      <c r="FJ1142" s="56"/>
      <c r="FK1142" s="56"/>
      <c r="FL1142" s="56"/>
      <c r="FM1142" s="56"/>
      <c r="FN1142" s="56"/>
      <c r="FO1142" s="56"/>
      <c r="FP1142" s="56"/>
      <c r="FQ1142" s="56"/>
      <c r="FR1142" s="56"/>
      <c r="FS1142" s="56"/>
      <c r="FT1142" s="56"/>
      <c r="FU1142" s="56"/>
      <c r="FV1142" s="56"/>
      <c r="FW1142" s="56"/>
      <c r="FX1142" s="56"/>
      <c r="FY1142" s="56"/>
      <c r="FZ1142" s="56"/>
      <c r="GA1142" s="56"/>
      <c r="GB1142" s="56"/>
      <c r="GC1142" s="56"/>
      <c r="GD1142" s="56"/>
      <c r="GE1142" s="56"/>
      <c r="GF1142" s="56"/>
      <c r="GG1142" s="56"/>
      <c r="GH1142" s="56"/>
      <c r="GI1142" s="56"/>
      <c r="GJ1142" s="56"/>
      <c r="GK1142" s="56"/>
      <c r="GL1142" s="56"/>
      <c r="GM1142" s="56"/>
      <c r="GN1142" s="56"/>
      <c r="GO1142" s="56"/>
      <c r="GP1142" s="56"/>
      <c r="GQ1142" s="56"/>
      <c r="GR1142" s="56"/>
      <c r="GS1142" s="56"/>
      <c r="GT1142" s="56"/>
      <c r="GU1142" s="56"/>
      <c r="GV1142" s="56"/>
      <c r="GW1142" s="56"/>
      <c r="GX1142" s="56"/>
      <c r="GY1142" s="56"/>
      <c r="GZ1142" s="56"/>
      <c r="HA1142" s="56"/>
      <c r="HB1142" s="56"/>
      <c r="HC1142" s="56"/>
      <c r="HD1142" s="56"/>
      <c r="HE1142" s="56"/>
      <c r="HF1142" s="56"/>
      <c r="HG1142" s="56"/>
      <c r="HH1142" s="56"/>
      <c r="HI1142" s="56"/>
      <c r="HJ1142" s="56"/>
      <c r="HK1142" s="56"/>
      <c r="HL1142" s="56"/>
      <c r="HM1142" s="56"/>
      <c r="HN1142" s="56"/>
      <c r="HO1142" s="56"/>
      <c r="HP1142" s="56"/>
      <c r="HQ1142" s="56"/>
      <c r="HR1142" s="56"/>
      <c r="HS1142" s="56"/>
      <c r="HT1142" s="56"/>
      <c r="HU1142" s="56"/>
      <c r="HV1142" s="56"/>
      <c r="HW1142" s="56"/>
      <c r="HX1142" s="56"/>
      <c r="HY1142" s="56"/>
      <c r="HZ1142" s="56"/>
      <c r="IA1142" s="56"/>
      <c r="IB1142" s="56"/>
      <c r="IC1142" s="56"/>
      <c r="ID1142" s="56"/>
      <c r="IE1142" s="56"/>
      <c r="IF1142" s="56"/>
      <c r="IG1142" s="56"/>
      <c r="IH1142" s="56"/>
      <c r="II1142" s="56"/>
      <c r="IJ1142" s="56"/>
      <c r="IK1142" s="56"/>
      <c r="IL1142" s="56"/>
      <c r="IM1142" s="56"/>
      <c r="IN1142" s="56"/>
      <c r="IO1142" s="56"/>
      <c r="IP1142" s="56"/>
      <c r="IQ1142" s="56"/>
      <c r="IR1142" s="56"/>
      <c r="IS1142" s="56"/>
      <c r="IT1142" s="56"/>
      <c r="IU1142" s="56"/>
      <c r="IV1142" s="56"/>
      <c r="IW1142" s="56"/>
      <c r="IX1142" s="56"/>
    </row>
    <row r="1143" spans="2:258">
      <c r="B1143" s="56"/>
      <c r="C1143" s="56"/>
      <c r="D1143" s="56"/>
      <c r="E1143" s="56"/>
      <c r="F1143" s="56"/>
      <c r="G1143" s="56"/>
      <c r="H1143" s="56"/>
      <c r="I1143" s="56"/>
      <c r="J1143" s="56"/>
      <c r="K1143" s="56"/>
      <c r="L1143" s="56"/>
      <c r="M1143" s="56"/>
      <c r="CK1143" s="56"/>
      <c r="CL1143" s="56"/>
      <c r="CM1143" s="56"/>
      <c r="CN1143" s="56"/>
      <c r="CO1143" s="56"/>
      <c r="CP1143" s="56"/>
      <c r="CQ1143" s="56"/>
      <c r="CR1143" s="56"/>
      <c r="CS1143" s="56"/>
      <c r="CT1143" s="56"/>
      <c r="CU1143" s="56"/>
      <c r="CV1143" s="56"/>
      <c r="CW1143" s="56"/>
      <c r="CX1143" s="56"/>
      <c r="CY1143" s="56"/>
      <c r="CZ1143" s="56"/>
      <c r="DA1143" s="56"/>
      <c r="DB1143" s="56"/>
      <c r="DC1143" s="56"/>
      <c r="DD1143" s="56"/>
      <c r="DE1143" s="56"/>
      <c r="DF1143" s="56"/>
      <c r="DG1143" s="56"/>
      <c r="DH1143" s="56"/>
      <c r="DI1143" s="56"/>
      <c r="DJ1143" s="56"/>
      <c r="DK1143" s="56"/>
      <c r="DL1143" s="56"/>
      <c r="DM1143" s="56"/>
      <c r="DN1143" s="56"/>
      <c r="DO1143" s="56"/>
      <c r="DP1143" s="56"/>
      <c r="DQ1143" s="56"/>
      <c r="DR1143" s="56"/>
      <c r="DS1143" s="56"/>
      <c r="DT1143" s="56"/>
      <c r="DU1143" s="56"/>
      <c r="DV1143" s="56"/>
      <c r="DW1143" s="56"/>
      <c r="DX1143" s="56"/>
      <c r="DY1143" s="56"/>
      <c r="DZ1143" s="56"/>
      <c r="EA1143" s="56"/>
      <c r="EB1143" s="56"/>
      <c r="EC1143" s="56"/>
      <c r="ED1143" s="56"/>
      <c r="EE1143" s="56"/>
      <c r="EF1143" s="56"/>
      <c r="EG1143" s="56"/>
      <c r="EH1143" s="56"/>
      <c r="EI1143" s="56"/>
      <c r="EJ1143" s="56"/>
      <c r="EK1143" s="56"/>
      <c r="EL1143" s="56"/>
      <c r="EM1143" s="56"/>
      <c r="EN1143" s="56"/>
      <c r="EO1143" s="56"/>
      <c r="EP1143" s="56"/>
      <c r="EQ1143" s="56"/>
      <c r="ER1143" s="56"/>
      <c r="ES1143" s="56"/>
      <c r="ET1143" s="56"/>
      <c r="EU1143" s="56"/>
      <c r="EV1143" s="56"/>
      <c r="EW1143" s="56"/>
      <c r="EX1143" s="56"/>
      <c r="EY1143" s="56"/>
      <c r="EZ1143" s="56"/>
      <c r="FA1143" s="56"/>
      <c r="FB1143" s="56"/>
      <c r="FC1143" s="56"/>
      <c r="FD1143" s="56"/>
      <c r="FE1143" s="56"/>
      <c r="FF1143" s="56"/>
      <c r="FG1143" s="56"/>
      <c r="FH1143" s="56"/>
      <c r="FI1143" s="56"/>
      <c r="FJ1143" s="56"/>
      <c r="FK1143" s="56"/>
      <c r="FL1143" s="56"/>
      <c r="FM1143" s="56"/>
      <c r="FN1143" s="56"/>
      <c r="FO1143" s="56"/>
      <c r="FP1143" s="56"/>
      <c r="FQ1143" s="56"/>
      <c r="FR1143" s="56"/>
      <c r="FS1143" s="56"/>
      <c r="FT1143" s="56"/>
      <c r="FU1143" s="56"/>
      <c r="FV1143" s="56"/>
      <c r="FW1143" s="56"/>
      <c r="FX1143" s="56"/>
      <c r="FY1143" s="56"/>
      <c r="FZ1143" s="56"/>
      <c r="GA1143" s="56"/>
      <c r="GB1143" s="56"/>
      <c r="GC1143" s="56"/>
      <c r="GD1143" s="56"/>
      <c r="GE1143" s="56"/>
      <c r="GF1143" s="56"/>
      <c r="GG1143" s="56"/>
      <c r="GH1143" s="56"/>
      <c r="GI1143" s="56"/>
      <c r="GJ1143" s="56"/>
      <c r="GK1143" s="56"/>
      <c r="GL1143" s="56"/>
      <c r="GM1143" s="56"/>
      <c r="GN1143" s="56"/>
      <c r="GO1143" s="56"/>
      <c r="GP1143" s="56"/>
      <c r="GQ1143" s="56"/>
      <c r="GR1143" s="56"/>
      <c r="GS1143" s="56"/>
      <c r="GT1143" s="56"/>
      <c r="GU1143" s="56"/>
      <c r="GV1143" s="56"/>
      <c r="GW1143" s="56"/>
      <c r="GX1143" s="56"/>
      <c r="GY1143" s="56"/>
      <c r="GZ1143" s="56"/>
      <c r="HA1143" s="56"/>
      <c r="HB1143" s="56"/>
      <c r="HC1143" s="56"/>
      <c r="HD1143" s="56"/>
      <c r="HE1143" s="56"/>
      <c r="HF1143" s="56"/>
      <c r="HG1143" s="56"/>
      <c r="HH1143" s="56"/>
      <c r="HI1143" s="56"/>
      <c r="HJ1143" s="56"/>
      <c r="HK1143" s="56"/>
      <c r="HL1143" s="56"/>
      <c r="HM1143" s="56"/>
      <c r="HN1143" s="56"/>
      <c r="HO1143" s="56"/>
      <c r="HP1143" s="56"/>
      <c r="HQ1143" s="56"/>
      <c r="HR1143" s="56"/>
      <c r="HS1143" s="56"/>
      <c r="HT1143" s="56"/>
      <c r="HU1143" s="56"/>
      <c r="HV1143" s="56"/>
      <c r="HW1143" s="56"/>
      <c r="HX1143" s="56"/>
      <c r="HY1143" s="56"/>
      <c r="HZ1143" s="56"/>
      <c r="IA1143" s="56"/>
      <c r="IB1143" s="56"/>
      <c r="IC1143" s="56"/>
      <c r="ID1143" s="56"/>
      <c r="IE1143" s="56"/>
      <c r="IF1143" s="56"/>
      <c r="IG1143" s="56"/>
      <c r="IH1143" s="56"/>
      <c r="II1143" s="56"/>
      <c r="IJ1143" s="56"/>
      <c r="IK1143" s="56"/>
      <c r="IL1143" s="56"/>
      <c r="IM1143" s="56"/>
      <c r="IN1143" s="56"/>
      <c r="IO1143" s="56"/>
      <c r="IP1143" s="56"/>
      <c r="IQ1143" s="56"/>
      <c r="IR1143" s="56"/>
      <c r="IS1143" s="56"/>
      <c r="IT1143" s="56"/>
      <c r="IU1143" s="56"/>
      <c r="IV1143" s="56"/>
      <c r="IW1143" s="56"/>
      <c r="IX1143" s="56"/>
    </row>
    <row r="1144" spans="2:258">
      <c r="B1144" s="56"/>
      <c r="C1144" s="56"/>
      <c r="D1144" s="56"/>
      <c r="E1144" s="56"/>
      <c r="F1144" s="56"/>
      <c r="G1144" s="56"/>
      <c r="H1144" s="56"/>
      <c r="I1144" s="56"/>
      <c r="J1144" s="56"/>
      <c r="K1144" s="56"/>
      <c r="L1144" s="56"/>
      <c r="M1144" s="56"/>
      <c r="CK1144" s="56"/>
      <c r="CL1144" s="56"/>
      <c r="CM1144" s="56"/>
      <c r="CN1144" s="56"/>
      <c r="CO1144" s="56"/>
      <c r="CP1144" s="56"/>
      <c r="CQ1144" s="56"/>
      <c r="CR1144" s="56"/>
      <c r="CS1144" s="56"/>
      <c r="CT1144" s="56"/>
      <c r="CU1144" s="56"/>
      <c r="CV1144" s="56"/>
      <c r="CW1144" s="56"/>
      <c r="CX1144" s="56"/>
      <c r="CY1144" s="56"/>
      <c r="CZ1144" s="56"/>
      <c r="DA1144" s="56"/>
      <c r="DB1144" s="56"/>
      <c r="DC1144" s="56"/>
      <c r="DD1144" s="56"/>
      <c r="DE1144" s="56"/>
      <c r="DF1144" s="56"/>
      <c r="DG1144" s="56"/>
      <c r="DH1144" s="56"/>
      <c r="DI1144" s="56"/>
      <c r="DJ1144" s="56"/>
      <c r="DK1144" s="56"/>
      <c r="DL1144" s="56"/>
      <c r="DM1144" s="56"/>
      <c r="DN1144" s="56"/>
      <c r="DO1144" s="56"/>
      <c r="DP1144" s="56"/>
      <c r="DQ1144" s="56"/>
      <c r="DR1144" s="56"/>
      <c r="DS1144" s="56"/>
      <c r="DT1144" s="56"/>
      <c r="DU1144" s="56"/>
      <c r="DV1144" s="56"/>
      <c r="DW1144" s="56"/>
      <c r="DX1144" s="56"/>
      <c r="DY1144" s="56"/>
      <c r="DZ1144" s="56"/>
      <c r="EA1144" s="56"/>
      <c r="EB1144" s="56"/>
      <c r="EC1144" s="56"/>
      <c r="ED1144" s="56"/>
      <c r="EE1144" s="56"/>
      <c r="EF1144" s="56"/>
      <c r="EG1144" s="56"/>
      <c r="EH1144" s="56"/>
      <c r="EI1144" s="56"/>
      <c r="EJ1144" s="56"/>
      <c r="EK1144" s="56"/>
      <c r="EL1144" s="56"/>
      <c r="EM1144" s="56"/>
      <c r="EN1144" s="56"/>
      <c r="EO1144" s="56"/>
      <c r="EP1144" s="56"/>
      <c r="EQ1144" s="56"/>
      <c r="ER1144" s="56"/>
      <c r="ES1144" s="56"/>
      <c r="ET1144" s="56"/>
      <c r="EU1144" s="56"/>
      <c r="EV1144" s="56"/>
      <c r="EW1144" s="56"/>
      <c r="EX1144" s="56"/>
      <c r="EY1144" s="56"/>
      <c r="EZ1144" s="56"/>
      <c r="FA1144" s="56"/>
      <c r="FB1144" s="56"/>
      <c r="FC1144" s="56"/>
      <c r="FD1144" s="56"/>
      <c r="FE1144" s="56"/>
      <c r="FF1144" s="56"/>
      <c r="FG1144" s="56"/>
      <c r="FH1144" s="56"/>
      <c r="FI1144" s="56"/>
      <c r="FJ1144" s="56"/>
      <c r="FK1144" s="56"/>
      <c r="FL1144" s="56"/>
      <c r="FM1144" s="56"/>
      <c r="FN1144" s="56"/>
      <c r="FO1144" s="56"/>
      <c r="FP1144" s="56"/>
      <c r="FQ1144" s="56"/>
      <c r="FR1144" s="56"/>
      <c r="FS1144" s="56"/>
      <c r="FT1144" s="56"/>
      <c r="FU1144" s="56"/>
      <c r="FV1144" s="56"/>
      <c r="FW1144" s="56"/>
      <c r="FX1144" s="56"/>
      <c r="FY1144" s="56"/>
      <c r="FZ1144" s="56"/>
      <c r="GA1144" s="56"/>
      <c r="GB1144" s="56"/>
      <c r="GC1144" s="56"/>
      <c r="GD1144" s="56"/>
      <c r="GE1144" s="56"/>
      <c r="GF1144" s="56"/>
      <c r="GG1144" s="56"/>
      <c r="GH1144" s="56"/>
      <c r="GI1144" s="56"/>
      <c r="GJ1144" s="56"/>
      <c r="GK1144" s="56"/>
      <c r="GL1144" s="56"/>
      <c r="GM1144" s="56"/>
      <c r="GN1144" s="56"/>
      <c r="GO1144" s="56"/>
      <c r="GP1144" s="56"/>
      <c r="GQ1144" s="56"/>
      <c r="GR1144" s="56"/>
      <c r="GS1144" s="56"/>
      <c r="GT1144" s="56"/>
      <c r="GU1144" s="56"/>
      <c r="GV1144" s="56"/>
      <c r="GW1144" s="56"/>
      <c r="GX1144" s="56"/>
      <c r="GY1144" s="56"/>
      <c r="GZ1144" s="56"/>
      <c r="HA1144" s="56"/>
      <c r="HB1144" s="56"/>
      <c r="HC1144" s="56"/>
      <c r="HD1144" s="56"/>
      <c r="HE1144" s="56"/>
      <c r="HF1144" s="56"/>
      <c r="HG1144" s="56"/>
      <c r="HH1144" s="56"/>
      <c r="HI1144" s="56"/>
      <c r="HJ1144" s="56"/>
      <c r="HK1144" s="56"/>
      <c r="HL1144" s="56"/>
      <c r="HM1144" s="56"/>
      <c r="HN1144" s="56"/>
      <c r="HO1144" s="56"/>
      <c r="HP1144" s="56"/>
      <c r="HQ1144" s="56"/>
      <c r="HR1144" s="56"/>
      <c r="HS1144" s="56"/>
      <c r="HT1144" s="56"/>
      <c r="HU1144" s="56"/>
      <c r="HV1144" s="56"/>
      <c r="HW1144" s="56"/>
      <c r="HX1144" s="56"/>
      <c r="HY1144" s="56"/>
      <c r="HZ1144" s="56"/>
      <c r="IA1144" s="56"/>
      <c r="IB1144" s="56"/>
      <c r="IC1144" s="56"/>
      <c r="ID1144" s="56"/>
      <c r="IE1144" s="56"/>
      <c r="IF1144" s="56"/>
      <c r="IG1144" s="56"/>
      <c r="IH1144" s="56"/>
      <c r="II1144" s="56"/>
      <c r="IJ1144" s="56"/>
      <c r="IK1144" s="56"/>
      <c r="IL1144" s="56"/>
      <c r="IM1144" s="56"/>
      <c r="IN1144" s="56"/>
      <c r="IO1144" s="56"/>
      <c r="IP1144" s="56"/>
      <c r="IQ1144" s="56"/>
      <c r="IR1144" s="56"/>
      <c r="IS1144" s="56"/>
      <c r="IT1144" s="56"/>
      <c r="IU1144" s="56"/>
      <c r="IV1144" s="56"/>
      <c r="IW1144" s="56"/>
      <c r="IX1144" s="56"/>
    </row>
    <row r="1145" spans="2:258">
      <c r="B1145" s="56"/>
      <c r="C1145" s="56"/>
      <c r="D1145" s="56"/>
      <c r="E1145" s="56"/>
      <c r="F1145" s="56"/>
      <c r="G1145" s="56"/>
      <c r="H1145" s="56"/>
      <c r="I1145" s="56"/>
      <c r="J1145" s="56"/>
      <c r="K1145" s="56"/>
      <c r="L1145" s="56"/>
      <c r="M1145" s="56"/>
      <c r="CK1145" s="56"/>
      <c r="CL1145" s="56"/>
      <c r="CM1145" s="56"/>
      <c r="CN1145" s="56"/>
      <c r="CO1145" s="56"/>
      <c r="CP1145" s="56"/>
      <c r="CQ1145" s="56"/>
      <c r="CR1145" s="56"/>
      <c r="CS1145" s="56"/>
      <c r="CT1145" s="56"/>
      <c r="CU1145" s="56"/>
      <c r="CV1145" s="56"/>
      <c r="CW1145" s="56"/>
      <c r="CX1145" s="56"/>
      <c r="CY1145" s="56"/>
      <c r="CZ1145" s="56"/>
      <c r="DA1145" s="56"/>
      <c r="DB1145" s="56"/>
      <c r="DC1145" s="56"/>
      <c r="DD1145" s="56"/>
      <c r="DE1145" s="56"/>
      <c r="DF1145" s="56"/>
      <c r="DG1145" s="56"/>
      <c r="DH1145" s="56"/>
      <c r="DI1145" s="56"/>
      <c r="DJ1145" s="56"/>
      <c r="DK1145" s="56"/>
      <c r="DL1145" s="56"/>
      <c r="DM1145" s="56"/>
      <c r="DN1145" s="56"/>
      <c r="DO1145" s="56"/>
      <c r="DP1145" s="56"/>
      <c r="DQ1145" s="56"/>
      <c r="DR1145" s="56"/>
      <c r="DS1145" s="56"/>
      <c r="DT1145" s="56"/>
      <c r="DU1145" s="56"/>
      <c r="DV1145" s="56"/>
      <c r="DW1145" s="56"/>
      <c r="DX1145" s="56"/>
      <c r="DY1145" s="56"/>
      <c r="DZ1145" s="56"/>
      <c r="EA1145" s="56"/>
      <c r="EB1145" s="56"/>
      <c r="EC1145" s="56"/>
      <c r="ED1145" s="56"/>
      <c r="EE1145" s="56"/>
      <c r="EF1145" s="56"/>
      <c r="EG1145" s="56"/>
      <c r="EH1145" s="56"/>
      <c r="EI1145" s="56"/>
      <c r="EJ1145" s="56"/>
      <c r="EK1145" s="56"/>
      <c r="EL1145" s="56"/>
      <c r="EM1145" s="56"/>
      <c r="EN1145" s="56"/>
      <c r="EO1145" s="56"/>
      <c r="EP1145" s="56"/>
      <c r="EQ1145" s="56"/>
      <c r="ER1145" s="56"/>
      <c r="ES1145" s="56"/>
      <c r="ET1145" s="56"/>
      <c r="EU1145" s="56"/>
      <c r="EV1145" s="56"/>
      <c r="EW1145" s="56"/>
      <c r="EX1145" s="56"/>
      <c r="EY1145" s="56"/>
      <c r="EZ1145" s="56"/>
      <c r="FA1145" s="56"/>
      <c r="FB1145" s="56"/>
      <c r="FC1145" s="56"/>
      <c r="FD1145" s="56"/>
      <c r="FE1145" s="56"/>
      <c r="FF1145" s="56"/>
      <c r="FG1145" s="56"/>
      <c r="FH1145" s="56"/>
      <c r="FI1145" s="56"/>
      <c r="FJ1145" s="56"/>
      <c r="FK1145" s="56"/>
      <c r="FL1145" s="56"/>
      <c r="FM1145" s="56"/>
      <c r="FN1145" s="56"/>
      <c r="FO1145" s="56"/>
      <c r="FP1145" s="56"/>
      <c r="FQ1145" s="56"/>
      <c r="FR1145" s="56"/>
      <c r="FS1145" s="56"/>
      <c r="FT1145" s="56"/>
      <c r="FU1145" s="56"/>
      <c r="FV1145" s="56"/>
      <c r="FW1145" s="56"/>
      <c r="FX1145" s="56"/>
      <c r="FY1145" s="56"/>
      <c r="FZ1145" s="56"/>
      <c r="GA1145" s="56"/>
      <c r="GB1145" s="56"/>
      <c r="GC1145" s="56"/>
      <c r="GD1145" s="56"/>
      <c r="GE1145" s="56"/>
      <c r="GF1145" s="56"/>
      <c r="GG1145" s="56"/>
      <c r="GH1145" s="56"/>
      <c r="GI1145" s="56"/>
      <c r="GJ1145" s="56"/>
      <c r="GK1145" s="56"/>
      <c r="GL1145" s="56"/>
      <c r="GM1145" s="56"/>
      <c r="GN1145" s="56"/>
      <c r="GO1145" s="56"/>
      <c r="GP1145" s="56"/>
      <c r="GQ1145" s="56"/>
      <c r="GR1145" s="56"/>
      <c r="GS1145" s="56"/>
      <c r="GT1145" s="56"/>
      <c r="GU1145" s="56"/>
      <c r="GV1145" s="56"/>
      <c r="GW1145" s="56"/>
      <c r="GX1145" s="56"/>
      <c r="GY1145" s="56"/>
      <c r="GZ1145" s="56"/>
      <c r="HA1145" s="56"/>
      <c r="HB1145" s="56"/>
      <c r="HC1145" s="56"/>
      <c r="HD1145" s="56"/>
      <c r="HE1145" s="56"/>
      <c r="HF1145" s="56"/>
      <c r="HG1145" s="56"/>
      <c r="HH1145" s="56"/>
      <c r="HI1145" s="56"/>
      <c r="HJ1145" s="56"/>
      <c r="HK1145" s="56"/>
      <c r="HL1145" s="56"/>
      <c r="HM1145" s="56"/>
      <c r="HN1145" s="56"/>
      <c r="HO1145" s="56"/>
      <c r="HP1145" s="56"/>
      <c r="HQ1145" s="56"/>
      <c r="HR1145" s="56"/>
      <c r="HS1145" s="56"/>
      <c r="HT1145" s="56"/>
      <c r="HU1145" s="56"/>
      <c r="HV1145" s="56"/>
      <c r="HW1145" s="56"/>
      <c r="HX1145" s="56"/>
      <c r="HY1145" s="56"/>
      <c r="HZ1145" s="56"/>
      <c r="IA1145" s="56"/>
      <c r="IB1145" s="56"/>
      <c r="IC1145" s="56"/>
      <c r="ID1145" s="56"/>
      <c r="IE1145" s="56"/>
      <c r="IF1145" s="56"/>
      <c r="IG1145" s="56"/>
      <c r="IH1145" s="56"/>
      <c r="II1145" s="56"/>
      <c r="IJ1145" s="56"/>
      <c r="IK1145" s="56"/>
      <c r="IL1145" s="56"/>
      <c r="IM1145" s="56"/>
      <c r="IN1145" s="56"/>
      <c r="IO1145" s="56"/>
      <c r="IP1145" s="56"/>
      <c r="IQ1145" s="56"/>
      <c r="IR1145" s="56"/>
      <c r="IS1145" s="56"/>
      <c r="IT1145" s="56"/>
      <c r="IU1145" s="56"/>
      <c r="IV1145" s="56"/>
      <c r="IW1145" s="56"/>
      <c r="IX1145" s="56"/>
    </row>
    <row r="1146" spans="2:258">
      <c r="B1146" s="56"/>
      <c r="C1146" s="56"/>
      <c r="D1146" s="56"/>
      <c r="E1146" s="56"/>
      <c r="F1146" s="56"/>
      <c r="G1146" s="56"/>
      <c r="H1146" s="56"/>
      <c r="I1146" s="56"/>
      <c r="J1146" s="56"/>
      <c r="K1146" s="56"/>
      <c r="L1146" s="56"/>
      <c r="M1146" s="56"/>
      <c r="CK1146" s="56"/>
      <c r="CL1146" s="56"/>
      <c r="CM1146" s="56"/>
      <c r="CN1146" s="56"/>
      <c r="CO1146" s="56"/>
      <c r="CP1146" s="56"/>
      <c r="CQ1146" s="56"/>
      <c r="CR1146" s="56"/>
      <c r="CS1146" s="56"/>
      <c r="CT1146" s="56"/>
      <c r="CU1146" s="56"/>
      <c r="CV1146" s="56"/>
      <c r="CW1146" s="56"/>
      <c r="CX1146" s="56"/>
      <c r="CY1146" s="56"/>
      <c r="CZ1146" s="56"/>
      <c r="DA1146" s="56"/>
      <c r="DB1146" s="56"/>
      <c r="DC1146" s="56"/>
      <c r="DD1146" s="56"/>
      <c r="DE1146" s="56"/>
      <c r="DF1146" s="56"/>
      <c r="DG1146" s="56"/>
      <c r="DH1146" s="56"/>
      <c r="DI1146" s="56"/>
      <c r="DJ1146" s="56"/>
      <c r="DK1146" s="56"/>
      <c r="DL1146" s="56"/>
      <c r="DM1146" s="56"/>
      <c r="DN1146" s="56"/>
      <c r="DO1146" s="56"/>
      <c r="DP1146" s="56"/>
      <c r="DQ1146" s="56"/>
      <c r="DR1146" s="56"/>
      <c r="DS1146" s="56"/>
      <c r="DT1146" s="56"/>
      <c r="DU1146" s="56"/>
      <c r="DV1146" s="56"/>
      <c r="DW1146" s="56"/>
      <c r="DX1146" s="56"/>
      <c r="DY1146" s="56"/>
      <c r="DZ1146" s="56"/>
      <c r="EA1146" s="56"/>
      <c r="EB1146" s="56"/>
      <c r="EC1146" s="56"/>
      <c r="ED1146" s="56"/>
      <c r="EE1146" s="56"/>
      <c r="EF1146" s="56"/>
      <c r="EG1146" s="56"/>
      <c r="EH1146" s="56"/>
      <c r="EI1146" s="56"/>
      <c r="EJ1146" s="56"/>
      <c r="EK1146" s="56"/>
      <c r="EL1146" s="56"/>
      <c r="EM1146" s="56"/>
      <c r="EN1146" s="56"/>
      <c r="EO1146" s="56"/>
      <c r="EP1146" s="56"/>
      <c r="EQ1146" s="56"/>
      <c r="ER1146" s="56"/>
      <c r="ES1146" s="56"/>
      <c r="ET1146" s="56"/>
      <c r="EU1146" s="56"/>
      <c r="EV1146" s="56"/>
      <c r="EW1146" s="56"/>
      <c r="EX1146" s="56"/>
      <c r="EY1146" s="56"/>
      <c r="EZ1146" s="56"/>
      <c r="FA1146" s="56"/>
      <c r="FB1146" s="56"/>
      <c r="FC1146" s="56"/>
      <c r="FD1146" s="56"/>
      <c r="FE1146" s="56"/>
      <c r="FF1146" s="56"/>
      <c r="FG1146" s="56"/>
      <c r="FH1146" s="56"/>
      <c r="FI1146" s="56"/>
      <c r="FJ1146" s="56"/>
      <c r="FK1146" s="56"/>
      <c r="FL1146" s="56"/>
      <c r="FM1146" s="56"/>
      <c r="FN1146" s="56"/>
      <c r="FO1146" s="56"/>
      <c r="FP1146" s="56"/>
      <c r="FQ1146" s="56"/>
      <c r="FR1146" s="56"/>
      <c r="FS1146" s="56"/>
      <c r="FT1146" s="56"/>
      <c r="FU1146" s="56"/>
      <c r="FV1146" s="56"/>
      <c r="FW1146" s="56"/>
      <c r="FX1146" s="56"/>
      <c r="FY1146" s="56"/>
      <c r="FZ1146" s="56"/>
      <c r="GA1146" s="56"/>
      <c r="GB1146" s="56"/>
      <c r="GC1146" s="56"/>
      <c r="GD1146" s="56"/>
      <c r="GE1146" s="56"/>
      <c r="GF1146" s="56"/>
      <c r="GG1146" s="56"/>
      <c r="GH1146" s="56"/>
      <c r="GI1146" s="56"/>
      <c r="GJ1146" s="56"/>
      <c r="GK1146" s="56"/>
      <c r="GL1146" s="56"/>
      <c r="GM1146" s="56"/>
      <c r="GN1146" s="56"/>
      <c r="GO1146" s="56"/>
      <c r="GP1146" s="56"/>
      <c r="GQ1146" s="56"/>
      <c r="GR1146" s="56"/>
      <c r="GS1146" s="56"/>
      <c r="GT1146" s="56"/>
      <c r="GU1146" s="56"/>
      <c r="GV1146" s="56"/>
      <c r="GW1146" s="56"/>
      <c r="GX1146" s="56"/>
      <c r="GY1146" s="56"/>
      <c r="GZ1146" s="56"/>
      <c r="HA1146" s="56"/>
      <c r="HB1146" s="56"/>
      <c r="HC1146" s="56"/>
      <c r="HD1146" s="56"/>
      <c r="HE1146" s="56"/>
      <c r="HF1146" s="56"/>
      <c r="HG1146" s="56"/>
      <c r="HH1146" s="56"/>
      <c r="HI1146" s="56"/>
      <c r="HJ1146" s="56"/>
      <c r="HK1146" s="56"/>
      <c r="HL1146" s="56"/>
      <c r="HM1146" s="56"/>
      <c r="HN1146" s="56"/>
      <c r="HO1146" s="56"/>
      <c r="HP1146" s="56"/>
      <c r="HQ1146" s="56"/>
      <c r="HR1146" s="56"/>
      <c r="HS1146" s="56"/>
      <c r="HT1146" s="56"/>
      <c r="HU1146" s="56"/>
      <c r="HV1146" s="56"/>
      <c r="HW1146" s="56"/>
      <c r="HX1146" s="56"/>
      <c r="HY1146" s="56"/>
      <c r="HZ1146" s="56"/>
      <c r="IA1146" s="56"/>
      <c r="IB1146" s="56"/>
      <c r="IC1146" s="56"/>
      <c r="ID1146" s="56"/>
      <c r="IE1146" s="56"/>
      <c r="IF1146" s="56"/>
      <c r="IG1146" s="56"/>
      <c r="IH1146" s="56"/>
      <c r="II1146" s="56"/>
      <c r="IJ1146" s="56"/>
      <c r="IK1146" s="56"/>
      <c r="IL1146" s="56"/>
      <c r="IM1146" s="56"/>
      <c r="IN1146" s="56"/>
      <c r="IO1146" s="56"/>
      <c r="IP1146" s="56"/>
      <c r="IQ1146" s="56"/>
      <c r="IR1146" s="56"/>
      <c r="IS1146" s="56"/>
      <c r="IT1146" s="56"/>
      <c r="IU1146" s="56"/>
      <c r="IV1146" s="56"/>
      <c r="IW1146" s="56"/>
      <c r="IX1146" s="56"/>
    </row>
    <row r="1147" spans="2:258">
      <c r="B1147" s="56"/>
      <c r="C1147" s="56"/>
      <c r="D1147" s="56"/>
      <c r="E1147" s="56"/>
      <c r="F1147" s="56"/>
      <c r="G1147" s="56"/>
      <c r="H1147" s="56"/>
      <c r="I1147" s="56"/>
      <c r="J1147" s="56"/>
      <c r="K1147" s="56"/>
      <c r="L1147" s="56"/>
      <c r="M1147" s="56"/>
      <c r="CK1147" s="56"/>
      <c r="CL1147" s="56"/>
      <c r="CM1147" s="56"/>
      <c r="CN1147" s="56"/>
      <c r="CO1147" s="56"/>
      <c r="CP1147" s="56"/>
      <c r="CQ1147" s="56"/>
      <c r="CR1147" s="56"/>
      <c r="CS1147" s="56"/>
      <c r="CT1147" s="56"/>
      <c r="CU1147" s="56"/>
      <c r="CV1147" s="56"/>
      <c r="CW1147" s="56"/>
      <c r="CX1147" s="56"/>
      <c r="CY1147" s="56"/>
      <c r="CZ1147" s="56"/>
      <c r="DA1147" s="56"/>
      <c r="DB1147" s="56"/>
      <c r="DC1147" s="56"/>
      <c r="DD1147" s="56"/>
      <c r="DE1147" s="56"/>
      <c r="DF1147" s="56"/>
      <c r="DG1147" s="56"/>
      <c r="DH1147" s="56"/>
      <c r="DI1147" s="56"/>
      <c r="DJ1147" s="56"/>
      <c r="DK1147" s="56"/>
      <c r="DL1147" s="56"/>
      <c r="DM1147" s="56"/>
      <c r="DN1147" s="56"/>
      <c r="DO1147" s="56"/>
      <c r="DP1147" s="56"/>
      <c r="DQ1147" s="56"/>
      <c r="DR1147" s="56"/>
      <c r="DS1147" s="56"/>
      <c r="DT1147" s="56"/>
      <c r="DU1147" s="56"/>
      <c r="DV1147" s="56"/>
      <c r="DW1147" s="56"/>
      <c r="DX1147" s="56"/>
      <c r="DY1147" s="56"/>
      <c r="DZ1147" s="56"/>
      <c r="EA1147" s="56"/>
      <c r="EB1147" s="56"/>
      <c r="EC1147" s="56"/>
      <c r="ED1147" s="56"/>
      <c r="EE1147" s="56"/>
      <c r="EF1147" s="56"/>
      <c r="EG1147" s="56"/>
      <c r="EH1147" s="56"/>
      <c r="EI1147" s="56"/>
      <c r="EJ1147" s="56"/>
      <c r="EK1147" s="56"/>
      <c r="EL1147" s="56"/>
      <c r="EM1147" s="56"/>
      <c r="EN1147" s="56"/>
      <c r="EO1147" s="56"/>
      <c r="EP1147" s="56"/>
      <c r="EQ1147" s="56"/>
      <c r="ER1147" s="56"/>
      <c r="ES1147" s="56"/>
      <c r="ET1147" s="56"/>
      <c r="EU1147" s="56"/>
      <c r="EV1147" s="56"/>
      <c r="EW1147" s="56"/>
      <c r="EX1147" s="56"/>
      <c r="EY1147" s="56"/>
      <c r="EZ1147" s="56"/>
      <c r="FA1147" s="56"/>
      <c r="FB1147" s="56"/>
      <c r="FC1147" s="56"/>
      <c r="FD1147" s="56"/>
      <c r="FE1147" s="56"/>
      <c r="FF1147" s="56"/>
      <c r="FG1147" s="56"/>
      <c r="FH1147" s="56"/>
      <c r="FI1147" s="56"/>
      <c r="FJ1147" s="56"/>
      <c r="FK1147" s="56"/>
      <c r="FL1147" s="56"/>
      <c r="FM1147" s="56"/>
      <c r="FN1147" s="56"/>
      <c r="FO1147" s="56"/>
      <c r="FP1147" s="56"/>
      <c r="FQ1147" s="56"/>
      <c r="FR1147" s="56"/>
      <c r="FS1147" s="56"/>
      <c r="FT1147" s="56"/>
      <c r="FU1147" s="56"/>
      <c r="FV1147" s="56"/>
      <c r="FW1147" s="56"/>
      <c r="FX1147" s="56"/>
      <c r="FY1147" s="56"/>
      <c r="FZ1147" s="56"/>
      <c r="GA1147" s="56"/>
      <c r="GB1147" s="56"/>
      <c r="GC1147" s="56"/>
      <c r="GD1147" s="56"/>
      <c r="GE1147" s="56"/>
      <c r="GF1147" s="56"/>
      <c r="GG1147" s="56"/>
      <c r="GH1147" s="56"/>
      <c r="GI1147" s="56"/>
      <c r="GJ1147" s="56"/>
      <c r="GK1147" s="56"/>
      <c r="GL1147" s="56"/>
      <c r="GM1147" s="56"/>
      <c r="GN1147" s="56"/>
      <c r="GO1147" s="56"/>
      <c r="GP1147" s="56"/>
      <c r="GQ1147" s="56"/>
      <c r="GR1147" s="56"/>
      <c r="GS1147" s="56"/>
      <c r="GT1147" s="56"/>
      <c r="GU1147" s="56"/>
      <c r="GV1147" s="56"/>
      <c r="GW1147" s="56"/>
      <c r="GX1147" s="56"/>
      <c r="GY1147" s="56"/>
      <c r="GZ1147" s="56"/>
      <c r="HA1147" s="56"/>
      <c r="HB1147" s="56"/>
      <c r="HC1147" s="56"/>
      <c r="HD1147" s="56"/>
      <c r="HE1147" s="56"/>
      <c r="HF1147" s="56"/>
      <c r="HG1147" s="56"/>
      <c r="HH1147" s="56"/>
      <c r="HI1147" s="56"/>
      <c r="HJ1147" s="56"/>
      <c r="HK1147" s="56"/>
      <c r="HL1147" s="56"/>
      <c r="HM1147" s="56"/>
      <c r="HN1147" s="56"/>
      <c r="HO1147" s="56"/>
      <c r="HP1147" s="56"/>
      <c r="HQ1147" s="56"/>
      <c r="HR1147" s="56"/>
      <c r="HS1147" s="56"/>
      <c r="HT1147" s="56"/>
      <c r="HU1147" s="56"/>
      <c r="HV1147" s="56"/>
      <c r="HW1147" s="56"/>
      <c r="HX1147" s="56"/>
      <c r="HY1147" s="56"/>
      <c r="HZ1147" s="56"/>
      <c r="IA1147" s="56"/>
      <c r="IB1147" s="56"/>
      <c r="IC1147" s="56"/>
      <c r="ID1147" s="56"/>
      <c r="IE1147" s="56"/>
      <c r="IF1147" s="56"/>
      <c r="IG1147" s="56"/>
      <c r="IH1147" s="56"/>
      <c r="II1147" s="56"/>
      <c r="IJ1147" s="56"/>
      <c r="IK1147" s="56"/>
      <c r="IL1147" s="56"/>
      <c r="IM1147" s="56"/>
      <c r="IN1147" s="56"/>
      <c r="IO1147" s="56"/>
      <c r="IP1147" s="56"/>
      <c r="IQ1147" s="56"/>
      <c r="IR1147" s="56"/>
      <c r="IS1147" s="56"/>
      <c r="IT1147" s="56"/>
      <c r="IU1147" s="56"/>
      <c r="IV1147" s="56"/>
      <c r="IW1147" s="56"/>
      <c r="IX1147" s="56"/>
    </row>
    <row r="1148" spans="2:258">
      <c r="B1148" s="56"/>
      <c r="C1148" s="56"/>
      <c r="D1148" s="56"/>
      <c r="E1148" s="56"/>
      <c r="F1148" s="56"/>
      <c r="G1148" s="56"/>
      <c r="H1148" s="56"/>
      <c r="I1148" s="56"/>
      <c r="J1148" s="56"/>
      <c r="K1148" s="56"/>
      <c r="L1148" s="56"/>
      <c r="M1148" s="56"/>
      <c r="CK1148" s="56"/>
      <c r="CL1148" s="56"/>
      <c r="CM1148" s="56"/>
      <c r="CN1148" s="56"/>
      <c r="CO1148" s="56"/>
      <c r="CP1148" s="56"/>
      <c r="CQ1148" s="56"/>
      <c r="CR1148" s="56"/>
      <c r="CS1148" s="56"/>
      <c r="CT1148" s="56"/>
      <c r="CU1148" s="56"/>
      <c r="CV1148" s="56"/>
      <c r="CW1148" s="56"/>
      <c r="CX1148" s="56"/>
      <c r="CY1148" s="56"/>
      <c r="CZ1148" s="56"/>
      <c r="DA1148" s="56"/>
      <c r="DB1148" s="56"/>
      <c r="DC1148" s="56"/>
      <c r="DD1148" s="56"/>
      <c r="DE1148" s="56"/>
      <c r="DF1148" s="56"/>
      <c r="DG1148" s="56"/>
      <c r="DH1148" s="56"/>
      <c r="DI1148" s="56"/>
      <c r="DJ1148" s="56"/>
      <c r="DK1148" s="56"/>
      <c r="DL1148" s="56"/>
      <c r="DM1148" s="56"/>
      <c r="DN1148" s="56"/>
      <c r="DO1148" s="56"/>
      <c r="DP1148" s="56"/>
      <c r="DQ1148" s="56"/>
      <c r="DR1148" s="56"/>
      <c r="DS1148" s="56"/>
      <c r="DT1148" s="56"/>
      <c r="DU1148" s="56"/>
      <c r="DV1148" s="56"/>
      <c r="DW1148" s="56"/>
      <c r="DX1148" s="56"/>
      <c r="DY1148" s="56"/>
      <c r="DZ1148" s="56"/>
      <c r="EA1148" s="56"/>
      <c r="EB1148" s="56"/>
      <c r="EC1148" s="56"/>
      <c r="ED1148" s="56"/>
      <c r="EE1148" s="56"/>
      <c r="EF1148" s="56"/>
      <c r="EG1148" s="56"/>
      <c r="EH1148" s="56"/>
      <c r="EI1148" s="56"/>
      <c r="EJ1148" s="56"/>
      <c r="EK1148" s="56"/>
      <c r="EL1148" s="56"/>
      <c r="EM1148" s="56"/>
      <c r="EN1148" s="56"/>
      <c r="EO1148" s="56"/>
      <c r="EP1148" s="56"/>
      <c r="EQ1148" s="56"/>
      <c r="ER1148" s="56"/>
      <c r="ES1148" s="56"/>
      <c r="ET1148" s="56"/>
      <c r="EU1148" s="56"/>
      <c r="EV1148" s="56"/>
      <c r="EW1148" s="56"/>
      <c r="EX1148" s="56"/>
      <c r="EY1148" s="56"/>
      <c r="EZ1148" s="56"/>
      <c r="FA1148" s="56"/>
      <c r="FB1148" s="56"/>
      <c r="FC1148" s="56"/>
      <c r="FD1148" s="56"/>
      <c r="FE1148" s="56"/>
      <c r="FF1148" s="56"/>
      <c r="FG1148" s="56"/>
      <c r="FH1148" s="56"/>
      <c r="FI1148" s="56"/>
      <c r="FJ1148" s="56"/>
      <c r="FK1148" s="56"/>
      <c r="FL1148" s="56"/>
      <c r="FM1148" s="56"/>
      <c r="FN1148" s="56"/>
      <c r="FO1148" s="56"/>
      <c r="FP1148" s="56"/>
      <c r="FQ1148" s="56"/>
      <c r="FR1148" s="56"/>
      <c r="FS1148" s="56"/>
      <c r="FT1148" s="56"/>
      <c r="FU1148" s="56"/>
      <c r="FV1148" s="56"/>
      <c r="FW1148" s="56"/>
      <c r="FX1148" s="56"/>
      <c r="FY1148" s="56"/>
      <c r="FZ1148" s="56"/>
      <c r="GA1148" s="56"/>
      <c r="GB1148" s="56"/>
      <c r="GC1148" s="56"/>
      <c r="GD1148" s="56"/>
      <c r="GE1148" s="56"/>
      <c r="GF1148" s="56"/>
      <c r="GG1148" s="56"/>
      <c r="GH1148" s="56"/>
      <c r="GI1148" s="56"/>
      <c r="GJ1148" s="56"/>
      <c r="GK1148" s="56"/>
      <c r="GL1148" s="56"/>
      <c r="GM1148" s="56"/>
      <c r="GN1148" s="56"/>
      <c r="GO1148" s="56"/>
      <c r="GP1148" s="56"/>
      <c r="GQ1148" s="56"/>
      <c r="GR1148" s="56"/>
      <c r="GS1148" s="56"/>
      <c r="GT1148" s="56"/>
      <c r="GU1148" s="56"/>
      <c r="GV1148" s="56"/>
      <c r="GW1148" s="56"/>
      <c r="GX1148" s="56"/>
      <c r="GY1148" s="56"/>
      <c r="GZ1148" s="56"/>
      <c r="HA1148" s="56"/>
      <c r="HB1148" s="56"/>
      <c r="HC1148" s="56"/>
      <c r="HD1148" s="56"/>
      <c r="HE1148" s="56"/>
      <c r="HF1148" s="56"/>
      <c r="HG1148" s="56"/>
      <c r="HH1148" s="56"/>
      <c r="HI1148" s="56"/>
      <c r="HJ1148" s="56"/>
      <c r="HK1148" s="56"/>
      <c r="HL1148" s="56"/>
      <c r="HM1148" s="56"/>
      <c r="HN1148" s="56"/>
      <c r="HO1148" s="56"/>
      <c r="HP1148" s="56"/>
      <c r="HQ1148" s="56"/>
      <c r="HR1148" s="56"/>
      <c r="HS1148" s="56"/>
      <c r="HT1148" s="56"/>
      <c r="HU1148" s="56"/>
      <c r="HV1148" s="56"/>
      <c r="HW1148" s="56"/>
      <c r="HX1148" s="56"/>
      <c r="HY1148" s="56"/>
      <c r="HZ1148" s="56"/>
      <c r="IA1148" s="56"/>
      <c r="IB1148" s="56"/>
      <c r="IC1148" s="56"/>
      <c r="ID1148" s="56"/>
      <c r="IE1148" s="56"/>
      <c r="IF1148" s="56"/>
      <c r="IG1148" s="56"/>
      <c r="IH1148" s="56"/>
      <c r="II1148" s="56"/>
      <c r="IJ1148" s="56"/>
      <c r="IK1148" s="56"/>
      <c r="IL1148" s="56"/>
      <c r="IM1148" s="56"/>
      <c r="IN1148" s="56"/>
      <c r="IO1148" s="56"/>
      <c r="IP1148" s="56"/>
      <c r="IQ1148" s="56"/>
      <c r="IR1148" s="56"/>
      <c r="IS1148" s="56"/>
      <c r="IT1148" s="56"/>
      <c r="IU1148" s="56"/>
      <c r="IV1148" s="56"/>
      <c r="IW1148" s="56"/>
      <c r="IX1148" s="56"/>
    </row>
    <row r="1149" spans="2:258">
      <c r="B1149" s="56"/>
      <c r="C1149" s="56"/>
      <c r="D1149" s="56"/>
      <c r="E1149" s="56"/>
      <c r="F1149" s="56"/>
      <c r="G1149" s="56"/>
      <c r="H1149" s="56"/>
      <c r="I1149" s="56"/>
      <c r="J1149" s="56"/>
      <c r="K1149" s="56"/>
      <c r="L1149" s="56"/>
      <c r="M1149" s="56"/>
      <c r="CK1149" s="56"/>
      <c r="CL1149" s="56"/>
      <c r="CM1149" s="56"/>
      <c r="CN1149" s="56"/>
      <c r="CO1149" s="56"/>
      <c r="CP1149" s="56"/>
      <c r="CQ1149" s="56"/>
      <c r="CR1149" s="56"/>
      <c r="CS1149" s="56"/>
      <c r="CT1149" s="56"/>
      <c r="CU1149" s="56"/>
      <c r="CV1149" s="56"/>
      <c r="CW1149" s="56"/>
      <c r="CX1149" s="56"/>
      <c r="CY1149" s="56"/>
      <c r="CZ1149" s="56"/>
      <c r="DA1149" s="56"/>
      <c r="DB1149" s="56"/>
      <c r="DC1149" s="56"/>
      <c r="DD1149" s="56"/>
      <c r="DE1149" s="56"/>
      <c r="DF1149" s="56"/>
      <c r="DG1149" s="56"/>
      <c r="DH1149" s="56"/>
      <c r="DI1149" s="56"/>
      <c r="DJ1149" s="56"/>
      <c r="DK1149" s="56"/>
      <c r="DL1149" s="56"/>
      <c r="DM1149" s="56"/>
      <c r="DN1149" s="56"/>
      <c r="DO1149" s="56"/>
      <c r="DP1149" s="56"/>
      <c r="DQ1149" s="56"/>
      <c r="DR1149" s="56"/>
      <c r="DS1149" s="56"/>
      <c r="DT1149" s="56"/>
      <c r="DU1149" s="56"/>
      <c r="DV1149" s="56"/>
      <c r="DW1149" s="56"/>
      <c r="DX1149" s="56"/>
      <c r="DY1149" s="56"/>
      <c r="DZ1149" s="56"/>
      <c r="EA1149" s="56"/>
      <c r="EB1149" s="56"/>
      <c r="EC1149" s="56"/>
      <c r="ED1149" s="56"/>
      <c r="EE1149" s="56"/>
      <c r="EF1149" s="56"/>
      <c r="EG1149" s="56"/>
      <c r="EH1149" s="56"/>
      <c r="EI1149" s="56"/>
      <c r="EJ1149" s="56"/>
      <c r="EK1149" s="56"/>
      <c r="EL1149" s="56"/>
      <c r="EM1149" s="56"/>
      <c r="EN1149" s="56"/>
      <c r="EO1149" s="56"/>
      <c r="EP1149" s="56"/>
      <c r="EQ1149" s="56"/>
      <c r="ER1149" s="56"/>
      <c r="ES1149" s="56"/>
      <c r="ET1149" s="56"/>
      <c r="EU1149" s="56"/>
      <c r="EV1149" s="56"/>
      <c r="EW1149" s="56"/>
      <c r="EX1149" s="56"/>
      <c r="EY1149" s="56"/>
      <c r="EZ1149" s="56"/>
      <c r="FA1149" s="56"/>
      <c r="FB1149" s="56"/>
      <c r="FC1149" s="56"/>
      <c r="FD1149" s="56"/>
      <c r="FE1149" s="56"/>
      <c r="FF1149" s="56"/>
      <c r="FG1149" s="56"/>
      <c r="FH1149" s="56"/>
      <c r="FI1149" s="56"/>
      <c r="FJ1149" s="56"/>
      <c r="FK1149" s="56"/>
      <c r="FL1149" s="56"/>
      <c r="FM1149" s="56"/>
      <c r="FN1149" s="56"/>
      <c r="FO1149" s="56"/>
      <c r="FP1149" s="56"/>
      <c r="FQ1149" s="56"/>
      <c r="FR1149" s="56"/>
      <c r="FS1149" s="56"/>
      <c r="FT1149" s="56"/>
      <c r="FU1149" s="56"/>
      <c r="FV1149" s="56"/>
      <c r="FW1149" s="56"/>
      <c r="FX1149" s="56"/>
      <c r="FY1149" s="56"/>
      <c r="FZ1149" s="56"/>
      <c r="GA1149" s="56"/>
      <c r="GB1149" s="56"/>
      <c r="GC1149" s="56"/>
      <c r="GD1149" s="56"/>
      <c r="GE1149" s="56"/>
      <c r="GF1149" s="56"/>
      <c r="GG1149" s="56"/>
      <c r="GH1149" s="56"/>
      <c r="GI1149" s="56"/>
      <c r="GJ1149" s="56"/>
      <c r="GK1149" s="56"/>
      <c r="GL1149" s="56"/>
      <c r="GM1149" s="56"/>
      <c r="GN1149" s="56"/>
      <c r="GO1149" s="56"/>
      <c r="GP1149" s="56"/>
      <c r="GQ1149" s="56"/>
      <c r="GR1149" s="56"/>
      <c r="GS1149" s="56"/>
      <c r="GT1149" s="56"/>
      <c r="GU1149" s="56"/>
      <c r="GV1149" s="56"/>
      <c r="GW1149" s="56"/>
      <c r="GX1149" s="56"/>
      <c r="GY1149" s="56"/>
      <c r="GZ1149" s="56"/>
      <c r="HA1149" s="56"/>
      <c r="HB1149" s="56"/>
      <c r="HC1149" s="56"/>
      <c r="HD1149" s="56"/>
      <c r="HE1149" s="56"/>
      <c r="HF1149" s="56"/>
      <c r="HG1149" s="56"/>
      <c r="HH1149" s="56"/>
      <c r="HI1149" s="56"/>
      <c r="HJ1149" s="56"/>
      <c r="HK1149" s="56"/>
      <c r="HL1149" s="56"/>
      <c r="HM1149" s="56"/>
      <c r="HN1149" s="56"/>
      <c r="HO1149" s="56"/>
      <c r="HP1149" s="56"/>
      <c r="HQ1149" s="56"/>
      <c r="HR1149" s="56"/>
      <c r="HS1149" s="56"/>
      <c r="HT1149" s="56"/>
      <c r="HU1149" s="56"/>
      <c r="HV1149" s="56"/>
      <c r="HW1149" s="56"/>
      <c r="HX1149" s="56"/>
      <c r="HY1149" s="56"/>
      <c r="HZ1149" s="56"/>
      <c r="IA1149" s="56"/>
      <c r="IB1149" s="56"/>
      <c r="IC1149" s="56"/>
      <c r="ID1149" s="56"/>
      <c r="IE1149" s="56"/>
      <c r="IF1149" s="56"/>
      <c r="IG1149" s="56"/>
      <c r="IH1149" s="56"/>
      <c r="II1149" s="56"/>
      <c r="IJ1149" s="56"/>
      <c r="IK1149" s="56"/>
      <c r="IL1149" s="56"/>
      <c r="IM1149" s="56"/>
      <c r="IN1149" s="56"/>
      <c r="IO1149" s="56"/>
      <c r="IP1149" s="56"/>
      <c r="IQ1149" s="56"/>
      <c r="IR1149" s="56"/>
      <c r="IS1149" s="56"/>
      <c r="IT1149" s="56"/>
      <c r="IU1149" s="56"/>
      <c r="IV1149" s="56"/>
      <c r="IW1149" s="56"/>
      <c r="IX1149" s="56"/>
    </row>
    <row r="1150" spans="2:258">
      <c r="B1150" s="56"/>
      <c r="C1150" s="56"/>
      <c r="D1150" s="56"/>
      <c r="E1150" s="56"/>
      <c r="F1150" s="56"/>
      <c r="G1150" s="56"/>
      <c r="H1150" s="56"/>
      <c r="I1150" s="56"/>
      <c r="J1150" s="56"/>
      <c r="K1150" s="56"/>
      <c r="L1150" s="56"/>
      <c r="M1150" s="56"/>
      <c r="CK1150" s="56"/>
      <c r="CL1150" s="56"/>
      <c r="CM1150" s="56"/>
      <c r="CN1150" s="56"/>
      <c r="CO1150" s="56"/>
      <c r="CP1150" s="56"/>
      <c r="CQ1150" s="56"/>
      <c r="CR1150" s="56"/>
      <c r="CS1150" s="56"/>
      <c r="CT1150" s="56"/>
      <c r="CU1150" s="56"/>
      <c r="CV1150" s="56"/>
      <c r="CW1150" s="56"/>
      <c r="CX1150" s="56"/>
      <c r="CY1150" s="56"/>
      <c r="CZ1150" s="56"/>
      <c r="DA1150" s="56"/>
      <c r="DB1150" s="56"/>
      <c r="DC1150" s="56"/>
      <c r="DD1150" s="56"/>
      <c r="DE1150" s="56"/>
      <c r="DF1150" s="56"/>
      <c r="DG1150" s="56"/>
      <c r="DH1150" s="56"/>
      <c r="DI1150" s="56"/>
      <c r="DJ1150" s="56"/>
      <c r="DK1150" s="56"/>
      <c r="DL1150" s="56"/>
      <c r="DM1150" s="56"/>
      <c r="DN1150" s="56"/>
      <c r="DO1150" s="56"/>
      <c r="DP1150" s="56"/>
      <c r="DQ1150" s="56"/>
      <c r="DR1150" s="56"/>
      <c r="DS1150" s="56"/>
      <c r="DT1150" s="56"/>
      <c r="DU1150" s="56"/>
      <c r="DV1150" s="56"/>
      <c r="DW1150" s="56"/>
      <c r="DX1150" s="56"/>
      <c r="DY1150" s="56"/>
      <c r="DZ1150" s="56"/>
      <c r="EA1150" s="56"/>
      <c r="EB1150" s="56"/>
      <c r="EC1150" s="56"/>
      <c r="ED1150" s="56"/>
      <c r="EE1150" s="56"/>
      <c r="EF1150" s="56"/>
      <c r="EG1150" s="56"/>
      <c r="EH1150" s="56"/>
      <c r="EI1150" s="56"/>
      <c r="EJ1150" s="56"/>
      <c r="EK1150" s="56"/>
      <c r="EL1150" s="56"/>
      <c r="EM1150" s="56"/>
      <c r="EN1150" s="56"/>
      <c r="EO1150" s="56"/>
      <c r="EP1150" s="56"/>
      <c r="EQ1150" s="56"/>
      <c r="ER1150" s="56"/>
      <c r="ES1150" s="56"/>
      <c r="ET1150" s="56"/>
      <c r="EU1150" s="56"/>
      <c r="EV1150" s="56"/>
      <c r="EW1150" s="56"/>
      <c r="EX1150" s="56"/>
      <c r="EY1150" s="56"/>
      <c r="EZ1150" s="56"/>
      <c r="FA1150" s="56"/>
      <c r="FB1150" s="56"/>
      <c r="FC1150" s="56"/>
      <c r="FD1150" s="56"/>
      <c r="FE1150" s="56"/>
      <c r="FF1150" s="56"/>
      <c r="FG1150" s="56"/>
      <c r="FH1150" s="56"/>
      <c r="FI1150" s="56"/>
      <c r="FJ1150" s="56"/>
      <c r="FK1150" s="56"/>
      <c r="FL1150" s="56"/>
      <c r="FM1150" s="56"/>
      <c r="FN1150" s="56"/>
      <c r="FO1150" s="56"/>
      <c r="FP1150" s="56"/>
      <c r="FQ1150" s="56"/>
      <c r="FR1150" s="56"/>
      <c r="FS1150" s="56"/>
      <c r="FT1150" s="56"/>
      <c r="FU1150" s="56"/>
      <c r="FV1150" s="56"/>
      <c r="FW1150" s="56"/>
      <c r="FX1150" s="56"/>
      <c r="FY1150" s="56"/>
      <c r="FZ1150" s="56"/>
      <c r="GA1150" s="56"/>
      <c r="GB1150" s="56"/>
      <c r="GC1150" s="56"/>
      <c r="GD1150" s="56"/>
      <c r="GE1150" s="56"/>
      <c r="GF1150" s="56"/>
      <c r="GG1150" s="56"/>
      <c r="GH1150" s="56"/>
      <c r="GI1150" s="56"/>
      <c r="GJ1150" s="56"/>
      <c r="GK1150" s="56"/>
      <c r="GL1150" s="56"/>
      <c r="GM1150" s="56"/>
      <c r="GN1150" s="56"/>
      <c r="GO1150" s="56"/>
      <c r="GP1150" s="56"/>
      <c r="GQ1150" s="56"/>
      <c r="GR1150" s="56"/>
      <c r="GS1150" s="56"/>
      <c r="GT1150" s="56"/>
      <c r="GU1150" s="56"/>
      <c r="GV1150" s="56"/>
      <c r="GW1150" s="56"/>
      <c r="GX1150" s="56"/>
      <c r="GY1150" s="56"/>
      <c r="GZ1150" s="56"/>
      <c r="HA1150" s="56"/>
      <c r="HB1150" s="56"/>
      <c r="HC1150" s="56"/>
      <c r="HD1150" s="56"/>
      <c r="HE1150" s="56"/>
      <c r="HF1150" s="56"/>
      <c r="HG1150" s="56"/>
      <c r="HH1150" s="56"/>
      <c r="HI1150" s="56"/>
      <c r="HJ1150" s="56"/>
      <c r="HK1150" s="56"/>
      <c r="HL1150" s="56"/>
      <c r="HM1150" s="56"/>
      <c r="HN1150" s="56"/>
      <c r="HO1150" s="56"/>
      <c r="HP1150" s="56"/>
      <c r="HQ1150" s="56"/>
      <c r="HR1150" s="56"/>
      <c r="HS1150" s="56"/>
      <c r="HT1150" s="56"/>
      <c r="HU1150" s="56"/>
      <c r="HV1150" s="56"/>
      <c r="HW1150" s="56"/>
      <c r="HX1150" s="56"/>
      <c r="HY1150" s="56"/>
      <c r="HZ1150" s="56"/>
      <c r="IA1150" s="56"/>
      <c r="IB1150" s="56"/>
      <c r="IC1150" s="56"/>
      <c r="ID1150" s="56"/>
      <c r="IE1150" s="56"/>
      <c r="IF1150" s="56"/>
      <c r="IG1150" s="56"/>
      <c r="IH1150" s="56"/>
      <c r="II1150" s="56"/>
      <c r="IJ1150" s="56"/>
      <c r="IK1150" s="56"/>
      <c r="IL1150" s="56"/>
      <c r="IM1150" s="56"/>
      <c r="IN1150" s="56"/>
      <c r="IO1150" s="56"/>
      <c r="IP1150" s="56"/>
      <c r="IQ1150" s="56"/>
      <c r="IR1150" s="56"/>
      <c r="IS1150" s="56"/>
      <c r="IT1150" s="56"/>
      <c r="IU1150" s="56"/>
      <c r="IV1150" s="56"/>
      <c r="IW1150" s="56"/>
      <c r="IX1150" s="56"/>
    </row>
    <row r="1151" spans="2:258">
      <c r="B1151" s="56"/>
      <c r="C1151" s="56"/>
      <c r="D1151" s="56"/>
      <c r="E1151" s="56"/>
      <c r="F1151" s="56"/>
      <c r="G1151" s="56"/>
      <c r="H1151" s="56"/>
      <c r="I1151" s="56"/>
      <c r="J1151" s="56"/>
      <c r="K1151" s="56"/>
      <c r="L1151" s="56"/>
      <c r="M1151" s="56"/>
      <c r="CK1151" s="56"/>
      <c r="CL1151" s="56"/>
      <c r="CM1151" s="56"/>
      <c r="CN1151" s="56"/>
      <c r="CO1151" s="56"/>
      <c r="CP1151" s="56"/>
      <c r="CQ1151" s="56"/>
      <c r="CR1151" s="56"/>
      <c r="CS1151" s="56"/>
      <c r="CT1151" s="56"/>
      <c r="CU1151" s="56"/>
      <c r="CV1151" s="56"/>
      <c r="CW1151" s="56"/>
      <c r="CX1151" s="56"/>
      <c r="CY1151" s="56"/>
      <c r="CZ1151" s="56"/>
      <c r="DA1151" s="56"/>
      <c r="DB1151" s="56"/>
      <c r="DC1151" s="56"/>
      <c r="DD1151" s="56"/>
      <c r="DE1151" s="56"/>
      <c r="DF1151" s="56"/>
      <c r="DG1151" s="56"/>
      <c r="DH1151" s="56"/>
      <c r="DI1151" s="56"/>
      <c r="DJ1151" s="56"/>
      <c r="DK1151" s="56"/>
      <c r="DL1151" s="56"/>
      <c r="DM1151" s="56"/>
      <c r="DN1151" s="56"/>
      <c r="DO1151" s="56"/>
      <c r="DP1151" s="56"/>
      <c r="DQ1151" s="56"/>
      <c r="DR1151" s="56"/>
      <c r="DS1151" s="56"/>
      <c r="DT1151" s="56"/>
      <c r="DU1151" s="56"/>
      <c r="DV1151" s="56"/>
      <c r="DW1151" s="56"/>
      <c r="DX1151" s="56"/>
      <c r="DY1151" s="56"/>
      <c r="DZ1151" s="56"/>
      <c r="EA1151" s="56"/>
      <c r="EB1151" s="56"/>
      <c r="EC1151" s="56"/>
      <c r="ED1151" s="56"/>
      <c r="EE1151" s="56"/>
      <c r="EF1151" s="56"/>
      <c r="EG1151" s="56"/>
      <c r="EH1151" s="56"/>
      <c r="EI1151" s="56"/>
      <c r="EJ1151" s="56"/>
      <c r="EK1151" s="56"/>
      <c r="EL1151" s="56"/>
      <c r="EM1151" s="56"/>
      <c r="EN1151" s="56"/>
      <c r="EO1151" s="56"/>
      <c r="EP1151" s="56"/>
      <c r="EQ1151" s="56"/>
      <c r="ER1151" s="56"/>
      <c r="ES1151" s="56"/>
      <c r="ET1151" s="56"/>
      <c r="EU1151" s="56"/>
      <c r="EV1151" s="56"/>
      <c r="EW1151" s="56"/>
      <c r="EX1151" s="56"/>
      <c r="EY1151" s="56"/>
      <c r="EZ1151" s="56"/>
      <c r="FA1151" s="56"/>
      <c r="FB1151" s="56"/>
      <c r="FC1151" s="56"/>
      <c r="FD1151" s="56"/>
      <c r="FE1151" s="56"/>
      <c r="FF1151" s="56"/>
      <c r="FG1151" s="56"/>
      <c r="FH1151" s="56"/>
      <c r="FI1151" s="56"/>
      <c r="FJ1151" s="56"/>
      <c r="FK1151" s="56"/>
      <c r="FL1151" s="56"/>
      <c r="FM1151" s="56"/>
      <c r="FN1151" s="56"/>
      <c r="FO1151" s="56"/>
      <c r="FP1151" s="56"/>
      <c r="FQ1151" s="56"/>
      <c r="FR1151" s="56"/>
      <c r="FS1151" s="56"/>
      <c r="FT1151" s="56"/>
      <c r="FU1151" s="56"/>
      <c r="FV1151" s="56"/>
      <c r="FW1151" s="56"/>
      <c r="FX1151" s="56"/>
      <c r="FY1151" s="56"/>
      <c r="FZ1151" s="56"/>
      <c r="GA1151" s="56"/>
      <c r="GB1151" s="56"/>
      <c r="GC1151" s="56"/>
      <c r="GD1151" s="56"/>
      <c r="GE1151" s="56"/>
      <c r="GF1151" s="56"/>
      <c r="GG1151" s="56"/>
      <c r="GH1151" s="56"/>
      <c r="GI1151" s="56"/>
      <c r="GJ1151" s="56"/>
      <c r="GK1151" s="56"/>
      <c r="GL1151" s="56"/>
      <c r="GM1151" s="56"/>
      <c r="GN1151" s="56"/>
      <c r="GO1151" s="56"/>
      <c r="GP1151" s="56"/>
      <c r="GQ1151" s="56"/>
      <c r="GR1151" s="56"/>
      <c r="GS1151" s="56"/>
      <c r="GT1151" s="56"/>
      <c r="GU1151" s="56"/>
      <c r="GV1151" s="56"/>
      <c r="GW1151" s="56"/>
      <c r="GX1151" s="56"/>
      <c r="GY1151" s="56"/>
      <c r="GZ1151" s="56"/>
      <c r="HA1151" s="56"/>
      <c r="HB1151" s="56"/>
      <c r="HC1151" s="56"/>
      <c r="HD1151" s="56"/>
      <c r="HE1151" s="56"/>
      <c r="HF1151" s="56"/>
      <c r="HG1151" s="56"/>
      <c r="HH1151" s="56"/>
      <c r="HI1151" s="56"/>
      <c r="HJ1151" s="56"/>
      <c r="HK1151" s="56"/>
      <c r="HL1151" s="56"/>
      <c r="HM1151" s="56"/>
      <c r="HN1151" s="56"/>
      <c r="HO1151" s="56"/>
      <c r="HP1151" s="56"/>
      <c r="HQ1151" s="56"/>
      <c r="HR1151" s="56"/>
      <c r="HS1151" s="56"/>
      <c r="HT1151" s="56"/>
      <c r="HU1151" s="56"/>
      <c r="HV1151" s="56"/>
      <c r="HW1151" s="56"/>
      <c r="HX1151" s="56"/>
      <c r="HY1151" s="56"/>
      <c r="HZ1151" s="56"/>
      <c r="IA1151" s="56"/>
      <c r="IB1151" s="56"/>
      <c r="IC1151" s="56"/>
      <c r="ID1151" s="56"/>
      <c r="IE1151" s="56"/>
      <c r="IF1151" s="56"/>
      <c r="IG1151" s="56"/>
      <c r="IH1151" s="56"/>
      <c r="II1151" s="56"/>
      <c r="IJ1151" s="56"/>
      <c r="IK1151" s="56"/>
      <c r="IL1151" s="56"/>
      <c r="IM1151" s="56"/>
      <c r="IN1151" s="56"/>
      <c r="IO1151" s="56"/>
      <c r="IP1151" s="56"/>
      <c r="IQ1151" s="56"/>
      <c r="IR1151" s="56"/>
      <c r="IS1151" s="56"/>
      <c r="IT1151" s="56"/>
      <c r="IU1151" s="56"/>
      <c r="IV1151" s="56"/>
      <c r="IW1151" s="56"/>
      <c r="IX1151" s="56"/>
    </row>
    <row r="1152" spans="2:258">
      <c r="B1152" s="56"/>
      <c r="C1152" s="56"/>
      <c r="D1152" s="56"/>
      <c r="E1152" s="56"/>
      <c r="F1152" s="56"/>
      <c r="G1152" s="56"/>
      <c r="H1152" s="56"/>
      <c r="I1152" s="56"/>
      <c r="J1152" s="56"/>
      <c r="K1152" s="56"/>
      <c r="L1152" s="56"/>
      <c r="M1152" s="56"/>
      <c r="CK1152" s="56"/>
      <c r="CL1152" s="56"/>
      <c r="CM1152" s="56"/>
      <c r="CN1152" s="56"/>
      <c r="CO1152" s="56"/>
      <c r="CP1152" s="56"/>
      <c r="CQ1152" s="56"/>
      <c r="CR1152" s="56"/>
      <c r="CS1152" s="56"/>
      <c r="CT1152" s="56"/>
      <c r="CU1152" s="56"/>
      <c r="CV1152" s="56"/>
      <c r="CW1152" s="56"/>
      <c r="CX1152" s="56"/>
      <c r="CY1152" s="56"/>
      <c r="CZ1152" s="56"/>
      <c r="DA1152" s="56"/>
      <c r="DB1152" s="56"/>
      <c r="DC1152" s="56"/>
      <c r="DD1152" s="56"/>
      <c r="DE1152" s="56"/>
      <c r="DF1152" s="56"/>
      <c r="DG1152" s="56"/>
      <c r="DH1152" s="56"/>
      <c r="DI1152" s="56"/>
      <c r="DJ1152" s="56"/>
      <c r="DK1152" s="56"/>
      <c r="DL1152" s="56"/>
      <c r="DM1152" s="56"/>
      <c r="DN1152" s="56"/>
      <c r="DO1152" s="56"/>
      <c r="DP1152" s="56"/>
      <c r="DQ1152" s="56"/>
      <c r="DR1152" s="56"/>
      <c r="DS1152" s="56"/>
      <c r="DT1152" s="56"/>
      <c r="DU1152" s="56"/>
      <c r="DV1152" s="56"/>
      <c r="DW1152" s="56"/>
      <c r="DX1152" s="56"/>
      <c r="DY1152" s="56"/>
      <c r="DZ1152" s="56"/>
      <c r="EA1152" s="56"/>
      <c r="EB1152" s="56"/>
      <c r="EC1152" s="56"/>
      <c r="ED1152" s="56"/>
      <c r="EE1152" s="56"/>
      <c r="EF1152" s="56"/>
      <c r="EG1152" s="56"/>
      <c r="EH1152" s="56"/>
      <c r="EI1152" s="56"/>
      <c r="EJ1152" s="56"/>
      <c r="EK1152" s="56"/>
      <c r="EL1152" s="56"/>
      <c r="EM1152" s="56"/>
      <c r="EN1152" s="56"/>
      <c r="EO1152" s="56"/>
      <c r="EP1152" s="56"/>
      <c r="EQ1152" s="56"/>
      <c r="ER1152" s="56"/>
      <c r="ES1152" s="56"/>
      <c r="ET1152" s="56"/>
      <c r="EU1152" s="56"/>
      <c r="EV1152" s="56"/>
      <c r="EW1152" s="56"/>
      <c r="EX1152" s="56"/>
      <c r="EY1152" s="56"/>
      <c r="EZ1152" s="56"/>
      <c r="FA1152" s="56"/>
      <c r="FB1152" s="56"/>
      <c r="FC1152" s="56"/>
      <c r="FD1152" s="56"/>
      <c r="FE1152" s="56"/>
      <c r="FF1152" s="56"/>
      <c r="FG1152" s="56"/>
      <c r="FH1152" s="56"/>
      <c r="FI1152" s="56"/>
      <c r="FJ1152" s="56"/>
      <c r="FK1152" s="56"/>
      <c r="FL1152" s="56"/>
      <c r="FM1152" s="56"/>
      <c r="FN1152" s="56"/>
      <c r="FO1152" s="56"/>
      <c r="FP1152" s="56"/>
      <c r="FQ1152" s="56"/>
      <c r="FR1152" s="56"/>
      <c r="FS1152" s="56"/>
      <c r="FT1152" s="56"/>
      <c r="FU1152" s="56"/>
      <c r="FV1152" s="56"/>
      <c r="FW1152" s="56"/>
      <c r="FX1152" s="56"/>
      <c r="FY1152" s="56"/>
      <c r="FZ1152" s="56"/>
      <c r="GA1152" s="56"/>
      <c r="GB1152" s="56"/>
      <c r="GC1152" s="56"/>
      <c r="GD1152" s="56"/>
      <c r="GE1152" s="56"/>
      <c r="GF1152" s="56"/>
      <c r="GG1152" s="56"/>
      <c r="GH1152" s="56"/>
      <c r="GI1152" s="56"/>
      <c r="GJ1152" s="56"/>
      <c r="GK1152" s="56"/>
      <c r="GL1152" s="56"/>
      <c r="GM1152" s="56"/>
      <c r="GN1152" s="56"/>
      <c r="GO1152" s="56"/>
      <c r="GP1152" s="56"/>
      <c r="GQ1152" s="56"/>
      <c r="GR1152" s="56"/>
      <c r="GS1152" s="56"/>
      <c r="GT1152" s="56"/>
      <c r="GU1152" s="56"/>
      <c r="GV1152" s="56"/>
      <c r="GW1152" s="56"/>
      <c r="GX1152" s="56"/>
      <c r="GY1152" s="56"/>
      <c r="GZ1152" s="56"/>
      <c r="HA1152" s="56"/>
      <c r="HB1152" s="56"/>
      <c r="HC1152" s="56"/>
      <c r="HD1152" s="56"/>
      <c r="HE1152" s="56"/>
      <c r="HF1152" s="56"/>
      <c r="HG1152" s="56"/>
      <c r="HH1152" s="56"/>
      <c r="HI1152" s="56"/>
      <c r="HJ1152" s="56"/>
      <c r="HK1152" s="56"/>
      <c r="HL1152" s="56"/>
      <c r="HM1152" s="56"/>
      <c r="HN1152" s="56"/>
      <c r="HO1152" s="56"/>
      <c r="HP1152" s="56"/>
      <c r="HQ1152" s="56"/>
      <c r="HR1152" s="56"/>
      <c r="HS1152" s="56"/>
      <c r="HT1152" s="56"/>
      <c r="HU1152" s="56"/>
      <c r="HV1152" s="56"/>
      <c r="HW1152" s="56"/>
      <c r="HX1152" s="56"/>
      <c r="HY1152" s="56"/>
      <c r="HZ1152" s="56"/>
      <c r="IA1152" s="56"/>
      <c r="IB1152" s="56"/>
      <c r="IC1152" s="56"/>
      <c r="ID1152" s="56"/>
      <c r="IE1152" s="56"/>
      <c r="IF1152" s="56"/>
      <c r="IG1152" s="56"/>
      <c r="IH1152" s="56"/>
      <c r="II1152" s="56"/>
      <c r="IJ1152" s="56"/>
      <c r="IK1152" s="56"/>
      <c r="IL1152" s="56"/>
      <c r="IM1152" s="56"/>
      <c r="IN1152" s="56"/>
      <c r="IO1152" s="56"/>
      <c r="IP1152" s="56"/>
      <c r="IQ1152" s="56"/>
      <c r="IR1152" s="56"/>
      <c r="IS1152" s="56"/>
      <c r="IT1152" s="56"/>
      <c r="IU1152" s="56"/>
      <c r="IV1152" s="56"/>
      <c r="IW1152" s="56"/>
      <c r="IX1152" s="56"/>
    </row>
    <row r="1153" spans="2:258">
      <c r="B1153" s="56"/>
      <c r="C1153" s="56"/>
      <c r="D1153" s="56"/>
      <c r="E1153" s="56"/>
      <c r="F1153" s="56"/>
      <c r="G1153" s="56"/>
      <c r="H1153" s="56"/>
      <c r="I1153" s="56"/>
      <c r="J1153" s="56"/>
      <c r="K1153" s="56"/>
      <c r="L1153" s="56"/>
      <c r="M1153" s="56"/>
      <c r="CK1153" s="56"/>
      <c r="CL1153" s="56"/>
      <c r="CM1153" s="56"/>
      <c r="CN1153" s="56"/>
      <c r="CO1153" s="56"/>
      <c r="CP1153" s="56"/>
      <c r="CQ1153" s="56"/>
      <c r="CR1153" s="56"/>
      <c r="CS1153" s="56"/>
      <c r="CT1153" s="56"/>
      <c r="CU1153" s="56"/>
      <c r="CV1153" s="56"/>
      <c r="CW1153" s="56"/>
      <c r="CX1153" s="56"/>
      <c r="CY1153" s="56"/>
      <c r="CZ1153" s="56"/>
      <c r="DA1153" s="56"/>
      <c r="DB1153" s="56"/>
      <c r="DC1153" s="56"/>
      <c r="DD1153" s="56"/>
      <c r="DE1153" s="56"/>
      <c r="DF1153" s="56"/>
      <c r="DG1153" s="56"/>
      <c r="DH1153" s="56"/>
      <c r="DI1153" s="56"/>
      <c r="DJ1153" s="56"/>
      <c r="DK1153" s="56"/>
      <c r="DL1153" s="56"/>
      <c r="DM1153" s="56"/>
      <c r="DN1153" s="56"/>
      <c r="DO1153" s="56"/>
      <c r="DP1153" s="56"/>
      <c r="DQ1153" s="56"/>
      <c r="DR1153" s="56"/>
      <c r="DS1153" s="56"/>
      <c r="DT1153" s="56"/>
      <c r="DU1153" s="56"/>
      <c r="DV1153" s="56"/>
      <c r="DW1153" s="56"/>
      <c r="DX1153" s="56"/>
      <c r="DY1153" s="56"/>
      <c r="DZ1153" s="56"/>
      <c r="EA1153" s="56"/>
      <c r="EB1153" s="56"/>
      <c r="EC1153" s="56"/>
      <c r="ED1153" s="56"/>
      <c r="EE1153" s="56"/>
      <c r="EF1153" s="56"/>
      <c r="EG1153" s="56"/>
      <c r="EH1153" s="56"/>
      <c r="EI1153" s="56"/>
      <c r="EJ1153" s="56"/>
      <c r="EK1153" s="56"/>
      <c r="EL1153" s="56"/>
      <c r="EM1153" s="56"/>
      <c r="EN1153" s="56"/>
      <c r="EO1153" s="56"/>
      <c r="EP1153" s="56"/>
      <c r="EQ1153" s="56"/>
      <c r="ER1153" s="56"/>
      <c r="ES1153" s="56"/>
      <c r="ET1153" s="56"/>
      <c r="EU1153" s="56"/>
      <c r="EV1153" s="56"/>
      <c r="EW1153" s="56"/>
      <c r="EX1153" s="56"/>
      <c r="EY1153" s="56"/>
      <c r="EZ1153" s="56"/>
      <c r="FA1153" s="56"/>
      <c r="FB1153" s="56"/>
      <c r="FC1153" s="56"/>
      <c r="FD1153" s="56"/>
      <c r="FE1153" s="56"/>
      <c r="FF1153" s="56"/>
      <c r="FG1153" s="56"/>
      <c r="FH1153" s="56"/>
      <c r="FI1153" s="56"/>
      <c r="FJ1153" s="56"/>
      <c r="FK1153" s="56"/>
      <c r="FL1153" s="56"/>
      <c r="FM1153" s="56"/>
      <c r="FN1153" s="56"/>
      <c r="FO1153" s="56"/>
      <c r="FP1153" s="56"/>
      <c r="FQ1153" s="56"/>
      <c r="FR1153" s="56"/>
      <c r="FS1153" s="56"/>
      <c r="FT1153" s="56"/>
      <c r="FU1153" s="56"/>
      <c r="FV1153" s="56"/>
      <c r="FW1153" s="56"/>
      <c r="FX1153" s="56"/>
      <c r="FY1153" s="56"/>
      <c r="FZ1153" s="56"/>
      <c r="GA1153" s="56"/>
      <c r="GB1153" s="56"/>
      <c r="GC1153" s="56"/>
      <c r="GD1153" s="56"/>
      <c r="GE1153" s="56"/>
      <c r="GF1153" s="56"/>
      <c r="GG1153" s="56"/>
      <c r="GH1153" s="56"/>
      <c r="GI1153" s="56"/>
      <c r="GJ1153" s="56"/>
      <c r="GK1153" s="56"/>
      <c r="GL1153" s="56"/>
      <c r="GM1153" s="56"/>
      <c r="GN1153" s="56"/>
      <c r="GO1153" s="56"/>
      <c r="GP1153" s="56"/>
      <c r="GQ1153" s="56"/>
      <c r="GR1153" s="56"/>
      <c r="GS1153" s="56"/>
      <c r="GT1153" s="56"/>
      <c r="GU1153" s="56"/>
      <c r="GV1153" s="56"/>
      <c r="GW1153" s="56"/>
      <c r="GX1153" s="56"/>
      <c r="GY1153" s="56"/>
      <c r="GZ1153" s="56"/>
      <c r="HA1153" s="56"/>
      <c r="HB1153" s="56"/>
      <c r="HC1153" s="56"/>
      <c r="HD1153" s="56"/>
      <c r="HE1153" s="56"/>
      <c r="HF1153" s="56"/>
      <c r="HG1153" s="56"/>
      <c r="HH1153" s="56"/>
      <c r="HI1153" s="56"/>
      <c r="HJ1153" s="56"/>
      <c r="HK1153" s="56"/>
      <c r="HL1153" s="56"/>
      <c r="HM1153" s="56"/>
      <c r="HN1153" s="56"/>
      <c r="HO1153" s="56"/>
      <c r="HP1153" s="56"/>
      <c r="HQ1153" s="56"/>
      <c r="HR1153" s="56"/>
      <c r="HS1153" s="56"/>
      <c r="HT1153" s="56"/>
      <c r="HU1153" s="56"/>
      <c r="HV1153" s="56"/>
      <c r="HW1153" s="56"/>
      <c r="HX1153" s="56"/>
      <c r="HY1153" s="56"/>
      <c r="HZ1153" s="56"/>
      <c r="IA1153" s="56"/>
      <c r="IB1153" s="56"/>
      <c r="IC1153" s="56"/>
      <c r="ID1153" s="56"/>
      <c r="IE1153" s="56"/>
      <c r="IF1153" s="56"/>
      <c r="IG1153" s="56"/>
      <c r="IH1153" s="56"/>
      <c r="II1153" s="56"/>
      <c r="IJ1153" s="56"/>
      <c r="IK1153" s="56"/>
      <c r="IL1153" s="56"/>
      <c r="IM1153" s="56"/>
      <c r="IN1153" s="56"/>
      <c r="IO1153" s="56"/>
      <c r="IP1153" s="56"/>
      <c r="IQ1153" s="56"/>
      <c r="IR1153" s="56"/>
      <c r="IS1153" s="56"/>
      <c r="IT1153" s="56"/>
      <c r="IU1153" s="56"/>
      <c r="IV1153" s="56"/>
      <c r="IW1153" s="56"/>
      <c r="IX1153" s="56"/>
    </row>
    <row r="1154" spans="2:258">
      <c r="B1154" s="56"/>
      <c r="C1154" s="56"/>
      <c r="D1154" s="56"/>
      <c r="E1154" s="56"/>
      <c r="F1154" s="56"/>
      <c r="G1154" s="56"/>
      <c r="H1154" s="56"/>
      <c r="I1154" s="56"/>
      <c r="J1154" s="56"/>
      <c r="K1154" s="56"/>
      <c r="L1154" s="56"/>
      <c r="M1154" s="56"/>
      <c r="CK1154" s="56"/>
      <c r="CL1154" s="56"/>
      <c r="CM1154" s="56"/>
      <c r="CN1154" s="56"/>
      <c r="CO1154" s="56"/>
      <c r="CP1154" s="56"/>
      <c r="CQ1154" s="56"/>
      <c r="CR1154" s="56"/>
      <c r="CS1154" s="56"/>
      <c r="CT1154" s="56"/>
      <c r="CU1154" s="56"/>
      <c r="CV1154" s="56"/>
      <c r="CW1154" s="56"/>
      <c r="CX1154" s="56"/>
      <c r="CY1154" s="56"/>
      <c r="CZ1154" s="56"/>
      <c r="DA1154" s="56"/>
      <c r="DB1154" s="56"/>
      <c r="DC1154" s="56"/>
      <c r="DD1154" s="56"/>
      <c r="DE1154" s="56"/>
      <c r="DF1154" s="56"/>
      <c r="DG1154" s="56"/>
      <c r="DH1154" s="56"/>
      <c r="DI1154" s="56"/>
      <c r="DJ1154" s="56"/>
      <c r="DK1154" s="56"/>
      <c r="DL1154" s="56"/>
      <c r="DM1154" s="56"/>
      <c r="DN1154" s="56"/>
      <c r="DO1154" s="56"/>
      <c r="DP1154" s="56"/>
      <c r="DQ1154" s="56"/>
      <c r="DR1154" s="56"/>
      <c r="DS1154" s="56"/>
      <c r="DT1154" s="56"/>
      <c r="DU1154" s="56"/>
      <c r="DV1154" s="56"/>
      <c r="DW1154" s="56"/>
      <c r="DX1154" s="56"/>
      <c r="DY1154" s="56"/>
      <c r="DZ1154" s="56"/>
      <c r="EA1154" s="56"/>
      <c r="EB1154" s="56"/>
      <c r="EC1154" s="56"/>
      <c r="ED1154" s="56"/>
      <c r="EE1154" s="56"/>
      <c r="EF1154" s="56"/>
      <c r="EG1154" s="56"/>
      <c r="EH1154" s="56"/>
      <c r="EI1154" s="56"/>
      <c r="EJ1154" s="56"/>
      <c r="EK1154" s="56"/>
      <c r="EL1154" s="56"/>
      <c r="EM1154" s="56"/>
      <c r="EN1154" s="56"/>
      <c r="EO1154" s="56"/>
      <c r="EP1154" s="56"/>
      <c r="EQ1154" s="56"/>
      <c r="ER1154" s="56"/>
      <c r="ES1154" s="56"/>
      <c r="ET1154" s="56"/>
      <c r="EU1154" s="56"/>
      <c r="EV1154" s="56"/>
      <c r="EW1154" s="56"/>
      <c r="EX1154" s="56"/>
      <c r="EY1154" s="56"/>
      <c r="EZ1154" s="56"/>
      <c r="FA1154" s="56"/>
      <c r="FB1154" s="56"/>
      <c r="FC1154" s="56"/>
      <c r="FD1154" s="56"/>
      <c r="FE1154" s="56"/>
      <c r="FF1154" s="56"/>
      <c r="FG1154" s="56"/>
      <c r="FH1154" s="56"/>
      <c r="FI1154" s="56"/>
      <c r="FJ1154" s="56"/>
      <c r="FK1154" s="56"/>
      <c r="FL1154" s="56"/>
      <c r="FM1154" s="56"/>
      <c r="FN1154" s="56"/>
      <c r="FO1154" s="56"/>
      <c r="FP1154" s="56"/>
      <c r="FQ1154" s="56"/>
      <c r="FR1154" s="56"/>
      <c r="FS1154" s="56"/>
      <c r="FT1154" s="56"/>
      <c r="FU1154" s="56"/>
      <c r="FV1154" s="56"/>
      <c r="FW1154" s="56"/>
      <c r="FX1154" s="56"/>
      <c r="FY1154" s="56"/>
      <c r="FZ1154" s="56"/>
      <c r="GA1154" s="56"/>
      <c r="GB1154" s="56"/>
      <c r="GC1154" s="56"/>
      <c r="GD1154" s="56"/>
      <c r="GE1154" s="56"/>
      <c r="GF1154" s="56"/>
      <c r="GG1154" s="56"/>
      <c r="GH1154" s="56"/>
      <c r="GI1154" s="56"/>
      <c r="GJ1154" s="56"/>
      <c r="GK1154" s="56"/>
      <c r="GL1154" s="56"/>
      <c r="GM1154" s="56"/>
      <c r="GN1154" s="56"/>
      <c r="GO1154" s="56"/>
      <c r="GP1154" s="56"/>
      <c r="GQ1154" s="56"/>
      <c r="GR1154" s="56"/>
      <c r="GS1154" s="56"/>
      <c r="GT1154" s="56"/>
      <c r="GU1154" s="56"/>
      <c r="GV1154" s="56"/>
      <c r="GW1154" s="56"/>
      <c r="GX1154" s="56"/>
      <c r="GY1154" s="56"/>
      <c r="GZ1154" s="56"/>
      <c r="HA1154" s="56"/>
      <c r="HB1154" s="56"/>
      <c r="HC1154" s="56"/>
      <c r="HD1154" s="56"/>
      <c r="HE1154" s="56"/>
      <c r="HF1154" s="56"/>
      <c r="HG1154" s="56"/>
      <c r="HH1154" s="56"/>
      <c r="HI1154" s="56"/>
      <c r="HJ1154" s="56"/>
      <c r="HK1154" s="56"/>
      <c r="HL1154" s="56"/>
      <c r="HM1154" s="56"/>
      <c r="HN1154" s="56"/>
      <c r="HO1154" s="56"/>
      <c r="HP1154" s="56"/>
      <c r="HQ1154" s="56"/>
      <c r="HR1154" s="56"/>
      <c r="HS1154" s="56"/>
      <c r="HT1154" s="56"/>
      <c r="HU1154" s="56"/>
      <c r="HV1154" s="56"/>
      <c r="HW1154" s="56"/>
      <c r="HX1154" s="56"/>
      <c r="HY1154" s="56"/>
      <c r="HZ1154" s="56"/>
      <c r="IA1154" s="56"/>
      <c r="IB1154" s="56"/>
      <c r="IC1154" s="56"/>
      <c r="ID1154" s="56"/>
      <c r="IE1154" s="56"/>
      <c r="IF1154" s="56"/>
      <c r="IG1154" s="56"/>
      <c r="IH1154" s="56"/>
      <c r="II1154" s="56"/>
      <c r="IJ1154" s="56"/>
      <c r="IK1154" s="56"/>
      <c r="IL1154" s="56"/>
      <c r="IM1154" s="56"/>
      <c r="IN1154" s="56"/>
      <c r="IO1154" s="56"/>
      <c r="IP1154" s="56"/>
      <c r="IQ1154" s="56"/>
      <c r="IR1154" s="56"/>
      <c r="IS1154" s="56"/>
      <c r="IT1154" s="56"/>
      <c r="IU1154" s="56"/>
      <c r="IV1154" s="56"/>
      <c r="IW1154" s="56"/>
      <c r="IX1154" s="56"/>
    </row>
    <row r="1155" spans="2:258">
      <c r="B1155" s="56"/>
      <c r="C1155" s="56"/>
      <c r="D1155" s="56"/>
      <c r="E1155" s="56"/>
      <c r="F1155" s="56"/>
      <c r="G1155" s="56"/>
      <c r="H1155" s="56"/>
      <c r="I1155" s="56"/>
      <c r="J1155" s="56"/>
      <c r="K1155" s="56"/>
      <c r="L1155" s="56"/>
      <c r="M1155" s="56"/>
      <c r="CK1155" s="56"/>
      <c r="CL1155" s="56"/>
      <c r="CM1155" s="56"/>
      <c r="CN1155" s="56"/>
      <c r="CO1155" s="56"/>
      <c r="CP1155" s="56"/>
      <c r="CQ1155" s="56"/>
      <c r="CR1155" s="56"/>
      <c r="CS1155" s="56"/>
      <c r="CT1155" s="56"/>
      <c r="CU1155" s="56"/>
      <c r="CV1155" s="56"/>
      <c r="CW1155" s="56"/>
      <c r="CX1155" s="56"/>
      <c r="CY1155" s="56"/>
      <c r="CZ1155" s="56"/>
      <c r="DA1155" s="56"/>
      <c r="DB1155" s="56"/>
      <c r="DC1155" s="56"/>
      <c r="DD1155" s="56"/>
      <c r="DE1155" s="56"/>
      <c r="DF1155" s="56"/>
      <c r="DG1155" s="56"/>
      <c r="DH1155" s="56"/>
      <c r="DI1155" s="56"/>
      <c r="DJ1155" s="56"/>
      <c r="DK1155" s="56"/>
      <c r="DL1155" s="56"/>
      <c r="DM1155" s="56"/>
      <c r="DN1155" s="56"/>
      <c r="DO1155" s="56"/>
      <c r="DP1155" s="56"/>
      <c r="DQ1155" s="56"/>
      <c r="DR1155" s="56"/>
      <c r="DS1155" s="56"/>
      <c r="DT1155" s="56"/>
      <c r="DU1155" s="56"/>
      <c r="DV1155" s="56"/>
      <c r="DW1155" s="56"/>
      <c r="DX1155" s="56"/>
      <c r="DY1155" s="56"/>
      <c r="DZ1155" s="56"/>
      <c r="EA1155" s="56"/>
      <c r="EB1155" s="56"/>
      <c r="EC1155" s="56"/>
      <c r="ED1155" s="56"/>
      <c r="EE1155" s="56"/>
      <c r="EF1155" s="56"/>
      <c r="EG1155" s="56"/>
      <c r="EH1155" s="56"/>
      <c r="EI1155" s="56"/>
      <c r="EJ1155" s="56"/>
      <c r="EK1155" s="56"/>
      <c r="EL1155" s="56"/>
      <c r="EM1155" s="56"/>
      <c r="EN1155" s="56"/>
      <c r="EO1155" s="56"/>
      <c r="EP1155" s="56"/>
      <c r="EQ1155" s="56"/>
      <c r="ER1155" s="56"/>
      <c r="ES1155" s="56"/>
      <c r="ET1155" s="56"/>
      <c r="EU1155" s="56"/>
      <c r="EV1155" s="56"/>
      <c r="EW1155" s="56"/>
      <c r="EX1155" s="56"/>
      <c r="EY1155" s="56"/>
      <c r="EZ1155" s="56"/>
      <c r="FA1155" s="56"/>
      <c r="FB1155" s="56"/>
      <c r="FC1155" s="56"/>
      <c r="FD1155" s="56"/>
      <c r="FE1155" s="56"/>
      <c r="FF1155" s="56"/>
      <c r="FG1155" s="56"/>
      <c r="FH1155" s="56"/>
      <c r="FI1155" s="56"/>
      <c r="FJ1155" s="56"/>
      <c r="FK1155" s="56"/>
      <c r="FL1155" s="56"/>
      <c r="FM1155" s="56"/>
      <c r="FN1155" s="56"/>
      <c r="FO1155" s="56"/>
      <c r="FP1155" s="56"/>
      <c r="FQ1155" s="56"/>
      <c r="FR1155" s="56"/>
      <c r="FS1155" s="56"/>
      <c r="FT1155" s="56"/>
      <c r="FU1155" s="56"/>
      <c r="FV1155" s="56"/>
      <c r="FW1155" s="56"/>
      <c r="FX1155" s="56"/>
      <c r="FY1155" s="56"/>
      <c r="FZ1155" s="56"/>
      <c r="GA1155" s="56"/>
      <c r="GB1155" s="56"/>
      <c r="GC1155" s="56"/>
      <c r="GD1155" s="56"/>
      <c r="GE1155" s="56"/>
      <c r="GF1155" s="56"/>
      <c r="GG1155" s="56"/>
      <c r="GH1155" s="56"/>
      <c r="GI1155" s="56"/>
      <c r="GJ1155" s="56"/>
      <c r="GK1155" s="56"/>
      <c r="GL1155" s="56"/>
      <c r="GM1155" s="56"/>
      <c r="GN1155" s="56"/>
      <c r="GO1155" s="56"/>
      <c r="GP1155" s="56"/>
      <c r="GQ1155" s="56"/>
      <c r="GR1155" s="56"/>
      <c r="GS1155" s="56"/>
      <c r="GT1155" s="56"/>
      <c r="GU1155" s="56"/>
      <c r="GV1155" s="56"/>
      <c r="GW1155" s="56"/>
      <c r="GX1155" s="56"/>
      <c r="GY1155" s="56"/>
      <c r="GZ1155" s="56"/>
      <c r="HA1155" s="56"/>
      <c r="HB1155" s="56"/>
      <c r="HC1155" s="56"/>
      <c r="HD1155" s="56"/>
      <c r="HE1155" s="56"/>
      <c r="HF1155" s="56"/>
      <c r="HG1155" s="56"/>
      <c r="HH1155" s="56"/>
      <c r="HI1155" s="56"/>
      <c r="HJ1155" s="56"/>
      <c r="HK1155" s="56"/>
      <c r="HL1155" s="56"/>
      <c r="HM1155" s="56"/>
      <c r="HN1155" s="56"/>
      <c r="HO1155" s="56"/>
      <c r="HP1155" s="56"/>
      <c r="HQ1155" s="56"/>
      <c r="HR1155" s="56"/>
      <c r="HS1155" s="56"/>
      <c r="HT1155" s="56"/>
      <c r="HU1155" s="56"/>
      <c r="HV1155" s="56"/>
      <c r="HW1155" s="56"/>
      <c r="HX1155" s="56"/>
      <c r="HY1155" s="56"/>
      <c r="HZ1155" s="56"/>
      <c r="IA1155" s="56"/>
      <c r="IB1155" s="56"/>
      <c r="IC1155" s="56"/>
      <c r="ID1155" s="56"/>
      <c r="IE1155" s="56"/>
      <c r="IF1155" s="56"/>
      <c r="IG1155" s="56"/>
      <c r="IH1155" s="56"/>
      <c r="II1155" s="56"/>
      <c r="IJ1155" s="56"/>
      <c r="IK1155" s="56"/>
      <c r="IL1155" s="56"/>
      <c r="IM1155" s="56"/>
      <c r="IN1155" s="56"/>
      <c r="IO1155" s="56"/>
      <c r="IP1155" s="56"/>
      <c r="IQ1155" s="56"/>
      <c r="IR1155" s="56"/>
      <c r="IS1155" s="56"/>
      <c r="IT1155" s="56"/>
      <c r="IU1155" s="56"/>
      <c r="IV1155" s="56"/>
      <c r="IW1155" s="56"/>
      <c r="IX1155" s="56"/>
    </row>
    <row r="1156" spans="2:258">
      <c r="B1156" s="56"/>
      <c r="C1156" s="56"/>
      <c r="D1156" s="56"/>
      <c r="E1156" s="56"/>
      <c r="F1156" s="56"/>
      <c r="G1156" s="56"/>
      <c r="H1156" s="56"/>
      <c r="I1156" s="56"/>
      <c r="J1156" s="56"/>
      <c r="K1156" s="56"/>
      <c r="L1156" s="56"/>
      <c r="M1156" s="56"/>
      <c r="CK1156" s="56"/>
      <c r="CL1156" s="56"/>
      <c r="CM1156" s="56"/>
      <c r="CN1156" s="56"/>
      <c r="CO1156" s="56"/>
      <c r="CP1156" s="56"/>
      <c r="CQ1156" s="56"/>
      <c r="CR1156" s="56"/>
      <c r="CS1156" s="56"/>
      <c r="CT1156" s="56"/>
      <c r="CU1156" s="56"/>
      <c r="CV1156" s="56"/>
      <c r="CW1156" s="56"/>
      <c r="CX1156" s="56"/>
      <c r="CY1156" s="56"/>
      <c r="CZ1156" s="56"/>
      <c r="DA1156" s="56"/>
      <c r="DB1156" s="56"/>
      <c r="DC1156" s="56"/>
      <c r="DD1156" s="56"/>
      <c r="DE1156" s="56"/>
      <c r="DF1156" s="56"/>
      <c r="DG1156" s="56"/>
      <c r="DH1156" s="56"/>
      <c r="DI1156" s="56"/>
      <c r="DJ1156" s="56"/>
      <c r="DK1156" s="56"/>
      <c r="DL1156" s="56"/>
      <c r="DM1156" s="56"/>
      <c r="DN1156" s="56"/>
      <c r="DO1156" s="56"/>
      <c r="DP1156" s="56"/>
      <c r="DQ1156" s="56"/>
      <c r="DR1156" s="56"/>
      <c r="DS1156" s="56"/>
      <c r="DT1156" s="56"/>
      <c r="DU1156" s="56"/>
      <c r="DV1156" s="56"/>
      <c r="DW1156" s="56"/>
      <c r="DX1156" s="56"/>
      <c r="DY1156" s="56"/>
      <c r="DZ1156" s="56"/>
      <c r="EA1156" s="56"/>
      <c r="EB1156" s="56"/>
      <c r="EC1156" s="56"/>
      <c r="ED1156" s="56"/>
      <c r="EE1156" s="56"/>
      <c r="EF1156" s="56"/>
      <c r="EG1156" s="56"/>
      <c r="EH1156" s="56"/>
      <c r="EI1156" s="56"/>
      <c r="EJ1156" s="56"/>
      <c r="EK1156" s="56"/>
      <c r="EL1156" s="56"/>
      <c r="EM1156" s="56"/>
      <c r="EN1156" s="56"/>
      <c r="EO1156" s="56"/>
      <c r="EP1156" s="56"/>
      <c r="EQ1156" s="56"/>
      <c r="ER1156" s="56"/>
      <c r="ES1156" s="56"/>
      <c r="ET1156" s="56"/>
      <c r="EU1156" s="56"/>
      <c r="EV1156" s="56"/>
      <c r="EW1156" s="56"/>
      <c r="EX1156" s="56"/>
      <c r="EY1156" s="56"/>
      <c r="EZ1156" s="56"/>
      <c r="FA1156" s="56"/>
      <c r="FB1156" s="56"/>
      <c r="FC1156" s="56"/>
      <c r="FD1156" s="56"/>
      <c r="FE1156" s="56"/>
      <c r="FF1156" s="56"/>
      <c r="FG1156" s="56"/>
      <c r="FH1156" s="56"/>
      <c r="FI1156" s="56"/>
      <c r="FJ1156" s="56"/>
      <c r="FK1156" s="56"/>
      <c r="FL1156" s="56"/>
      <c r="FM1156" s="56"/>
      <c r="FN1156" s="56"/>
      <c r="FO1156" s="56"/>
      <c r="FP1156" s="56"/>
      <c r="FQ1156" s="56"/>
      <c r="FR1156" s="56"/>
      <c r="FS1156" s="56"/>
      <c r="FT1156" s="56"/>
      <c r="FU1156" s="56"/>
      <c r="FV1156" s="56"/>
      <c r="FW1156" s="56"/>
      <c r="FX1156" s="56"/>
      <c r="FY1156" s="56"/>
      <c r="FZ1156" s="56"/>
      <c r="GA1156" s="56"/>
      <c r="GB1156" s="56"/>
      <c r="GC1156" s="56"/>
      <c r="GD1156" s="56"/>
      <c r="GE1156" s="56"/>
      <c r="GF1156" s="56"/>
      <c r="GG1156" s="56"/>
      <c r="GH1156" s="56"/>
      <c r="GI1156" s="56"/>
      <c r="GJ1156" s="56"/>
      <c r="GK1156" s="56"/>
      <c r="GL1156" s="56"/>
      <c r="GM1156" s="56"/>
      <c r="GN1156" s="56"/>
      <c r="GO1156" s="56"/>
      <c r="GP1156" s="56"/>
      <c r="GQ1156" s="56"/>
      <c r="GR1156" s="56"/>
      <c r="GS1156" s="56"/>
      <c r="GT1156" s="56"/>
      <c r="GU1156" s="56"/>
      <c r="GV1156" s="56"/>
      <c r="GW1156" s="56"/>
      <c r="GX1156" s="56"/>
      <c r="GY1156" s="56"/>
      <c r="GZ1156" s="56"/>
      <c r="HA1156" s="56"/>
      <c r="HB1156" s="56"/>
      <c r="HC1156" s="56"/>
      <c r="HD1156" s="56"/>
      <c r="HE1156" s="56"/>
      <c r="HF1156" s="56"/>
      <c r="HG1156" s="56"/>
      <c r="HH1156" s="56"/>
      <c r="HI1156" s="56"/>
      <c r="HJ1156" s="56"/>
      <c r="HK1156" s="56"/>
      <c r="HL1156" s="56"/>
      <c r="HM1156" s="56"/>
      <c r="HN1156" s="56"/>
      <c r="HO1156" s="56"/>
      <c r="HP1156" s="56"/>
      <c r="HQ1156" s="56"/>
      <c r="HR1156" s="56"/>
      <c r="HS1156" s="56"/>
      <c r="HT1156" s="56"/>
      <c r="HU1156" s="56"/>
      <c r="HV1156" s="56"/>
      <c r="HW1156" s="56"/>
      <c r="HX1156" s="56"/>
      <c r="HY1156" s="56"/>
      <c r="HZ1156" s="56"/>
      <c r="IA1156" s="56"/>
      <c r="IB1156" s="56"/>
      <c r="IC1156" s="56"/>
      <c r="ID1156" s="56"/>
      <c r="IE1156" s="56"/>
      <c r="IF1156" s="56"/>
      <c r="IG1156" s="56"/>
      <c r="IH1156" s="56"/>
      <c r="II1156" s="56"/>
      <c r="IJ1156" s="56"/>
      <c r="IK1156" s="56"/>
      <c r="IL1156" s="56"/>
      <c r="IM1156" s="56"/>
      <c r="IN1156" s="56"/>
      <c r="IO1156" s="56"/>
      <c r="IP1156" s="56"/>
      <c r="IQ1156" s="56"/>
      <c r="IR1156" s="56"/>
      <c r="IS1156" s="56"/>
      <c r="IT1156" s="56"/>
      <c r="IU1156" s="56"/>
      <c r="IV1156" s="56"/>
      <c r="IW1156" s="56"/>
      <c r="IX1156" s="56"/>
    </row>
    <row r="1157" spans="2:258">
      <c r="B1157" s="56"/>
      <c r="C1157" s="56"/>
      <c r="D1157" s="56"/>
      <c r="E1157" s="56"/>
      <c r="F1157" s="56"/>
      <c r="G1157" s="56"/>
      <c r="H1157" s="56"/>
      <c r="I1157" s="56"/>
      <c r="J1157" s="56"/>
      <c r="K1157" s="56"/>
      <c r="L1157" s="56"/>
      <c r="M1157" s="56"/>
      <c r="CK1157" s="56"/>
      <c r="CL1157" s="56"/>
      <c r="CM1157" s="56"/>
      <c r="CN1157" s="56"/>
      <c r="CO1157" s="56"/>
      <c r="CP1157" s="56"/>
      <c r="CQ1157" s="56"/>
      <c r="CR1157" s="56"/>
      <c r="CS1157" s="56"/>
      <c r="CT1157" s="56"/>
      <c r="CU1157" s="56"/>
      <c r="CV1157" s="56"/>
      <c r="CW1157" s="56"/>
      <c r="CX1157" s="56"/>
      <c r="CY1157" s="56"/>
      <c r="CZ1157" s="56"/>
      <c r="DA1157" s="56"/>
      <c r="DB1157" s="56"/>
      <c r="DC1157" s="56"/>
      <c r="DD1157" s="56"/>
      <c r="DE1157" s="56"/>
      <c r="DF1157" s="56"/>
      <c r="DG1157" s="56"/>
      <c r="DH1157" s="56"/>
      <c r="DI1157" s="56"/>
      <c r="DJ1157" s="56"/>
      <c r="DK1157" s="56"/>
      <c r="DL1157" s="56"/>
      <c r="DM1157" s="56"/>
      <c r="DN1157" s="56"/>
      <c r="DO1157" s="56"/>
      <c r="DP1157" s="56"/>
      <c r="DQ1157" s="56"/>
      <c r="DR1157" s="56"/>
      <c r="DS1157" s="56"/>
      <c r="DT1157" s="56"/>
      <c r="DU1157" s="56"/>
      <c r="DV1157" s="56"/>
      <c r="DW1157" s="56"/>
      <c r="DX1157" s="56"/>
      <c r="DY1157" s="56"/>
      <c r="DZ1157" s="56"/>
      <c r="EA1157" s="56"/>
      <c r="EB1157" s="56"/>
      <c r="EC1157" s="56"/>
      <c r="ED1157" s="56"/>
      <c r="EE1157" s="56"/>
      <c r="EF1157" s="56"/>
      <c r="EG1157" s="56"/>
      <c r="EH1157" s="56"/>
      <c r="EI1157" s="56"/>
      <c r="EJ1157" s="56"/>
      <c r="EK1157" s="56"/>
      <c r="EL1157" s="56"/>
      <c r="EM1157" s="56"/>
      <c r="EN1157" s="56"/>
      <c r="EO1157" s="56"/>
      <c r="EP1157" s="56"/>
      <c r="EQ1157" s="56"/>
      <c r="ER1157" s="56"/>
      <c r="ES1157" s="56"/>
      <c r="ET1157" s="56"/>
      <c r="EU1157" s="56"/>
      <c r="EV1157" s="56"/>
      <c r="EW1157" s="56"/>
      <c r="EX1157" s="56"/>
      <c r="EY1157" s="56"/>
      <c r="EZ1157" s="56"/>
      <c r="FA1157" s="56"/>
      <c r="FB1157" s="56"/>
      <c r="FC1157" s="56"/>
      <c r="FD1157" s="56"/>
      <c r="FE1157" s="56"/>
      <c r="FF1157" s="56"/>
      <c r="FG1157" s="56"/>
      <c r="FH1157" s="56"/>
      <c r="FI1157" s="56"/>
      <c r="FJ1157" s="56"/>
      <c r="FK1157" s="56"/>
      <c r="FL1157" s="56"/>
      <c r="FM1157" s="56"/>
      <c r="FN1157" s="56"/>
      <c r="FO1157" s="56"/>
      <c r="FP1157" s="56"/>
      <c r="FQ1157" s="56"/>
      <c r="FR1157" s="56"/>
      <c r="FS1157" s="56"/>
      <c r="FT1157" s="56"/>
      <c r="FU1157" s="56"/>
      <c r="FV1157" s="56"/>
      <c r="FW1157" s="56"/>
      <c r="FX1157" s="56"/>
      <c r="FY1157" s="56"/>
      <c r="FZ1157" s="56"/>
      <c r="GA1157" s="56"/>
      <c r="GB1157" s="56"/>
      <c r="GC1157" s="56"/>
      <c r="GD1157" s="56"/>
      <c r="GE1157" s="56"/>
      <c r="GF1157" s="56"/>
      <c r="GG1157" s="56"/>
      <c r="GH1157" s="56"/>
      <c r="GI1157" s="56"/>
      <c r="GJ1157" s="56"/>
      <c r="GK1157" s="56"/>
      <c r="GL1157" s="56"/>
      <c r="GM1157" s="56"/>
      <c r="GN1157" s="56"/>
      <c r="GO1157" s="56"/>
      <c r="GP1157" s="56"/>
      <c r="GQ1157" s="56"/>
      <c r="GR1157" s="56"/>
      <c r="GS1157" s="56"/>
      <c r="GT1157" s="56"/>
      <c r="GU1157" s="56"/>
      <c r="GV1157" s="56"/>
      <c r="GW1157" s="56"/>
      <c r="GX1157" s="56"/>
      <c r="GY1157" s="56"/>
      <c r="GZ1157" s="56"/>
      <c r="HA1157" s="56"/>
      <c r="HB1157" s="56"/>
      <c r="HC1157" s="56"/>
      <c r="HD1157" s="56"/>
      <c r="HE1157" s="56"/>
      <c r="HF1157" s="56"/>
      <c r="HG1157" s="56"/>
      <c r="HH1157" s="56"/>
      <c r="HI1157" s="56"/>
      <c r="HJ1157" s="56"/>
      <c r="HK1157" s="56"/>
      <c r="HL1157" s="56"/>
      <c r="HM1157" s="56"/>
      <c r="HN1157" s="56"/>
      <c r="HO1157" s="56"/>
      <c r="HP1157" s="56"/>
      <c r="HQ1157" s="56"/>
      <c r="HR1157" s="56"/>
      <c r="HS1157" s="56"/>
      <c r="HT1157" s="56"/>
      <c r="HU1157" s="56"/>
      <c r="HV1157" s="56"/>
      <c r="HW1157" s="56"/>
      <c r="HX1157" s="56"/>
      <c r="HY1157" s="56"/>
      <c r="HZ1157" s="56"/>
      <c r="IA1157" s="56"/>
      <c r="IB1157" s="56"/>
      <c r="IC1157" s="56"/>
      <c r="ID1157" s="56"/>
      <c r="IE1157" s="56"/>
      <c r="IF1157" s="56"/>
      <c r="IG1157" s="56"/>
      <c r="IH1157" s="56"/>
      <c r="II1157" s="56"/>
      <c r="IJ1157" s="56"/>
      <c r="IK1157" s="56"/>
      <c r="IL1157" s="56"/>
      <c r="IM1157" s="56"/>
      <c r="IN1157" s="56"/>
      <c r="IO1157" s="56"/>
      <c r="IP1157" s="56"/>
      <c r="IQ1157" s="56"/>
      <c r="IR1157" s="56"/>
      <c r="IS1157" s="56"/>
      <c r="IT1157" s="56"/>
      <c r="IU1157" s="56"/>
      <c r="IV1157" s="56"/>
      <c r="IW1157" s="56"/>
      <c r="IX1157" s="56"/>
    </row>
    <row r="1158" spans="2:258">
      <c r="B1158" s="56"/>
      <c r="C1158" s="56"/>
      <c r="D1158" s="56"/>
      <c r="E1158" s="56"/>
      <c r="F1158" s="56"/>
      <c r="G1158" s="56"/>
      <c r="H1158" s="56"/>
      <c r="I1158" s="56"/>
      <c r="J1158" s="56"/>
      <c r="K1158" s="56"/>
      <c r="L1158" s="56"/>
      <c r="M1158" s="56"/>
      <c r="CK1158" s="56"/>
      <c r="CL1158" s="56"/>
      <c r="CM1158" s="56"/>
      <c r="CN1158" s="56"/>
      <c r="CO1158" s="56"/>
      <c r="CP1158" s="56"/>
      <c r="CQ1158" s="56"/>
      <c r="CR1158" s="56"/>
      <c r="CS1158" s="56"/>
      <c r="CT1158" s="56"/>
      <c r="CU1158" s="56"/>
      <c r="CV1158" s="56"/>
      <c r="CW1158" s="56"/>
      <c r="CX1158" s="56"/>
      <c r="CY1158" s="56"/>
      <c r="CZ1158" s="56"/>
      <c r="DA1158" s="56"/>
      <c r="DB1158" s="56"/>
      <c r="DC1158" s="56"/>
      <c r="DD1158" s="56"/>
      <c r="DE1158" s="56"/>
      <c r="DF1158" s="56"/>
      <c r="DG1158" s="56"/>
      <c r="DH1158" s="56"/>
      <c r="DI1158" s="56"/>
      <c r="DJ1158" s="56"/>
      <c r="DK1158" s="56"/>
      <c r="DL1158" s="56"/>
      <c r="DM1158" s="56"/>
      <c r="DN1158" s="56"/>
      <c r="DO1158" s="56"/>
      <c r="DP1158" s="56"/>
      <c r="DQ1158" s="56"/>
      <c r="DR1158" s="56"/>
      <c r="DS1158" s="56"/>
      <c r="DT1158" s="56"/>
      <c r="DU1158" s="56"/>
      <c r="DV1158" s="56"/>
      <c r="DW1158" s="56"/>
      <c r="DX1158" s="56"/>
      <c r="DY1158" s="56"/>
      <c r="DZ1158" s="56"/>
      <c r="EA1158" s="56"/>
      <c r="EB1158" s="56"/>
      <c r="EC1158" s="56"/>
      <c r="ED1158" s="56"/>
      <c r="EE1158" s="56"/>
      <c r="EF1158" s="56"/>
      <c r="EG1158" s="56"/>
      <c r="EH1158" s="56"/>
      <c r="EI1158" s="56"/>
      <c r="EJ1158" s="56"/>
      <c r="EK1158" s="56"/>
      <c r="EL1158" s="56"/>
      <c r="EM1158" s="56"/>
      <c r="EN1158" s="56"/>
      <c r="EO1158" s="56"/>
      <c r="EP1158" s="56"/>
      <c r="EQ1158" s="56"/>
      <c r="ER1158" s="56"/>
      <c r="ES1158" s="56"/>
      <c r="ET1158" s="56"/>
      <c r="EU1158" s="56"/>
      <c r="EV1158" s="56"/>
      <c r="EW1158" s="56"/>
      <c r="EX1158" s="56"/>
      <c r="EY1158" s="56"/>
      <c r="EZ1158" s="56"/>
      <c r="FA1158" s="56"/>
      <c r="FB1158" s="56"/>
      <c r="FC1158" s="56"/>
      <c r="FD1158" s="56"/>
      <c r="FE1158" s="56"/>
      <c r="FF1158" s="56"/>
      <c r="FG1158" s="56"/>
      <c r="FH1158" s="56"/>
      <c r="FI1158" s="56"/>
      <c r="FJ1158" s="56"/>
      <c r="FK1158" s="56"/>
      <c r="FL1158" s="56"/>
      <c r="FM1158" s="56"/>
      <c r="FN1158" s="56"/>
      <c r="FO1158" s="56"/>
      <c r="FP1158" s="56"/>
      <c r="FQ1158" s="56"/>
      <c r="FR1158" s="56"/>
      <c r="FS1158" s="56"/>
      <c r="FT1158" s="56"/>
      <c r="FU1158" s="56"/>
      <c r="FV1158" s="56"/>
      <c r="FW1158" s="56"/>
      <c r="FX1158" s="56"/>
      <c r="FY1158" s="56"/>
      <c r="FZ1158" s="56"/>
      <c r="GA1158" s="56"/>
      <c r="GB1158" s="56"/>
      <c r="GC1158" s="56"/>
      <c r="GD1158" s="56"/>
      <c r="GE1158" s="56"/>
      <c r="GF1158" s="56"/>
      <c r="GG1158" s="56"/>
      <c r="GH1158" s="56"/>
      <c r="GI1158" s="56"/>
      <c r="GJ1158" s="56"/>
      <c r="GK1158" s="56"/>
      <c r="GL1158" s="56"/>
      <c r="GM1158" s="56"/>
      <c r="GN1158" s="56"/>
      <c r="GO1158" s="56"/>
      <c r="GP1158" s="56"/>
      <c r="GQ1158" s="56"/>
      <c r="GR1158" s="56"/>
      <c r="GS1158" s="56"/>
      <c r="GT1158" s="56"/>
      <c r="GU1158" s="56"/>
      <c r="GV1158" s="56"/>
      <c r="GW1158" s="56"/>
      <c r="GX1158" s="56"/>
      <c r="GY1158" s="56"/>
      <c r="GZ1158" s="56"/>
      <c r="HA1158" s="56"/>
      <c r="HB1158" s="56"/>
      <c r="HC1158" s="56"/>
      <c r="HD1158" s="56"/>
      <c r="HE1158" s="56"/>
      <c r="HF1158" s="56"/>
      <c r="HG1158" s="56"/>
      <c r="HH1158" s="56"/>
      <c r="HI1158" s="56"/>
      <c r="HJ1158" s="56"/>
      <c r="HK1158" s="56"/>
      <c r="HL1158" s="56"/>
      <c r="HM1158" s="56"/>
      <c r="HN1158" s="56"/>
      <c r="HO1158" s="56"/>
      <c r="HP1158" s="56"/>
      <c r="HQ1158" s="56"/>
      <c r="HR1158" s="56"/>
      <c r="HS1158" s="56"/>
      <c r="HT1158" s="56"/>
      <c r="HU1158" s="56"/>
      <c r="HV1158" s="56"/>
      <c r="HW1158" s="56"/>
      <c r="HX1158" s="56"/>
      <c r="HY1158" s="56"/>
      <c r="HZ1158" s="56"/>
      <c r="IA1158" s="56"/>
      <c r="IB1158" s="56"/>
      <c r="IC1158" s="56"/>
      <c r="ID1158" s="56"/>
      <c r="IE1158" s="56"/>
      <c r="IF1158" s="56"/>
      <c r="IG1158" s="56"/>
      <c r="IH1158" s="56"/>
      <c r="II1158" s="56"/>
      <c r="IJ1158" s="56"/>
      <c r="IK1158" s="56"/>
      <c r="IL1158" s="56"/>
      <c r="IM1158" s="56"/>
      <c r="IN1158" s="56"/>
      <c r="IO1158" s="56"/>
      <c r="IP1158" s="56"/>
      <c r="IQ1158" s="56"/>
      <c r="IR1158" s="56"/>
      <c r="IS1158" s="56"/>
      <c r="IT1158" s="56"/>
      <c r="IU1158" s="56"/>
      <c r="IV1158" s="56"/>
      <c r="IW1158" s="56"/>
      <c r="IX1158" s="56"/>
    </row>
    <row r="1159" spans="2:258">
      <c r="B1159" s="56"/>
      <c r="C1159" s="56"/>
      <c r="D1159" s="56"/>
      <c r="E1159" s="56"/>
      <c r="F1159" s="56"/>
      <c r="G1159" s="56"/>
      <c r="H1159" s="56"/>
      <c r="I1159" s="56"/>
      <c r="J1159" s="56"/>
      <c r="K1159" s="56"/>
      <c r="L1159" s="56"/>
      <c r="M1159" s="56"/>
      <c r="CK1159" s="56"/>
      <c r="CL1159" s="56"/>
      <c r="CM1159" s="56"/>
      <c r="CN1159" s="56"/>
      <c r="CO1159" s="56"/>
      <c r="CP1159" s="56"/>
      <c r="CQ1159" s="56"/>
      <c r="CR1159" s="56"/>
      <c r="CS1159" s="56"/>
      <c r="CT1159" s="56"/>
      <c r="CU1159" s="56"/>
      <c r="CV1159" s="56"/>
      <c r="CW1159" s="56"/>
      <c r="CX1159" s="56"/>
      <c r="CY1159" s="56"/>
      <c r="CZ1159" s="56"/>
      <c r="DA1159" s="56"/>
      <c r="DB1159" s="56"/>
      <c r="DC1159" s="56"/>
      <c r="DD1159" s="56"/>
      <c r="DE1159" s="56"/>
      <c r="DF1159" s="56"/>
      <c r="DG1159" s="56"/>
      <c r="DH1159" s="56"/>
      <c r="DI1159" s="56"/>
      <c r="DJ1159" s="56"/>
      <c r="DK1159" s="56"/>
      <c r="DL1159" s="56"/>
      <c r="DM1159" s="56"/>
      <c r="DN1159" s="56"/>
      <c r="DO1159" s="56"/>
      <c r="DP1159" s="56"/>
      <c r="DQ1159" s="56"/>
      <c r="DR1159" s="56"/>
      <c r="DS1159" s="56"/>
      <c r="DT1159" s="56"/>
      <c r="DU1159" s="56"/>
      <c r="DV1159" s="56"/>
      <c r="DW1159" s="56"/>
      <c r="DX1159" s="56"/>
      <c r="DY1159" s="56"/>
      <c r="DZ1159" s="56"/>
      <c r="EA1159" s="56"/>
      <c r="EB1159" s="56"/>
      <c r="EC1159" s="56"/>
      <c r="ED1159" s="56"/>
      <c r="EE1159" s="56"/>
      <c r="EF1159" s="56"/>
      <c r="EG1159" s="56"/>
      <c r="EH1159" s="56"/>
      <c r="EI1159" s="56"/>
      <c r="EJ1159" s="56"/>
      <c r="EK1159" s="56"/>
      <c r="EL1159" s="56"/>
      <c r="EM1159" s="56"/>
      <c r="EN1159" s="56"/>
      <c r="EO1159" s="56"/>
      <c r="EP1159" s="56"/>
      <c r="EQ1159" s="56"/>
      <c r="ER1159" s="56"/>
      <c r="ES1159" s="56"/>
      <c r="ET1159" s="56"/>
      <c r="EU1159" s="56"/>
      <c r="EV1159" s="56"/>
      <c r="EW1159" s="56"/>
      <c r="EX1159" s="56"/>
      <c r="EY1159" s="56"/>
      <c r="EZ1159" s="56"/>
      <c r="FA1159" s="56"/>
      <c r="FB1159" s="56"/>
      <c r="FC1159" s="56"/>
      <c r="FD1159" s="56"/>
      <c r="FE1159" s="56"/>
      <c r="FF1159" s="56"/>
      <c r="FG1159" s="56"/>
      <c r="FH1159" s="56"/>
      <c r="FI1159" s="56"/>
      <c r="FJ1159" s="56"/>
      <c r="FK1159" s="56"/>
      <c r="FL1159" s="56"/>
      <c r="FM1159" s="56"/>
      <c r="FN1159" s="56"/>
      <c r="FO1159" s="56"/>
      <c r="FP1159" s="56"/>
      <c r="FQ1159" s="56"/>
      <c r="FR1159" s="56"/>
      <c r="FS1159" s="56"/>
      <c r="FT1159" s="56"/>
      <c r="FU1159" s="56"/>
      <c r="FV1159" s="56"/>
      <c r="FW1159" s="56"/>
      <c r="FX1159" s="56"/>
      <c r="FY1159" s="56"/>
      <c r="FZ1159" s="56"/>
      <c r="GA1159" s="56"/>
      <c r="GB1159" s="56"/>
      <c r="GC1159" s="56"/>
      <c r="GD1159" s="56"/>
      <c r="GE1159" s="56"/>
      <c r="GF1159" s="56"/>
      <c r="GG1159" s="56"/>
      <c r="GH1159" s="56"/>
      <c r="GI1159" s="56"/>
      <c r="GJ1159" s="56"/>
      <c r="GK1159" s="56"/>
      <c r="GL1159" s="56"/>
      <c r="GM1159" s="56"/>
      <c r="GN1159" s="56"/>
      <c r="GO1159" s="56"/>
      <c r="GP1159" s="56"/>
      <c r="GQ1159" s="56"/>
      <c r="GR1159" s="56"/>
      <c r="GS1159" s="56"/>
      <c r="GT1159" s="56"/>
      <c r="GU1159" s="56"/>
      <c r="GV1159" s="56"/>
      <c r="GW1159" s="56"/>
      <c r="GX1159" s="56"/>
      <c r="GY1159" s="56"/>
      <c r="GZ1159" s="56"/>
      <c r="HA1159" s="56"/>
      <c r="HB1159" s="56"/>
      <c r="HC1159" s="56"/>
      <c r="HD1159" s="56"/>
      <c r="HE1159" s="56"/>
      <c r="HF1159" s="56"/>
      <c r="HG1159" s="56"/>
      <c r="HH1159" s="56"/>
      <c r="HI1159" s="56"/>
      <c r="HJ1159" s="56"/>
      <c r="HK1159" s="56"/>
      <c r="HL1159" s="56"/>
      <c r="HM1159" s="56"/>
      <c r="HN1159" s="56"/>
      <c r="HO1159" s="56"/>
      <c r="HP1159" s="56"/>
      <c r="HQ1159" s="56"/>
      <c r="HR1159" s="56"/>
      <c r="HS1159" s="56"/>
      <c r="HT1159" s="56"/>
      <c r="HU1159" s="56"/>
      <c r="HV1159" s="56"/>
      <c r="HW1159" s="56"/>
      <c r="HX1159" s="56"/>
      <c r="HY1159" s="56"/>
      <c r="HZ1159" s="56"/>
      <c r="IA1159" s="56"/>
      <c r="IB1159" s="56"/>
      <c r="IC1159" s="56"/>
      <c r="ID1159" s="56"/>
      <c r="IE1159" s="56"/>
      <c r="IF1159" s="56"/>
      <c r="IG1159" s="56"/>
      <c r="IH1159" s="56"/>
      <c r="II1159" s="56"/>
      <c r="IJ1159" s="56"/>
      <c r="IK1159" s="56"/>
      <c r="IL1159" s="56"/>
      <c r="IM1159" s="56"/>
      <c r="IN1159" s="56"/>
      <c r="IO1159" s="56"/>
      <c r="IP1159" s="56"/>
      <c r="IQ1159" s="56"/>
      <c r="IR1159" s="56"/>
      <c r="IS1159" s="56"/>
      <c r="IT1159" s="56"/>
      <c r="IU1159" s="56"/>
      <c r="IV1159" s="56"/>
      <c r="IW1159" s="56"/>
      <c r="IX1159" s="56"/>
    </row>
    <row r="1160" spans="2:258">
      <c r="B1160" s="56"/>
      <c r="C1160" s="56"/>
      <c r="D1160" s="56"/>
      <c r="E1160" s="56"/>
      <c r="F1160" s="56"/>
      <c r="G1160" s="56"/>
      <c r="H1160" s="56"/>
      <c r="I1160" s="56"/>
      <c r="J1160" s="56"/>
      <c r="K1160" s="56"/>
      <c r="L1160" s="56"/>
      <c r="M1160" s="56"/>
      <c r="CK1160" s="56"/>
      <c r="CL1160" s="56"/>
      <c r="CM1160" s="56"/>
      <c r="CN1160" s="56"/>
      <c r="CO1160" s="56"/>
      <c r="CP1160" s="56"/>
      <c r="CQ1160" s="56"/>
      <c r="CR1160" s="56"/>
      <c r="CS1160" s="56"/>
      <c r="CT1160" s="56"/>
      <c r="CU1160" s="56"/>
      <c r="CV1160" s="56"/>
      <c r="CW1160" s="56"/>
      <c r="CX1160" s="56"/>
      <c r="CY1160" s="56"/>
      <c r="CZ1160" s="56"/>
      <c r="DA1160" s="56"/>
      <c r="DB1160" s="56"/>
      <c r="DC1160" s="56"/>
      <c r="DD1160" s="56"/>
      <c r="DE1160" s="56"/>
      <c r="DF1160" s="56"/>
      <c r="DG1160" s="56"/>
      <c r="DH1160" s="56"/>
      <c r="DI1160" s="56"/>
      <c r="DJ1160" s="56"/>
      <c r="DK1160" s="56"/>
      <c r="DL1160" s="56"/>
      <c r="DM1160" s="56"/>
      <c r="DN1160" s="56"/>
      <c r="DO1160" s="56"/>
      <c r="DP1160" s="56"/>
      <c r="DQ1160" s="56"/>
      <c r="DR1160" s="56"/>
      <c r="DS1160" s="56"/>
      <c r="DT1160" s="56"/>
      <c r="DU1160" s="56"/>
      <c r="DV1160" s="56"/>
      <c r="DW1160" s="56"/>
      <c r="DX1160" s="56"/>
      <c r="DY1160" s="56"/>
      <c r="DZ1160" s="56"/>
      <c r="EA1160" s="56"/>
      <c r="EB1160" s="56"/>
      <c r="EC1160" s="56"/>
      <c r="ED1160" s="56"/>
      <c r="EE1160" s="56"/>
      <c r="EF1160" s="56"/>
      <c r="EG1160" s="56"/>
      <c r="EH1160" s="56"/>
      <c r="EI1160" s="56"/>
      <c r="EJ1160" s="56"/>
      <c r="EK1160" s="56"/>
      <c r="EL1160" s="56"/>
      <c r="EM1160" s="56"/>
      <c r="EN1160" s="56"/>
      <c r="EO1160" s="56"/>
      <c r="EP1160" s="56"/>
      <c r="EQ1160" s="56"/>
      <c r="ER1160" s="56"/>
      <c r="ES1160" s="56"/>
      <c r="ET1160" s="56"/>
      <c r="EU1160" s="56"/>
      <c r="EV1160" s="56"/>
      <c r="EW1160" s="56"/>
      <c r="EX1160" s="56"/>
      <c r="EY1160" s="56"/>
      <c r="EZ1160" s="56"/>
      <c r="FA1160" s="56"/>
      <c r="FB1160" s="56"/>
      <c r="FC1160" s="56"/>
      <c r="FD1160" s="56"/>
      <c r="FE1160" s="56"/>
      <c r="FF1160" s="56"/>
      <c r="FG1160" s="56"/>
      <c r="FH1160" s="56"/>
      <c r="FI1160" s="56"/>
      <c r="FJ1160" s="56"/>
      <c r="FK1160" s="56"/>
      <c r="FL1160" s="56"/>
      <c r="FM1160" s="56"/>
      <c r="FN1160" s="56"/>
      <c r="FO1160" s="56"/>
      <c r="FP1160" s="56"/>
      <c r="FQ1160" s="56"/>
      <c r="FR1160" s="56"/>
      <c r="FS1160" s="56"/>
      <c r="FT1160" s="56"/>
      <c r="FU1160" s="56"/>
      <c r="FV1160" s="56"/>
      <c r="FW1160" s="56"/>
      <c r="FX1160" s="56"/>
      <c r="FY1160" s="56"/>
      <c r="FZ1160" s="56"/>
      <c r="GA1160" s="56"/>
      <c r="GB1160" s="56"/>
      <c r="GC1160" s="56"/>
      <c r="GD1160" s="56"/>
      <c r="GE1160" s="56"/>
      <c r="GF1160" s="56"/>
      <c r="GG1160" s="56"/>
      <c r="GH1160" s="56"/>
      <c r="GI1160" s="56"/>
      <c r="GJ1160" s="56"/>
      <c r="GK1160" s="56"/>
      <c r="GL1160" s="56"/>
      <c r="GM1160" s="56"/>
      <c r="GN1160" s="56"/>
      <c r="GO1160" s="56"/>
      <c r="GP1160" s="56"/>
      <c r="GQ1160" s="56"/>
      <c r="GR1160" s="56"/>
      <c r="GS1160" s="56"/>
      <c r="GT1160" s="56"/>
      <c r="GU1160" s="56"/>
      <c r="GV1160" s="56"/>
      <c r="GW1160" s="56"/>
      <c r="GX1160" s="56"/>
      <c r="GY1160" s="56"/>
      <c r="GZ1160" s="56"/>
      <c r="HA1160" s="56"/>
      <c r="HB1160" s="56"/>
      <c r="HC1160" s="56"/>
      <c r="HD1160" s="56"/>
      <c r="HE1160" s="56"/>
      <c r="HF1160" s="56"/>
      <c r="HG1160" s="56"/>
      <c r="HH1160" s="56"/>
      <c r="HI1160" s="56"/>
      <c r="HJ1160" s="56"/>
      <c r="HK1160" s="56"/>
      <c r="HL1160" s="56"/>
      <c r="HM1160" s="56"/>
      <c r="HN1160" s="56"/>
      <c r="HO1160" s="56"/>
      <c r="HP1160" s="56"/>
      <c r="HQ1160" s="56"/>
      <c r="HR1160" s="56"/>
      <c r="HS1160" s="56"/>
      <c r="HT1160" s="56"/>
      <c r="HU1160" s="56"/>
      <c r="HV1160" s="56"/>
      <c r="HW1160" s="56"/>
      <c r="HX1160" s="56"/>
      <c r="HY1160" s="56"/>
      <c r="HZ1160" s="56"/>
      <c r="IA1160" s="56"/>
      <c r="IB1160" s="56"/>
      <c r="IC1160" s="56"/>
      <c r="ID1160" s="56"/>
      <c r="IE1160" s="56"/>
      <c r="IF1160" s="56"/>
      <c r="IG1160" s="56"/>
      <c r="IH1160" s="56"/>
      <c r="II1160" s="56"/>
      <c r="IJ1160" s="56"/>
      <c r="IK1160" s="56"/>
      <c r="IL1160" s="56"/>
      <c r="IM1160" s="56"/>
      <c r="IN1160" s="56"/>
      <c r="IO1160" s="56"/>
      <c r="IP1160" s="56"/>
      <c r="IQ1160" s="56"/>
      <c r="IR1160" s="56"/>
      <c r="IS1160" s="56"/>
      <c r="IT1160" s="56"/>
      <c r="IU1160" s="56"/>
      <c r="IV1160" s="56"/>
      <c r="IW1160" s="56"/>
      <c r="IX1160" s="56"/>
    </row>
    <row r="1161" spans="2:258">
      <c r="B1161" s="56"/>
      <c r="C1161" s="56"/>
      <c r="D1161" s="56"/>
      <c r="E1161" s="56"/>
      <c r="F1161" s="56"/>
      <c r="G1161" s="56"/>
      <c r="H1161" s="56"/>
      <c r="I1161" s="56"/>
      <c r="J1161" s="56"/>
      <c r="K1161" s="56"/>
      <c r="L1161" s="56"/>
      <c r="M1161" s="56"/>
      <c r="CK1161" s="56"/>
      <c r="CL1161" s="56"/>
      <c r="CM1161" s="56"/>
      <c r="CN1161" s="56"/>
      <c r="CO1161" s="56"/>
      <c r="CP1161" s="56"/>
      <c r="CQ1161" s="56"/>
      <c r="CR1161" s="56"/>
      <c r="CS1161" s="56"/>
      <c r="CT1161" s="56"/>
      <c r="CU1161" s="56"/>
      <c r="CV1161" s="56"/>
      <c r="CW1161" s="56"/>
      <c r="CX1161" s="56"/>
      <c r="CY1161" s="56"/>
      <c r="CZ1161" s="56"/>
      <c r="DA1161" s="56"/>
      <c r="DB1161" s="56"/>
      <c r="DC1161" s="56"/>
      <c r="DD1161" s="56"/>
      <c r="DE1161" s="56"/>
      <c r="DF1161" s="56"/>
      <c r="DG1161" s="56"/>
      <c r="DH1161" s="56"/>
      <c r="DI1161" s="56"/>
      <c r="DJ1161" s="56"/>
      <c r="DK1161" s="56"/>
      <c r="DL1161" s="56"/>
      <c r="DM1161" s="56"/>
      <c r="DN1161" s="56"/>
      <c r="DO1161" s="56"/>
      <c r="DP1161" s="56"/>
      <c r="DQ1161" s="56"/>
      <c r="DR1161" s="56"/>
      <c r="DS1161" s="56"/>
      <c r="DT1161" s="56"/>
      <c r="DU1161" s="56"/>
      <c r="DV1161" s="56"/>
      <c r="DW1161" s="56"/>
      <c r="DX1161" s="56"/>
      <c r="DY1161" s="56"/>
      <c r="DZ1161" s="56"/>
      <c r="EA1161" s="56"/>
      <c r="EB1161" s="56"/>
      <c r="EC1161" s="56"/>
      <c r="ED1161" s="56"/>
      <c r="EE1161" s="56"/>
      <c r="EF1161" s="56"/>
      <c r="EG1161" s="56"/>
      <c r="EH1161" s="56"/>
      <c r="EI1161" s="56"/>
      <c r="EJ1161" s="56"/>
      <c r="EK1161" s="56"/>
      <c r="EL1161" s="56"/>
      <c r="EM1161" s="56"/>
      <c r="EN1161" s="56"/>
      <c r="EO1161" s="56"/>
      <c r="EP1161" s="56"/>
      <c r="EQ1161" s="56"/>
      <c r="ER1161" s="56"/>
      <c r="ES1161" s="56"/>
      <c r="ET1161" s="56"/>
      <c r="EU1161" s="56"/>
      <c r="EV1161" s="56"/>
      <c r="EW1161" s="56"/>
      <c r="EX1161" s="56"/>
      <c r="EY1161" s="56"/>
      <c r="EZ1161" s="56"/>
      <c r="FA1161" s="56"/>
      <c r="FB1161" s="56"/>
      <c r="FC1161" s="56"/>
      <c r="FD1161" s="56"/>
      <c r="FE1161" s="56"/>
      <c r="FF1161" s="56"/>
      <c r="FG1161" s="56"/>
      <c r="FH1161" s="56"/>
      <c r="FI1161" s="56"/>
      <c r="FJ1161" s="56"/>
      <c r="FK1161" s="56"/>
      <c r="FL1161" s="56"/>
      <c r="FM1161" s="56"/>
      <c r="FN1161" s="56"/>
      <c r="FO1161" s="56"/>
      <c r="FP1161" s="56"/>
      <c r="FQ1161" s="56"/>
      <c r="FR1161" s="56"/>
      <c r="FS1161" s="56"/>
      <c r="FT1161" s="56"/>
      <c r="FU1161" s="56"/>
      <c r="FV1161" s="56"/>
      <c r="FW1161" s="56"/>
      <c r="FX1161" s="56"/>
      <c r="FY1161" s="56"/>
      <c r="FZ1161" s="56"/>
      <c r="GA1161" s="56"/>
      <c r="GB1161" s="56"/>
      <c r="GC1161" s="56"/>
      <c r="GD1161" s="56"/>
      <c r="GE1161" s="56"/>
      <c r="GF1161" s="56"/>
      <c r="GG1161" s="56"/>
      <c r="GH1161" s="56"/>
      <c r="GI1161" s="56"/>
      <c r="GJ1161" s="56"/>
      <c r="GK1161" s="56"/>
      <c r="GL1161" s="56"/>
      <c r="GM1161" s="56"/>
      <c r="GN1161" s="56"/>
      <c r="GO1161" s="56"/>
      <c r="GP1161" s="56"/>
      <c r="GQ1161" s="56"/>
      <c r="GR1161" s="56"/>
      <c r="GS1161" s="56"/>
      <c r="GT1161" s="56"/>
      <c r="GU1161" s="56"/>
      <c r="GV1161" s="56"/>
      <c r="GW1161" s="56"/>
      <c r="GX1161" s="56"/>
      <c r="GY1161" s="56"/>
      <c r="GZ1161" s="56"/>
      <c r="HA1161" s="56"/>
      <c r="HB1161" s="56"/>
      <c r="HC1161" s="56"/>
      <c r="HD1161" s="56"/>
      <c r="HE1161" s="56"/>
      <c r="HF1161" s="56"/>
      <c r="HG1161" s="56"/>
      <c r="HH1161" s="56"/>
      <c r="HI1161" s="56"/>
      <c r="HJ1161" s="56"/>
      <c r="HK1161" s="56"/>
      <c r="HL1161" s="56"/>
      <c r="HM1161" s="56"/>
      <c r="HN1161" s="56"/>
      <c r="HO1161" s="56"/>
      <c r="HP1161" s="56"/>
      <c r="HQ1161" s="56"/>
      <c r="HR1161" s="56"/>
      <c r="HS1161" s="56"/>
      <c r="HT1161" s="56"/>
      <c r="HU1161" s="56"/>
      <c r="HV1161" s="56"/>
      <c r="HW1161" s="56"/>
      <c r="HX1161" s="56"/>
      <c r="HY1161" s="56"/>
      <c r="HZ1161" s="56"/>
      <c r="IA1161" s="56"/>
      <c r="IB1161" s="56"/>
      <c r="IC1161" s="56"/>
      <c r="ID1161" s="56"/>
      <c r="IE1161" s="56"/>
      <c r="IF1161" s="56"/>
      <c r="IG1161" s="56"/>
      <c r="IH1161" s="56"/>
      <c r="II1161" s="56"/>
      <c r="IJ1161" s="56"/>
      <c r="IK1161" s="56"/>
      <c r="IL1161" s="56"/>
      <c r="IM1161" s="56"/>
      <c r="IN1161" s="56"/>
      <c r="IO1161" s="56"/>
      <c r="IP1161" s="56"/>
      <c r="IQ1161" s="56"/>
      <c r="IR1161" s="56"/>
      <c r="IS1161" s="56"/>
      <c r="IT1161" s="56"/>
      <c r="IU1161" s="56"/>
      <c r="IV1161" s="56"/>
      <c r="IW1161" s="56"/>
      <c r="IX1161" s="56"/>
    </row>
    <row r="1162" spans="2:258">
      <c r="B1162" s="56"/>
      <c r="C1162" s="56"/>
      <c r="D1162" s="56"/>
      <c r="E1162" s="56"/>
      <c r="F1162" s="56"/>
      <c r="G1162" s="56"/>
      <c r="H1162" s="56"/>
      <c r="I1162" s="56"/>
      <c r="J1162" s="56"/>
      <c r="K1162" s="56"/>
      <c r="L1162" s="56"/>
      <c r="M1162" s="56"/>
      <c r="CK1162" s="56"/>
      <c r="CL1162" s="56"/>
      <c r="CM1162" s="56"/>
      <c r="CN1162" s="56"/>
      <c r="CO1162" s="56"/>
      <c r="CP1162" s="56"/>
      <c r="CQ1162" s="56"/>
      <c r="CR1162" s="56"/>
      <c r="CS1162" s="56"/>
      <c r="CT1162" s="56"/>
      <c r="CU1162" s="56"/>
      <c r="CV1162" s="56"/>
      <c r="CW1162" s="56"/>
      <c r="CX1162" s="56"/>
      <c r="CY1162" s="56"/>
      <c r="CZ1162" s="56"/>
      <c r="DA1162" s="56"/>
      <c r="DB1162" s="56"/>
      <c r="DC1162" s="56"/>
      <c r="DD1162" s="56"/>
      <c r="DE1162" s="56"/>
      <c r="DF1162" s="56"/>
      <c r="DG1162" s="56"/>
      <c r="DH1162" s="56"/>
      <c r="DI1162" s="56"/>
      <c r="DJ1162" s="56"/>
      <c r="DK1162" s="56"/>
      <c r="DL1162" s="56"/>
      <c r="DM1162" s="56"/>
      <c r="DN1162" s="56"/>
      <c r="DO1162" s="56"/>
      <c r="DP1162" s="56"/>
      <c r="DQ1162" s="56"/>
      <c r="DR1162" s="56"/>
      <c r="DS1162" s="56"/>
      <c r="DT1162" s="56"/>
      <c r="DU1162" s="56"/>
      <c r="DV1162" s="56"/>
      <c r="DW1162" s="56"/>
      <c r="DX1162" s="56"/>
      <c r="DY1162" s="56"/>
      <c r="DZ1162" s="56"/>
      <c r="EA1162" s="56"/>
      <c r="EB1162" s="56"/>
      <c r="EC1162" s="56"/>
      <c r="ED1162" s="56"/>
      <c r="EE1162" s="56"/>
      <c r="EF1162" s="56"/>
      <c r="EG1162" s="56"/>
      <c r="EH1162" s="56"/>
      <c r="EI1162" s="56"/>
      <c r="EJ1162" s="56"/>
      <c r="EK1162" s="56"/>
      <c r="EL1162" s="56"/>
      <c r="EM1162" s="56"/>
      <c r="EN1162" s="56"/>
      <c r="EO1162" s="56"/>
      <c r="EP1162" s="56"/>
      <c r="EQ1162" s="56"/>
      <c r="ER1162" s="56"/>
      <c r="ES1162" s="56"/>
      <c r="ET1162" s="56"/>
      <c r="EU1162" s="56"/>
      <c r="EV1162" s="56"/>
      <c r="EW1162" s="56"/>
      <c r="EX1162" s="56"/>
      <c r="EY1162" s="56"/>
      <c r="EZ1162" s="56"/>
      <c r="FA1162" s="56"/>
      <c r="FB1162" s="56"/>
      <c r="FC1162" s="56"/>
      <c r="FD1162" s="56"/>
      <c r="FE1162" s="56"/>
      <c r="FF1162" s="56"/>
      <c r="FG1162" s="56"/>
      <c r="FH1162" s="56"/>
      <c r="FI1162" s="56"/>
      <c r="FJ1162" s="56"/>
      <c r="FK1162" s="56"/>
      <c r="FL1162" s="56"/>
      <c r="FM1162" s="56"/>
      <c r="FN1162" s="56"/>
      <c r="FO1162" s="56"/>
      <c r="FP1162" s="56"/>
      <c r="FQ1162" s="56"/>
      <c r="FR1162" s="56"/>
      <c r="FS1162" s="56"/>
      <c r="FT1162" s="56"/>
      <c r="FU1162" s="56"/>
      <c r="FV1162" s="56"/>
      <c r="FW1162" s="56"/>
      <c r="FX1162" s="56"/>
      <c r="FY1162" s="56"/>
      <c r="FZ1162" s="56"/>
      <c r="GA1162" s="56"/>
      <c r="GB1162" s="56"/>
      <c r="GC1162" s="56"/>
      <c r="GD1162" s="56"/>
      <c r="GE1162" s="56"/>
      <c r="GF1162" s="56"/>
      <c r="GG1162" s="56"/>
      <c r="GH1162" s="56"/>
      <c r="GI1162" s="56"/>
      <c r="GJ1162" s="56"/>
      <c r="GK1162" s="56"/>
      <c r="GL1162" s="56"/>
      <c r="GM1162" s="56"/>
      <c r="GN1162" s="56"/>
      <c r="GO1162" s="56"/>
      <c r="GP1162" s="56"/>
      <c r="GQ1162" s="56"/>
      <c r="GR1162" s="56"/>
      <c r="GS1162" s="56"/>
      <c r="GT1162" s="56"/>
      <c r="GU1162" s="56"/>
      <c r="GV1162" s="56"/>
      <c r="GW1162" s="56"/>
      <c r="GX1162" s="56"/>
      <c r="GY1162" s="56"/>
      <c r="GZ1162" s="56"/>
      <c r="HA1162" s="56"/>
      <c r="HB1162" s="56"/>
      <c r="HC1162" s="56"/>
      <c r="HD1162" s="56"/>
      <c r="HE1162" s="56"/>
      <c r="HF1162" s="56"/>
      <c r="HG1162" s="56"/>
      <c r="HH1162" s="56"/>
      <c r="HI1162" s="56"/>
      <c r="HJ1162" s="56"/>
      <c r="HK1162" s="56"/>
      <c r="HL1162" s="56"/>
      <c r="HM1162" s="56"/>
      <c r="HN1162" s="56"/>
      <c r="HO1162" s="56"/>
      <c r="HP1162" s="56"/>
      <c r="HQ1162" s="56"/>
      <c r="HR1162" s="56"/>
      <c r="HS1162" s="56"/>
      <c r="HT1162" s="56"/>
      <c r="HU1162" s="56"/>
      <c r="HV1162" s="56"/>
      <c r="HW1162" s="56"/>
      <c r="HX1162" s="56"/>
      <c r="HY1162" s="56"/>
      <c r="HZ1162" s="56"/>
      <c r="IA1162" s="56"/>
      <c r="IB1162" s="56"/>
      <c r="IC1162" s="56"/>
      <c r="ID1162" s="56"/>
      <c r="IE1162" s="56"/>
      <c r="IF1162" s="56"/>
      <c r="IG1162" s="56"/>
      <c r="IH1162" s="56"/>
      <c r="II1162" s="56"/>
      <c r="IJ1162" s="56"/>
      <c r="IK1162" s="56"/>
      <c r="IL1162" s="56"/>
      <c r="IM1162" s="56"/>
      <c r="IN1162" s="56"/>
      <c r="IO1162" s="56"/>
      <c r="IP1162" s="56"/>
      <c r="IQ1162" s="56"/>
      <c r="IR1162" s="56"/>
      <c r="IS1162" s="56"/>
      <c r="IT1162" s="56"/>
      <c r="IU1162" s="56"/>
      <c r="IV1162" s="56"/>
      <c r="IW1162" s="56"/>
      <c r="IX1162" s="56"/>
    </row>
    <row r="1163" spans="2:258">
      <c r="B1163" s="56"/>
      <c r="C1163" s="56"/>
      <c r="D1163" s="56"/>
      <c r="E1163" s="56"/>
      <c r="F1163" s="56"/>
      <c r="G1163" s="56"/>
      <c r="H1163" s="56"/>
      <c r="I1163" s="56"/>
      <c r="J1163" s="56"/>
      <c r="K1163" s="56"/>
      <c r="L1163" s="56"/>
      <c r="M1163" s="56"/>
      <c r="CK1163" s="56"/>
      <c r="CL1163" s="56"/>
      <c r="CM1163" s="56"/>
      <c r="CN1163" s="56"/>
      <c r="CO1163" s="56"/>
      <c r="CP1163" s="56"/>
      <c r="CQ1163" s="56"/>
      <c r="CR1163" s="56"/>
      <c r="CS1163" s="56"/>
      <c r="CT1163" s="56"/>
      <c r="CU1163" s="56"/>
      <c r="CV1163" s="56"/>
      <c r="CW1163" s="56"/>
      <c r="CX1163" s="56"/>
      <c r="CY1163" s="56"/>
      <c r="CZ1163" s="56"/>
      <c r="DA1163" s="56"/>
      <c r="DB1163" s="56"/>
      <c r="DC1163" s="56"/>
      <c r="DD1163" s="56"/>
      <c r="DE1163" s="56"/>
      <c r="DF1163" s="56"/>
      <c r="DG1163" s="56"/>
      <c r="DH1163" s="56"/>
      <c r="DI1163" s="56"/>
      <c r="DJ1163" s="56"/>
      <c r="DK1163" s="56"/>
      <c r="DL1163" s="56"/>
      <c r="DM1163" s="56"/>
      <c r="DN1163" s="56"/>
      <c r="DO1163" s="56"/>
      <c r="DP1163" s="56"/>
      <c r="DQ1163" s="56"/>
      <c r="DR1163" s="56"/>
      <c r="DS1163" s="56"/>
      <c r="DT1163" s="56"/>
      <c r="DU1163" s="56"/>
      <c r="DV1163" s="56"/>
      <c r="DW1163" s="56"/>
      <c r="DX1163" s="56"/>
      <c r="DY1163" s="56"/>
      <c r="DZ1163" s="56"/>
      <c r="EA1163" s="56"/>
      <c r="EB1163" s="56"/>
      <c r="EC1163" s="56"/>
      <c r="ED1163" s="56"/>
      <c r="EE1163" s="56"/>
      <c r="EF1163" s="56"/>
      <c r="EG1163" s="56"/>
      <c r="EH1163" s="56"/>
      <c r="EI1163" s="56"/>
      <c r="EJ1163" s="56"/>
      <c r="EK1163" s="56"/>
      <c r="EL1163" s="56"/>
      <c r="EM1163" s="56"/>
      <c r="EN1163" s="56"/>
      <c r="EO1163" s="56"/>
      <c r="EP1163" s="56"/>
      <c r="EQ1163" s="56"/>
      <c r="ER1163" s="56"/>
      <c r="ES1163" s="56"/>
      <c r="ET1163" s="56"/>
      <c r="EU1163" s="56"/>
      <c r="EV1163" s="56"/>
      <c r="EW1163" s="56"/>
      <c r="EX1163" s="56"/>
      <c r="EY1163" s="56"/>
      <c r="EZ1163" s="56"/>
      <c r="FA1163" s="56"/>
      <c r="FB1163" s="56"/>
      <c r="FC1163" s="56"/>
      <c r="FD1163" s="56"/>
      <c r="FE1163" s="56"/>
      <c r="FF1163" s="56"/>
      <c r="FG1163" s="56"/>
      <c r="FH1163" s="56"/>
      <c r="FI1163" s="56"/>
      <c r="FJ1163" s="56"/>
      <c r="FK1163" s="56"/>
      <c r="FL1163" s="56"/>
      <c r="FM1163" s="56"/>
      <c r="FN1163" s="56"/>
      <c r="FO1163" s="56"/>
      <c r="FP1163" s="56"/>
      <c r="FQ1163" s="56"/>
      <c r="FR1163" s="56"/>
      <c r="FS1163" s="56"/>
      <c r="FT1163" s="56"/>
      <c r="FU1163" s="56"/>
      <c r="FV1163" s="56"/>
      <c r="FW1163" s="56"/>
      <c r="FX1163" s="56"/>
      <c r="FY1163" s="56"/>
      <c r="FZ1163" s="56"/>
      <c r="GA1163" s="56"/>
      <c r="GB1163" s="56"/>
      <c r="GC1163" s="56"/>
      <c r="GD1163" s="56"/>
      <c r="GE1163" s="56"/>
      <c r="GF1163" s="56"/>
      <c r="GG1163" s="56"/>
      <c r="GH1163" s="56"/>
      <c r="GI1163" s="56"/>
      <c r="GJ1163" s="56"/>
      <c r="GK1163" s="56"/>
      <c r="GL1163" s="56"/>
      <c r="GM1163" s="56"/>
      <c r="GN1163" s="56"/>
      <c r="GO1163" s="56"/>
      <c r="GP1163" s="56"/>
      <c r="GQ1163" s="56"/>
      <c r="GR1163" s="56"/>
      <c r="GS1163" s="56"/>
      <c r="GT1163" s="56"/>
      <c r="GU1163" s="56"/>
      <c r="GV1163" s="56"/>
      <c r="GW1163" s="56"/>
      <c r="GX1163" s="56"/>
      <c r="GY1163" s="56"/>
      <c r="GZ1163" s="56"/>
      <c r="HA1163" s="56"/>
      <c r="HB1163" s="56"/>
      <c r="HC1163" s="56"/>
      <c r="HD1163" s="56"/>
      <c r="HE1163" s="56"/>
      <c r="HF1163" s="56"/>
      <c r="HG1163" s="56"/>
      <c r="HH1163" s="56"/>
      <c r="HI1163" s="56"/>
      <c r="HJ1163" s="56"/>
      <c r="HK1163" s="56"/>
      <c r="HL1163" s="56"/>
      <c r="HM1163" s="56"/>
      <c r="HN1163" s="56"/>
      <c r="HO1163" s="56"/>
      <c r="HP1163" s="56"/>
      <c r="HQ1163" s="56"/>
      <c r="HR1163" s="56"/>
      <c r="HS1163" s="56"/>
      <c r="HT1163" s="56"/>
      <c r="HU1163" s="56"/>
      <c r="HV1163" s="56"/>
      <c r="HW1163" s="56"/>
      <c r="HX1163" s="56"/>
      <c r="HY1163" s="56"/>
      <c r="HZ1163" s="56"/>
      <c r="IA1163" s="56"/>
      <c r="IB1163" s="56"/>
      <c r="IC1163" s="56"/>
      <c r="ID1163" s="56"/>
      <c r="IE1163" s="56"/>
      <c r="IF1163" s="56"/>
      <c r="IG1163" s="56"/>
      <c r="IH1163" s="56"/>
      <c r="II1163" s="56"/>
      <c r="IJ1163" s="56"/>
      <c r="IK1163" s="56"/>
      <c r="IL1163" s="56"/>
      <c r="IM1163" s="56"/>
      <c r="IN1163" s="56"/>
      <c r="IO1163" s="56"/>
      <c r="IP1163" s="56"/>
      <c r="IQ1163" s="56"/>
      <c r="IR1163" s="56"/>
      <c r="IS1163" s="56"/>
      <c r="IT1163" s="56"/>
      <c r="IU1163" s="56"/>
      <c r="IV1163" s="56"/>
      <c r="IW1163" s="56"/>
      <c r="IX1163" s="56"/>
    </row>
    <row r="1164" spans="2:258">
      <c r="B1164" s="56"/>
      <c r="C1164" s="56"/>
      <c r="D1164" s="56"/>
      <c r="E1164" s="56"/>
      <c r="F1164" s="56"/>
      <c r="G1164" s="56"/>
      <c r="H1164" s="56"/>
      <c r="I1164" s="56"/>
      <c r="J1164" s="56"/>
      <c r="K1164" s="56"/>
      <c r="L1164" s="56"/>
      <c r="M1164" s="56"/>
      <c r="CK1164" s="56"/>
      <c r="CL1164" s="56"/>
      <c r="CM1164" s="56"/>
      <c r="CN1164" s="56"/>
      <c r="CO1164" s="56"/>
      <c r="CP1164" s="56"/>
      <c r="CQ1164" s="56"/>
      <c r="CR1164" s="56"/>
      <c r="CS1164" s="56"/>
      <c r="CT1164" s="56"/>
      <c r="CU1164" s="56"/>
      <c r="CV1164" s="56"/>
      <c r="CW1164" s="56"/>
      <c r="CX1164" s="56"/>
      <c r="CY1164" s="56"/>
      <c r="CZ1164" s="56"/>
      <c r="DA1164" s="56"/>
      <c r="DB1164" s="56"/>
      <c r="DC1164" s="56"/>
      <c r="DD1164" s="56"/>
      <c r="DE1164" s="56"/>
      <c r="DF1164" s="56"/>
      <c r="DG1164" s="56"/>
      <c r="DH1164" s="56"/>
      <c r="DI1164" s="56"/>
      <c r="DJ1164" s="56"/>
      <c r="DK1164" s="56"/>
      <c r="DL1164" s="56"/>
      <c r="DM1164" s="56"/>
      <c r="DN1164" s="56"/>
      <c r="DO1164" s="56"/>
      <c r="DP1164" s="56"/>
      <c r="DQ1164" s="56"/>
      <c r="DR1164" s="56"/>
      <c r="DS1164" s="56"/>
      <c r="DT1164" s="56"/>
      <c r="DU1164" s="56"/>
      <c r="DV1164" s="56"/>
      <c r="DW1164" s="56"/>
      <c r="DX1164" s="56"/>
      <c r="DY1164" s="56"/>
      <c r="DZ1164" s="56"/>
      <c r="EA1164" s="56"/>
      <c r="EB1164" s="56"/>
      <c r="EC1164" s="56"/>
      <c r="ED1164" s="56"/>
      <c r="EE1164" s="56"/>
      <c r="EF1164" s="56"/>
      <c r="EG1164" s="56"/>
      <c r="EH1164" s="56"/>
      <c r="EI1164" s="56"/>
      <c r="EJ1164" s="56"/>
      <c r="EK1164" s="56"/>
      <c r="EL1164" s="56"/>
      <c r="EM1164" s="56"/>
      <c r="EN1164" s="56"/>
      <c r="EO1164" s="56"/>
      <c r="EP1164" s="56"/>
      <c r="EQ1164" s="56"/>
      <c r="ER1164" s="56"/>
      <c r="ES1164" s="56"/>
      <c r="ET1164" s="56"/>
      <c r="EU1164" s="56"/>
      <c r="EV1164" s="56"/>
      <c r="EW1164" s="56"/>
      <c r="EX1164" s="56"/>
      <c r="EY1164" s="56"/>
      <c r="EZ1164" s="56"/>
      <c r="FA1164" s="56"/>
      <c r="FB1164" s="56"/>
      <c r="FC1164" s="56"/>
      <c r="FD1164" s="56"/>
      <c r="FE1164" s="56"/>
      <c r="FF1164" s="56"/>
      <c r="FG1164" s="56"/>
      <c r="FH1164" s="56"/>
      <c r="FI1164" s="56"/>
      <c r="FJ1164" s="56"/>
      <c r="FK1164" s="56"/>
      <c r="FL1164" s="56"/>
      <c r="FM1164" s="56"/>
      <c r="FN1164" s="56"/>
      <c r="FO1164" s="56"/>
      <c r="FP1164" s="56"/>
      <c r="FQ1164" s="56"/>
      <c r="FR1164" s="56"/>
      <c r="FS1164" s="56"/>
      <c r="FT1164" s="56"/>
      <c r="FU1164" s="56"/>
      <c r="FV1164" s="56"/>
      <c r="FW1164" s="56"/>
      <c r="FX1164" s="56"/>
      <c r="FY1164" s="56"/>
      <c r="FZ1164" s="56"/>
      <c r="GA1164" s="56"/>
      <c r="GB1164" s="56"/>
      <c r="GC1164" s="56"/>
      <c r="GD1164" s="56"/>
      <c r="GE1164" s="56"/>
      <c r="GF1164" s="56"/>
      <c r="GG1164" s="56"/>
      <c r="GH1164" s="56"/>
      <c r="GI1164" s="56"/>
      <c r="GJ1164" s="56"/>
      <c r="GK1164" s="56"/>
      <c r="GL1164" s="56"/>
      <c r="GM1164" s="56"/>
      <c r="GN1164" s="56"/>
      <c r="GO1164" s="56"/>
      <c r="GP1164" s="56"/>
      <c r="GQ1164" s="56"/>
      <c r="GR1164" s="56"/>
      <c r="GS1164" s="56"/>
      <c r="GT1164" s="56"/>
      <c r="GU1164" s="56"/>
      <c r="GV1164" s="56"/>
      <c r="GW1164" s="56"/>
      <c r="GX1164" s="56"/>
      <c r="GY1164" s="56"/>
      <c r="GZ1164" s="56"/>
      <c r="HA1164" s="56"/>
      <c r="HB1164" s="56"/>
      <c r="HC1164" s="56"/>
      <c r="HD1164" s="56"/>
      <c r="HE1164" s="56"/>
      <c r="HF1164" s="56"/>
      <c r="HG1164" s="56"/>
      <c r="HH1164" s="56"/>
      <c r="HI1164" s="56"/>
      <c r="HJ1164" s="56"/>
      <c r="HK1164" s="56"/>
      <c r="HL1164" s="56"/>
      <c r="HM1164" s="56"/>
      <c r="HN1164" s="56"/>
      <c r="HO1164" s="56"/>
      <c r="HP1164" s="56"/>
      <c r="HQ1164" s="56"/>
      <c r="HR1164" s="56"/>
      <c r="HS1164" s="56"/>
      <c r="HT1164" s="56"/>
      <c r="HU1164" s="56"/>
      <c r="HV1164" s="56"/>
      <c r="HW1164" s="56"/>
      <c r="HX1164" s="56"/>
      <c r="HY1164" s="56"/>
      <c r="HZ1164" s="56"/>
      <c r="IA1164" s="56"/>
      <c r="IB1164" s="56"/>
      <c r="IC1164" s="56"/>
      <c r="ID1164" s="56"/>
      <c r="IE1164" s="56"/>
      <c r="IF1164" s="56"/>
      <c r="IG1164" s="56"/>
      <c r="IH1164" s="56"/>
      <c r="II1164" s="56"/>
      <c r="IJ1164" s="56"/>
      <c r="IK1164" s="56"/>
      <c r="IL1164" s="56"/>
      <c r="IM1164" s="56"/>
      <c r="IN1164" s="56"/>
      <c r="IO1164" s="56"/>
      <c r="IP1164" s="56"/>
      <c r="IQ1164" s="56"/>
      <c r="IR1164" s="56"/>
      <c r="IS1164" s="56"/>
      <c r="IT1164" s="56"/>
      <c r="IU1164" s="56"/>
      <c r="IV1164" s="56"/>
      <c r="IW1164" s="56"/>
      <c r="IX1164" s="56"/>
    </row>
    <row r="1165" spans="2:258">
      <c r="B1165" s="56"/>
      <c r="C1165" s="56"/>
      <c r="D1165" s="56"/>
      <c r="E1165" s="56"/>
      <c r="F1165" s="56"/>
      <c r="G1165" s="56"/>
      <c r="H1165" s="56"/>
      <c r="I1165" s="56"/>
      <c r="J1165" s="56"/>
      <c r="K1165" s="56"/>
      <c r="L1165" s="56"/>
      <c r="M1165" s="56"/>
      <c r="CK1165" s="56"/>
      <c r="CL1165" s="56"/>
      <c r="CM1165" s="56"/>
      <c r="CN1165" s="56"/>
      <c r="CO1165" s="56"/>
      <c r="CP1165" s="56"/>
      <c r="CQ1165" s="56"/>
      <c r="CR1165" s="56"/>
      <c r="CS1165" s="56"/>
      <c r="CT1165" s="56"/>
      <c r="CU1165" s="56"/>
      <c r="CV1165" s="56"/>
      <c r="CW1165" s="56"/>
      <c r="CX1165" s="56"/>
      <c r="CY1165" s="56"/>
      <c r="CZ1165" s="56"/>
      <c r="DA1165" s="56"/>
      <c r="DB1165" s="56"/>
      <c r="DC1165" s="56"/>
      <c r="DD1165" s="56"/>
      <c r="DE1165" s="56"/>
      <c r="DF1165" s="56"/>
      <c r="DG1165" s="56"/>
      <c r="DH1165" s="56"/>
      <c r="DI1165" s="56"/>
      <c r="DJ1165" s="56"/>
      <c r="DK1165" s="56"/>
      <c r="DL1165" s="56"/>
      <c r="DM1165" s="56"/>
      <c r="DN1165" s="56"/>
      <c r="DO1165" s="56"/>
      <c r="DP1165" s="56"/>
      <c r="DQ1165" s="56"/>
      <c r="DR1165" s="56"/>
      <c r="DS1165" s="56"/>
      <c r="DT1165" s="56"/>
      <c r="DU1165" s="56"/>
      <c r="DV1165" s="56"/>
      <c r="DW1165" s="56"/>
      <c r="DX1165" s="56"/>
      <c r="DY1165" s="56"/>
      <c r="DZ1165" s="56"/>
      <c r="EA1165" s="56"/>
      <c r="EB1165" s="56"/>
      <c r="EC1165" s="56"/>
      <c r="ED1165" s="56"/>
      <c r="EE1165" s="56"/>
      <c r="EF1165" s="56"/>
      <c r="EG1165" s="56"/>
      <c r="EH1165" s="56"/>
      <c r="EI1165" s="56"/>
      <c r="EJ1165" s="56"/>
      <c r="EK1165" s="56"/>
      <c r="EL1165" s="56"/>
      <c r="EM1165" s="56"/>
      <c r="EN1165" s="56"/>
      <c r="EO1165" s="56"/>
      <c r="EP1165" s="56"/>
      <c r="EQ1165" s="56"/>
      <c r="ER1165" s="56"/>
      <c r="ES1165" s="56"/>
      <c r="ET1165" s="56"/>
      <c r="EU1165" s="56"/>
      <c r="EV1165" s="56"/>
      <c r="EW1165" s="56"/>
      <c r="EX1165" s="56"/>
      <c r="EY1165" s="56"/>
      <c r="EZ1165" s="56"/>
      <c r="FA1165" s="56"/>
      <c r="FB1165" s="56"/>
      <c r="FC1165" s="56"/>
      <c r="FD1165" s="56"/>
      <c r="FE1165" s="56"/>
      <c r="FF1165" s="56"/>
      <c r="FG1165" s="56"/>
      <c r="FH1165" s="56"/>
      <c r="FI1165" s="56"/>
      <c r="FJ1165" s="56"/>
      <c r="FK1165" s="56"/>
      <c r="FL1165" s="56"/>
      <c r="FM1165" s="56"/>
      <c r="FN1165" s="56"/>
      <c r="FO1165" s="56"/>
      <c r="FP1165" s="56"/>
      <c r="FQ1165" s="56"/>
      <c r="FR1165" s="56"/>
      <c r="FS1165" s="56"/>
      <c r="FT1165" s="56"/>
      <c r="FU1165" s="56"/>
      <c r="FV1165" s="56"/>
      <c r="FW1165" s="56"/>
      <c r="FX1165" s="56"/>
      <c r="FY1165" s="56"/>
      <c r="FZ1165" s="56"/>
      <c r="GA1165" s="56"/>
      <c r="GB1165" s="56"/>
      <c r="GC1165" s="56"/>
      <c r="GD1165" s="56"/>
      <c r="GE1165" s="56"/>
      <c r="GF1165" s="56"/>
      <c r="GG1165" s="56"/>
      <c r="GH1165" s="56"/>
      <c r="GI1165" s="56"/>
      <c r="GJ1165" s="56"/>
      <c r="GK1165" s="56"/>
      <c r="GL1165" s="56"/>
      <c r="GM1165" s="56"/>
      <c r="GN1165" s="56"/>
      <c r="GO1165" s="56"/>
      <c r="GP1165" s="56"/>
      <c r="GQ1165" s="56"/>
      <c r="GR1165" s="56"/>
      <c r="GS1165" s="56"/>
      <c r="GT1165" s="56"/>
      <c r="GU1165" s="56"/>
      <c r="GV1165" s="56"/>
      <c r="GW1165" s="56"/>
      <c r="GX1165" s="56"/>
      <c r="GY1165" s="56"/>
      <c r="GZ1165" s="56"/>
      <c r="HA1165" s="56"/>
      <c r="HB1165" s="56"/>
      <c r="HC1165" s="56"/>
      <c r="HD1165" s="56"/>
      <c r="HE1165" s="56"/>
      <c r="HF1165" s="56"/>
      <c r="HG1165" s="56"/>
      <c r="HH1165" s="56"/>
      <c r="HI1165" s="56"/>
      <c r="HJ1165" s="56"/>
      <c r="HK1165" s="56"/>
      <c r="HL1165" s="56"/>
      <c r="HM1165" s="56"/>
      <c r="HN1165" s="56"/>
      <c r="HO1165" s="56"/>
      <c r="HP1165" s="56"/>
      <c r="HQ1165" s="56"/>
      <c r="HR1165" s="56"/>
      <c r="HS1165" s="56"/>
      <c r="HT1165" s="56"/>
      <c r="HU1165" s="56"/>
      <c r="HV1165" s="56"/>
      <c r="HW1165" s="56"/>
      <c r="HX1165" s="56"/>
      <c r="HY1165" s="56"/>
      <c r="HZ1165" s="56"/>
      <c r="IA1165" s="56"/>
      <c r="IB1165" s="56"/>
      <c r="IC1165" s="56"/>
      <c r="ID1165" s="56"/>
      <c r="IE1165" s="56"/>
      <c r="IF1165" s="56"/>
      <c r="IG1165" s="56"/>
      <c r="IH1165" s="56"/>
      <c r="II1165" s="56"/>
      <c r="IJ1165" s="56"/>
      <c r="IK1165" s="56"/>
      <c r="IL1165" s="56"/>
      <c r="IM1165" s="56"/>
      <c r="IN1165" s="56"/>
      <c r="IO1165" s="56"/>
      <c r="IP1165" s="56"/>
      <c r="IQ1165" s="56"/>
      <c r="IR1165" s="56"/>
      <c r="IS1165" s="56"/>
      <c r="IT1165" s="56"/>
      <c r="IU1165" s="56"/>
      <c r="IV1165" s="56"/>
      <c r="IW1165" s="56"/>
      <c r="IX1165" s="56"/>
    </row>
    <row r="1166" spans="2:258">
      <c r="B1166" s="56"/>
      <c r="C1166" s="56"/>
      <c r="D1166" s="56"/>
      <c r="E1166" s="56"/>
      <c r="F1166" s="56"/>
      <c r="G1166" s="56"/>
      <c r="H1166" s="56"/>
      <c r="I1166" s="56"/>
      <c r="J1166" s="56"/>
      <c r="K1166" s="56"/>
      <c r="L1166" s="56"/>
      <c r="M1166" s="56"/>
      <c r="CK1166" s="56"/>
      <c r="CL1166" s="56"/>
      <c r="CM1166" s="56"/>
      <c r="CN1166" s="56"/>
      <c r="CO1166" s="56"/>
      <c r="CP1166" s="56"/>
      <c r="CQ1166" s="56"/>
      <c r="CR1166" s="56"/>
      <c r="CS1166" s="56"/>
      <c r="CT1166" s="56"/>
      <c r="CU1166" s="56"/>
      <c r="CV1166" s="56"/>
      <c r="CW1166" s="56"/>
      <c r="CX1166" s="56"/>
      <c r="CY1166" s="56"/>
      <c r="CZ1166" s="56"/>
      <c r="DA1166" s="56"/>
      <c r="DB1166" s="56"/>
      <c r="DC1166" s="56"/>
      <c r="DD1166" s="56"/>
      <c r="DE1166" s="56"/>
      <c r="DF1166" s="56"/>
      <c r="DG1166" s="56"/>
      <c r="DH1166" s="56"/>
      <c r="DI1166" s="56"/>
      <c r="DJ1166" s="56"/>
      <c r="DK1166" s="56"/>
      <c r="DL1166" s="56"/>
      <c r="DM1166" s="56"/>
      <c r="DN1166" s="56"/>
      <c r="DO1166" s="56"/>
      <c r="DP1166" s="56"/>
      <c r="DQ1166" s="56"/>
      <c r="DR1166" s="56"/>
      <c r="DS1166" s="56"/>
      <c r="DT1166" s="56"/>
      <c r="DU1166" s="56"/>
      <c r="DV1166" s="56"/>
      <c r="DW1166" s="56"/>
      <c r="DX1166" s="56"/>
      <c r="DY1166" s="56"/>
      <c r="DZ1166" s="56"/>
      <c r="EA1166" s="56"/>
      <c r="EB1166" s="56"/>
      <c r="EC1166" s="56"/>
      <c r="ED1166" s="56"/>
      <c r="EE1166" s="56"/>
      <c r="EF1166" s="56"/>
      <c r="EG1166" s="56"/>
      <c r="EH1166" s="56"/>
      <c r="EI1166" s="56"/>
      <c r="EJ1166" s="56"/>
      <c r="EK1166" s="56"/>
      <c r="EL1166" s="56"/>
      <c r="EM1166" s="56"/>
      <c r="EN1166" s="56"/>
      <c r="EO1166" s="56"/>
      <c r="EP1166" s="56"/>
      <c r="EQ1166" s="56"/>
      <c r="ER1166" s="56"/>
      <c r="ES1166" s="56"/>
      <c r="ET1166" s="56"/>
      <c r="EU1166" s="56"/>
      <c r="EV1166" s="56"/>
      <c r="EW1166" s="56"/>
      <c r="EX1166" s="56"/>
      <c r="EY1166" s="56"/>
      <c r="EZ1166" s="56"/>
      <c r="FA1166" s="56"/>
      <c r="FB1166" s="56"/>
      <c r="FC1166" s="56"/>
      <c r="FD1166" s="56"/>
      <c r="FE1166" s="56"/>
      <c r="FF1166" s="56"/>
      <c r="FG1166" s="56"/>
      <c r="FH1166" s="56"/>
      <c r="FI1166" s="56"/>
      <c r="FJ1166" s="56"/>
      <c r="FK1166" s="56"/>
      <c r="FL1166" s="56"/>
      <c r="FM1166" s="56"/>
      <c r="FN1166" s="56"/>
      <c r="FO1166" s="56"/>
      <c r="FP1166" s="56"/>
      <c r="FQ1166" s="56"/>
      <c r="FR1166" s="56"/>
      <c r="FS1166" s="56"/>
      <c r="FT1166" s="56"/>
      <c r="FU1166" s="56"/>
      <c r="FV1166" s="56"/>
      <c r="FW1166" s="56"/>
      <c r="FX1166" s="56"/>
      <c r="FY1166" s="56"/>
      <c r="FZ1166" s="56"/>
      <c r="GA1166" s="56"/>
      <c r="GB1166" s="56"/>
      <c r="GC1166" s="56"/>
      <c r="GD1166" s="56"/>
      <c r="GE1166" s="56"/>
      <c r="GF1166" s="56"/>
      <c r="GG1166" s="56"/>
      <c r="GH1166" s="56"/>
      <c r="GI1166" s="56"/>
      <c r="GJ1166" s="56"/>
      <c r="GK1166" s="56"/>
      <c r="GL1166" s="56"/>
      <c r="GM1166" s="56"/>
      <c r="GN1166" s="56"/>
      <c r="GO1166" s="56"/>
      <c r="GP1166" s="56"/>
      <c r="GQ1166" s="56"/>
      <c r="GR1166" s="56"/>
      <c r="GS1166" s="56"/>
      <c r="GT1166" s="56"/>
      <c r="GU1166" s="56"/>
      <c r="GV1166" s="56"/>
      <c r="GW1166" s="56"/>
      <c r="GX1166" s="56"/>
      <c r="GY1166" s="56"/>
      <c r="GZ1166" s="56"/>
      <c r="HA1166" s="56"/>
      <c r="HB1166" s="56"/>
      <c r="HC1166" s="56"/>
      <c r="HD1166" s="56"/>
      <c r="HE1166" s="56"/>
      <c r="HF1166" s="56"/>
      <c r="HG1166" s="56"/>
      <c r="HH1166" s="56"/>
      <c r="HI1166" s="56"/>
      <c r="HJ1166" s="56"/>
      <c r="HK1166" s="56"/>
      <c r="HL1166" s="56"/>
      <c r="HM1166" s="56"/>
      <c r="HN1166" s="56"/>
      <c r="HO1166" s="56"/>
      <c r="HP1166" s="56"/>
      <c r="HQ1166" s="56"/>
      <c r="HR1166" s="56"/>
      <c r="HS1166" s="56"/>
      <c r="HT1166" s="56"/>
      <c r="HU1166" s="56"/>
      <c r="HV1166" s="56"/>
      <c r="HW1166" s="56"/>
      <c r="HX1166" s="56"/>
      <c r="HY1166" s="56"/>
      <c r="HZ1166" s="56"/>
      <c r="IA1166" s="56"/>
      <c r="IB1166" s="56"/>
      <c r="IC1166" s="56"/>
      <c r="ID1166" s="56"/>
      <c r="IE1166" s="56"/>
      <c r="IF1166" s="56"/>
      <c r="IG1166" s="56"/>
      <c r="IH1166" s="56"/>
      <c r="II1166" s="56"/>
      <c r="IJ1166" s="56"/>
      <c r="IK1166" s="56"/>
      <c r="IL1166" s="56"/>
      <c r="IM1166" s="56"/>
      <c r="IN1166" s="56"/>
      <c r="IO1166" s="56"/>
      <c r="IP1166" s="56"/>
      <c r="IQ1166" s="56"/>
      <c r="IR1166" s="56"/>
      <c r="IS1166" s="56"/>
      <c r="IT1166" s="56"/>
      <c r="IU1166" s="56"/>
      <c r="IV1166" s="56"/>
      <c r="IW1166" s="56"/>
      <c r="IX1166" s="56"/>
    </row>
    <row r="1167" spans="2:258">
      <c r="B1167" s="56"/>
      <c r="C1167" s="56"/>
      <c r="D1167" s="56"/>
      <c r="E1167" s="56"/>
      <c r="F1167" s="56"/>
      <c r="G1167" s="56"/>
      <c r="H1167" s="56"/>
      <c r="I1167" s="56"/>
      <c r="J1167" s="56"/>
      <c r="K1167" s="56"/>
      <c r="L1167" s="56"/>
      <c r="M1167" s="56"/>
      <c r="CK1167" s="56"/>
      <c r="CL1167" s="56"/>
      <c r="CM1167" s="56"/>
      <c r="CN1167" s="56"/>
      <c r="CO1167" s="56"/>
      <c r="CP1167" s="56"/>
      <c r="CQ1167" s="56"/>
      <c r="CR1167" s="56"/>
      <c r="CS1167" s="56"/>
      <c r="CT1167" s="56"/>
      <c r="CU1167" s="56"/>
      <c r="CV1167" s="56"/>
      <c r="CW1167" s="56"/>
      <c r="CX1167" s="56"/>
      <c r="CY1167" s="56"/>
      <c r="CZ1167" s="56"/>
      <c r="DA1167" s="56"/>
      <c r="DB1167" s="56"/>
      <c r="DC1167" s="56"/>
      <c r="DD1167" s="56"/>
      <c r="DE1167" s="56"/>
      <c r="DF1167" s="56"/>
      <c r="DG1167" s="56"/>
      <c r="DH1167" s="56"/>
      <c r="DI1167" s="56"/>
      <c r="DJ1167" s="56"/>
      <c r="DK1167" s="56"/>
      <c r="DL1167" s="56"/>
      <c r="DM1167" s="56"/>
      <c r="DN1167" s="56"/>
      <c r="DO1167" s="56"/>
      <c r="DP1167" s="56"/>
      <c r="DQ1167" s="56"/>
      <c r="DR1167" s="56"/>
      <c r="DS1167" s="56"/>
      <c r="DT1167" s="56"/>
      <c r="DU1167" s="56"/>
      <c r="DV1167" s="56"/>
      <c r="DW1167" s="56"/>
      <c r="DX1167" s="56"/>
      <c r="DY1167" s="56"/>
      <c r="DZ1167" s="56"/>
      <c r="EA1167" s="56"/>
      <c r="EB1167" s="56"/>
      <c r="EC1167" s="56"/>
      <c r="ED1167" s="56"/>
      <c r="EE1167" s="56"/>
      <c r="EF1167" s="56"/>
      <c r="EG1167" s="56"/>
      <c r="EH1167" s="56"/>
      <c r="EI1167" s="56"/>
      <c r="EJ1167" s="56"/>
      <c r="EK1167" s="56"/>
      <c r="EL1167" s="56"/>
      <c r="EM1167" s="56"/>
      <c r="EN1167" s="56"/>
      <c r="EO1167" s="56"/>
      <c r="EP1167" s="56"/>
      <c r="EQ1167" s="56"/>
      <c r="ER1167" s="56"/>
      <c r="ES1167" s="56"/>
      <c r="ET1167" s="56"/>
      <c r="EU1167" s="56"/>
      <c r="EV1167" s="56"/>
      <c r="EW1167" s="56"/>
      <c r="EX1167" s="56"/>
      <c r="EY1167" s="56"/>
      <c r="EZ1167" s="56"/>
      <c r="FA1167" s="56"/>
      <c r="FB1167" s="56"/>
      <c r="FC1167" s="56"/>
      <c r="FD1167" s="56"/>
      <c r="FE1167" s="56"/>
      <c r="FF1167" s="56"/>
      <c r="FG1167" s="56"/>
      <c r="FH1167" s="56"/>
      <c r="FI1167" s="56"/>
      <c r="FJ1167" s="56"/>
      <c r="FK1167" s="56"/>
      <c r="FL1167" s="56"/>
      <c r="FM1167" s="56"/>
      <c r="FN1167" s="56"/>
      <c r="FO1167" s="56"/>
      <c r="FP1167" s="56"/>
      <c r="FQ1167" s="56"/>
      <c r="FR1167" s="56"/>
      <c r="FS1167" s="56"/>
      <c r="FT1167" s="56"/>
      <c r="FU1167" s="56"/>
      <c r="FV1167" s="56"/>
      <c r="FW1167" s="56"/>
      <c r="FX1167" s="56"/>
      <c r="FY1167" s="56"/>
      <c r="FZ1167" s="56"/>
      <c r="GA1167" s="56"/>
      <c r="GB1167" s="56"/>
      <c r="GC1167" s="56"/>
      <c r="GD1167" s="56"/>
      <c r="GE1167" s="56"/>
      <c r="GF1167" s="56"/>
      <c r="GG1167" s="56"/>
      <c r="GH1167" s="56"/>
      <c r="GI1167" s="56"/>
      <c r="GJ1167" s="56"/>
      <c r="GK1167" s="56"/>
      <c r="GL1167" s="56"/>
      <c r="GM1167" s="56"/>
      <c r="GN1167" s="56"/>
      <c r="GO1167" s="56"/>
      <c r="GP1167" s="56"/>
      <c r="GQ1167" s="56"/>
      <c r="GR1167" s="56"/>
      <c r="GS1167" s="56"/>
      <c r="GT1167" s="56"/>
      <c r="GU1167" s="56"/>
      <c r="GV1167" s="56"/>
      <c r="GW1167" s="56"/>
      <c r="GX1167" s="56"/>
      <c r="GY1167" s="56"/>
      <c r="GZ1167" s="56"/>
      <c r="HA1167" s="56"/>
      <c r="HB1167" s="56"/>
      <c r="HC1167" s="56"/>
      <c r="HD1167" s="56"/>
      <c r="HE1167" s="56"/>
      <c r="HF1167" s="56"/>
      <c r="HG1167" s="56"/>
      <c r="HH1167" s="56"/>
      <c r="HI1167" s="56"/>
      <c r="HJ1167" s="56"/>
      <c r="HK1167" s="56"/>
      <c r="HL1167" s="56"/>
      <c r="HM1167" s="56"/>
      <c r="HN1167" s="56"/>
      <c r="HO1167" s="56"/>
      <c r="HP1167" s="56"/>
      <c r="HQ1167" s="56"/>
      <c r="HR1167" s="56"/>
      <c r="HS1167" s="56"/>
      <c r="HT1167" s="56"/>
      <c r="HU1167" s="56"/>
      <c r="HV1167" s="56"/>
      <c r="HW1167" s="56"/>
      <c r="HX1167" s="56"/>
      <c r="HY1167" s="56"/>
      <c r="HZ1167" s="56"/>
      <c r="IA1167" s="56"/>
      <c r="IB1167" s="56"/>
      <c r="IC1167" s="56"/>
      <c r="ID1167" s="56"/>
      <c r="IE1167" s="56"/>
      <c r="IF1167" s="56"/>
      <c r="IG1167" s="56"/>
      <c r="IH1167" s="56"/>
      <c r="II1167" s="56"/>
      <c r="IJ1167" s="56"/>
      <c r="IK1167" s="56"/>
      <c r="IL1167" s="56"/>
      <c r="IM1167" s="56"/>
      <c r="IN1167" s="56"/>
      <c r="IO1167" s="56"/>
      <c r="IP1167" s="56"/>
      <c r="IQ1167" s="56"/>
      <c r="IR1167" s="56"/>
      <c r="IS1167" s="56"/>
      <c r="IT1167" s="56"/>
      <c r="IU1167" s="56"/>
      <c r="IV1167" s="56"/>
      <c r="IW1167" s="56"/>
      <c r="IX1167" s="56"/>
    </row>
    <row r="1168" spans="2:258">
      <c r="B1168" s="56"/>
      <c r="C1168" s="56"/>
      <c r="D1168" s="56"/>
      <c r="E1168" s="56"/>
      <c r="F1168" s="56"/>
      <c r="G1168" s="56"/>
      <c r="H1168" s="56"/>
      <c r="I1168" s="56"/>
      <c r="J1168" s="56"/>
      <c r="K1168" s="56"/>
      <c r="L1168" s="56"/>
      <c r="M1168" s="56"/>
      <c r="CK1168" s="56"/>
      <c r="CL1168" s="56"/>
      <c r="CM1168" s="56"/>
      <c r="CN1168" s="56"/>
      <c r="CO1168" s="56"/>
      <c r="CP1168" s="56"/>
      <c r="CQ1168" s="56"/>
      <c r="CR1168" s="56"/>
      <c r="CS1168" s="56"/>
      <c r="CT1168" s="56"/>
      <c r="CU1168" s="56"/>
      <c r="CV1168" s="56"/>
      <c r="CW1168" s="56"/>
      <c r="CX1168" s="56"/>
      <c r="CY1168" s="56"/>
      <c r="CZ1168" s="56"/>
      <c r="DA1168" s="56"/>
      <c r="DB1168" s="56"/>
      <c r="DC1168" s="56"/>
      <c r="DD1168" s="56"/>
      <c r="DE1168" s="56"/>
      <c r="DF1168" s="56"/>
      <c r="DG1168" s="56"/>
      <c r="DH1168" s="56"/>
      <c r="DI1168" s="56"/>
      <c r="DJ1168" s="56"/>
      <c r="DK1168" s="56"/>
      <c r="DL1168" s="56"/>
      <c r="DM1168" s="56"/>
      <c r="DN1168" s="56"/>
      <c r="DO1168" s="56"/>
      <c r="DP1168" s="56"/>
      <c r="DQ1168" s="56"/>
      <c r="DR1168" s="56"/>
      <c r="DS1168" s="56"/>
      <c r="DT1168" s="56"/>
      <c r="DU1168" s="56"/>
      <c r="DV1168" s="56"/>
      <c r="DW1168" s="56"/>
      <c r="DX1168" s="56"/>
      <c r="DY1168" s="56"/>
      <c r="DZ1168" s="56"/>
      <c r="EA1168" s="56"/>
      <c r="EB1168" s="56"/>
      <c r="EC1168" s="56"/>
      <c r="ED1168" s="56"/>
      <c r="EE1168" s="56"/>
      <c r="EF1168" s="56"/>
      <c r="EG1168" s="56"/>
      <c r="EH1168" s="56"/>
      <c r="EI1168" s="56"/>
      <c r="EJ1168" s="56"/>
      <c r="EK1168" s="56"/>
      <c r="EL1168" s="56"/>
      <c r="EM1168" s="56"/>
      <c r="EN1168" s="56"/>
      <c r="EO1168" s="56"/>
      <c r="EP1168" s="56"/>
      <c r="EQ1168" s="56"/>
      <c r="ER1168" s="56"/>
      <c r="ES1168" s="56"/>
      <c r="ET1168" s="56"/>
      <c r="EU1168" s="56"/>
      <c r="EV1168" s="56"/>
      <c r="EW1168" s="56"/>
      <c r="EX1168" s="56"/>
      <c r="EY1168" s="56"/>
      <c r="EZ1168" s="56"/>
      <c r="FA1168" s="56"/>
      <c r="FB1168" s="56"/>
      <c r="FC1168" s="56"/>
      <c r="FD1168" s="56"/>
      <c r="FE1168" s="56"/>
      <c r="FF1168" s="56"/>
      <c r="FG1168" s="56"/>
      <c r="FH1168" s="56"/>
      <c r="FI1168" s="56"/>
      <c r="FJ1168" s="56"/>
      <c r="FK1168" s="56"/>
      <c r="FL1168" s="56"/>
      <c r="FM1168" s="56"/>
      <c r="FN1168" s="56"/>
      <c r="FO1168" s="56"/>
      <c r="FP1168" s="56"/>
      <c r="FQ1168" s="56"/>
      <c r="FR1168" s="56"/>
      <c r="FS1168" s="56"/>
      <c r="FT1168" s="56"/>
      <c r="FU1168" s="56"/>
      <c r="FV1168" s="56"/>
      <c r="FW1168" s="56"/>
      <c r="FX1168" s="56"/>
      <c r="FY1168" s="56"/>
      <c r="FZ1168" s="56"/>
      <c r="GA1168" s="56"/>
      <c r="GB1168" s="56"/>
      <c r="GC1168" s="56"/>
      <c r="GD1168" s="56"/>
      <c r="GE1168" s="56"/>
      <c r="GF1168" s="56"/>
      <c r="GG1168" s="56"/>
      <c r="GH1168" s="56"/>
      <c r="GI1168" s="56"/>
      <c r="GJ1168" s="56"/>
      <c r="GK1168" s="56"/>
      <c r="GL1168" s="56"/>
      <c r="GM1168" s="56"/>
      <c r="GN1168" s="56"/>
      <c r="GO1168" s="56"/>
      <c r="GP1168" s="56"/>
      <c r="GQ1168" s="56"/>
      <c r="GR1168" s="56"/>
      <c r="GS1168" s="56"/>
      <c r="GT1168" s="56"/>
      <c r="GU1168" s="56"/>
      <c r="GV1168" s="56"/>
      <c r="GW1168" s="56"/>
      <c r="GX1168" s="56"/>
      <c r="GY1168" s="56"/>
      <c r="GZ1168" s="56"/>
      <c r="HA1168" s="56"/>
      <c r="HB1168" s="56"/>
      <c r="HC1168" s="56"/>
      <c r="HD1168" s="56"/>
      <c r="HE1168" s="56"/>
      <c r="HF1168" s="56"/>
      <c r="HG1168" s="56"/>
      <c r="HH1168" s="56"/>
      <c r="HI1168" s="56"/>
      <c r="HJ1168" s="56"/>
      <c r="HK1168" s="56"/>
      <c r="HL1168" s="56"/>
      <c r="HM1168" s="56"/>
      <c r="HN1168" s="56"/>
      <c r="HO1168" s="56"/>
      <c r="HP1168" s="56"/>
      <c r="HQ1168" s="56"/>
      <c r="HR1168" s="56"/>
      <c r="HS1168" s="56"/>
      <c r="HT1168" s="56"/>
      <c r="HU1168" s="56"/>
      <c r="HV1168" s="56"/>
      <c r="HW1168" s="56"/>
      <c r="HX1168" s="56"/>
      <c r="HY1168" s="56"/>
      <c r="HZ1168" s="56"/>
      <c r="IA1168" s="56"/>
      <c r="IB1168" s="56"/>
      <c r="IC1168" s="56"/>
      <c r="ID1168" s="56"/>
      <c r="IE1168" s="56"/>
      <c r="IF1168" s="56"/>
      <c r="IG1168" s="56"/>
      <c r="IH1168" s="56"/>
      <c r="II1168" s="56"/>
      <c r="IJ1168" s="56"/>
      <c r="IK1168" s="56"/>
      <c r="IL1168" s="56"/>
      <c r="IM1168" s="56"/>
      <c r="IN1168" s="56"/>
      <c r="IO1168" s="56"/>
      <c r="IP1168" s="56"/>
      <c r="IQ1168" s="56"/>
      <c r="IR1168" s="56"/>
      <c r="IS1168" s="56"/>
      <c r="IT1168" s="56"/>
      <c r="IU1168" s="56"/>
      <c r="IV1168" s="56"/>
      <c r="IW1168" s="56"/>
      <c r="IX1168" s="56"/>
    </row>
    <row r="1169" spans="2:258">
      <c r="B1169" s="56"/>
      <c r="C1169" s="56"/>
      <c r="D1169" s="56"/>
      <c r="E1169" s="56"/>
      <c r="F1169" s="56"/>
      <c r="G1169" s="56"/>
      <c r="H1169" s="56"/>
      <c r="I1169" s="56"/>
      <c r="J1169" s="56"/>
      <c r="K1169" s="56"/>
      <c r="L1169" s="56"/>
      <c r="M1169" s="56"/>
      <c r="CK1169" s="56"/>
      <c r="CL1169" s="56"/>
      <c r="CM1169" s="56"/>
      <c r="CN1169" s="56"/>
      <c r="CO1169" s="56"/>
      <c r="CP1169" s="56"/>
      <c r="CQ1169" s="56"/>
      <c r="CR1169" s="56"/>
      <c r="CS1169" s="56"/>
      <c r="CT1169" s="56"/>
      <c r="CU1169" s="56"/>
      <c r="CV1169" s="56"/>
      <c r="CW1169" s="56"/>
      <c r="CX1169" s="56"/>
      <c r="CY1169" s="56"/>
      <c r="CZ1169" s="56"/>
      <c r="DA1169" s="56"/>
      <c r="DB1169" s="56"/>
      <c r="DC1169" s="56"/>
      <c r="DD1169" s="56"/>
      <c r="DE1169" s="56"/>
      <c r="DF1169" s="56"/>
      <c r="DG1169" s="56"/>
      <c r="DH1169" s="56"/>
      <c r="DI1169" s="56"/>
      <c r="DJ1169" s="56"/>
      <c r="DK1169" s="56"/>
      <c r="DL1169" s="56"/>
      <c r="DM1169" s="56"/>
      <c r="DN1169" s="56"/>
      <c r="DO1169" s="56"/>
      <c r="DP1169" s="56"/>
      <c r="DQ1169" s="56"/>
      <c r="DR1169" s="56"/>
      <c r="DS1169" s="56"/>
      <c r="DT1169" s="56"/>
      <c r="DU1169" s="56"/>
      <c r="DV1169" s="56"/>
      <c r="DW1169" s="56"/>
      <c r="DX1169" s="56"/>
      <c r="DY1169" s="56"/>
      <c r="DZ1169" s="56"/>
      <c r="EA1169" s="56"/>
      <c r="EB1169" s="56"/>
      <c r="EC1169" s="56"/>
      <c r="ED1169" s="56"/>
      <c r="EE1169" s="56"/>
      <c r="EF1169" s="56"/>
      <c r="EG1169" s="56"/>
      <c r="EH1169" s="56"/>
      <c r="EI1169" s="56"/>
      <c r="EJ1169" s="56"/>
      <c r="EK1169" s="56"/>
      <c r="EL1169" s="56"/>
      <c r="EM1169" s="56"/>
      <c r="EN1169" s="56"/>
      <c r="EO1169" s="56"/>
      <c r="EP1169" s="56"/>
      <c r="EQ1169" s="56"/>
      <c r="ER1169" s="56"/>
      <c r="ES1169" s="56"/>
      <c r="ET1169" s="56"/>
      <c r="EU1169" s="56"/>
      <c r="EV1169" s="56"/>
      <c r="EW1169" s="56"/>
      <c r="EX1169" s="56"/>
      <c r="EY1169" s="56"/>
      <c r="EZ1169" s="56"/>
      <c r="FA1169" s="56"/>
      <c r="FB1169" s="56"/>
      <c r="FC1169" s="56"/>
      <c r="FD1169" s="56"/>
      <c r="FE1169" s="56"/>
      <c r="FF1169" s="56"/>
      <c r="FG1169" s="56"/>
      <c r="FH1169" s="56"/>
      <c r="FI1169" s="56"/>
      <c r="FJ1169" s="56"/>
      <c r="FK1169" s="56"/>
      <c r="FL1169" s="56"/>
      <c r="FM1169" s="56"/>
      <c r="FN1169" s="56"/>
      <c r="FO1169" s="56"/>
      <c r="FP1169" s="56"/>
      <c r="FQ1169" s="56"/>
      <c r="FR1169" s="56"/>
      <c r="FS1169" s="56"/>
      <c r="FT1169" s="56"/>
      <c r="FU1169" s="56"/>
      <c r="FV1169" s="56"/>
      <c r="FW1169" s="56"/>
      <c r="FX1169" s="56"/>
      <c r="FY1169" s="56"/>
      <c r="FZ1169" s="56"/>
      <c r="GA1169" s="56"/>
      <c r="GB1169" s="56"/>
      <c r="GC1169" s="56"/>
      <c r="GD1169" s="56"/>
      <c r="GE1169" s="56"/>
      <c r="GF1169" s="56"/>
      <c r="GG1169" s="56"/>
      <c r="GH1169" s="56"/>
      <c r="GI1169" s="56"/>
      <c r="GJ1169" s="56"/>
      <c r="GK1169" s="56"/>
      <c r="GL1169" s="56"/>
      <c r="GM1169" s="56"/>
      <c r="GN1169" s="56"/>
      <c r="GO1169" s="56"/>
      <c r="GP1169" s="56"/>
      <c r="GQ1169" s="56"/>
      <c r="GR1169" s="56"/>
      <c r="GS1169" s="56"/>
      <c r="GT1169" s="56"/>
      <c r="GU1169" s="56"/>
      <c r="GV1169" s="56"/>
      <c r="GW1169" s="56"/>
      <c r="GX1169" s="56"/>
      <c r="GY1169" s="56"/>
      <c r="GZ1169" s="56"/>
      <c r="HA1169" s="56"/>
      <c r="HB1169" s="56"/>
      <c r="HC1169" s="56"/>
      <c r="HD1169" s="56"/>
      <c r="HE1169" s="56"/>
      <c r="HF1169" s="56"/>
      <c r="HG1169" s="56"/>
      <c r="HH1169" s="56"/>
      <c r="HI1169" s="56"/>
      <c r="HJ1169" s="56"/>
      <c r="HK1169" s="56"/>
      <c r="HL1169" s="56"/>
      <c r="HM1169" s="56"/>
      <c r="HN1169" s="56"/>
      <c r="HO1169" s="56"/>
      <c r="HP1169" s="56"/>
      <c r="HQ1169" s="56"/>
      <c r="HR1169" s="56"/>
      <c r="HS1169" s="56"/>
      <c r="HT1169" s="56"/>
      <c r="HU1169" s="56"/>
      <c r="HV1169" s="56"/>
      <c r="HW1169" s="56"/>
      <c r="HX1169" s="56"/>
      <c r="HY1169" s="56"/>
      <c r="HZ1169" s="56"/>
      <c r="IA1169" s="56"/>
      <c r="IB1169" s="56"/>
      <c r="IC1169" s="56"/>
      <c r="ID1169" s="56"/>
      <c r="IE1169" s="56"/>
      <c r="IF1169" s="56"/>
      <c r="IG1169" s="56"/>
      <c r="IH1169" s="56"/>
      <c r="II1169" s="56"/>
      <c r="IJ1169" s="56"/>
      <c r="IK1169" s="56"/>
      <c r="IL1169" s="56"/>
      <c r="IM1169" s="56"/>
      <c r="IN1169" s="56"/>
      <c r="IO1169" s="56"/>
      <c r="IP1169" s="56"/>
      <c r="IQ1169" s="56"/>
      <c r="IR1169" s="56"/>
      <c r="IS1169" s="56"/>
      <c r="IT1169" s="56"/>
      <c r="IU1169" s="56"/>
      <c r="IV1169" s="56"/>
      <c r="IW1169" s="56"/>
      <c r="IX1169" s="56"/>
    </row>
    <row r="1170" spans="2:258">
      <c r="B1170" s="56"/>
      <c r="C1170" s="56"/>
      <c r="D1170" s="56"/>
      <c r="E1170" s="56"/>
      <c r="F1170" s="56"/>
      <c r="G1170" s="56"/>
      <c r="H1170" s="56"/>
      <c r="I1170" s="56"/>
      <c r="J1170" s="56"/>
      <c r="K1170" s="56"/>
      <c r="L1170" s="56"/>
      <c r="M1170" s="56"/>
      <c r="CK1170" s="56"/>
      <c r="CL1170" s="56"/>
      <c r="CM1170" s="56"/>
      <c r="CN1170" s="56"/>
      <c r="CO1170" s="56"/>
      <c r="CP1170" s="56"/>
      <c r="CQ1170" s="56"/>
      <c r="CR1170" s="56"/>
      <c r="CS1170" s="56"/>
      <c r="CT1170" s="56"/>
      <c r="CU1170" s="56"/>
      <c r="CV1170" s="56"/>
      <c r="CW1170" s="56"/>
      <c r="CX1170" s="56"/>
      <c r="CY1170" s="56"/>
      <c r="CZ1170" s="56"/>
      <c r="DA1170" s="56"/>
      <c r="DB1170" s="56"/>
      <c r="DC1170" s="56"/>
      <c r="DD1170" s="56"/>
      <c r="DE1170" s="56"/>
      <c r="DF1170" s="56"/>
      <c r="DG1170" s="56"/>
      <c r="DH1170" s="56"/>
      <c r="DI1170" s="56"/>
      <c r="DJ1170" s="56"/>
      <c r="DK1170" s="56"/>
      <c r="DL1170" s="56"/>
      <c r="DM1170" s="56"/>
      <c r="DN1170" s="56"/>
      <c r="DO1170" s="56"/>
      <c r="DP1170" s="56"/>
      <c r="DQ1170" s="56"/>
      <c r="DR1170" s="56"/>
      <c r="DS1170" s="56"/>
      <c r="DT1170" s="56"/>
      <c r="DU1170" s="56"/>
      <c r="DV1170" s="56"/>
      <c r="DW1170" s="56"/>
      <c r="DX1170" s="56"/>
      <c r="DY1170" s="56"/>
      <c r="DZ1170" s="56"/>
      <c r="EA1170" s="56"/>
      <c r="EB1170" s="56"/>
      <c r="EC1170" s="56"/>
      <c r="ED1170" s="56"/>
      <c r="EE1170" s="56"/>
      <c r="EF1170" s="56"/>
      <c r="EG1170" s="56"/>
      <c r="EH1170" s="56"/>
      <c r="EI1170" s="56"/>
      <c r="EJ1170" s="56"/>
      <c r="EK1170" s="56"/>
      <c r="EL1170" s="56"/>
      <c r="EM1170" s="56"/>
      <c r="EN1170" s="56"/>
      <c r="EO1170" s="56"/>
      <c r="EP1170" s="56"/>
      <c r="EQ1170" s="56"/>
      <c r="ER1170" s="56"/>
      <c r="ES1170" s="56"/>
      <c r="ET1170" s="56"/>
      <c r="EU1170" s="56"/>
      <c r="EV1170" s="56"/>
      <c r="EW1170" s="56"/>
      <c r="EX1170" s="56"/>
      <c r="EY1170" s="56"/>
      <c r="EZ1170" s="56"/>
      <c r="FA1170" s="56"/>
      <c r="FB1170" s="56"/>
      <c r="FC1170" s="56"/>
      <c r="FD1170" s="56"/>
      <c r="FE1170" s="56"/>
      <c r="FF1170" s="56"/>
      <c r="FG1170" s="56"/>
      <c r="FH1170" s="56"/>
      <c r="FI1170" s="56"/>
      <c r="FJ1170" s="56"/>
      <c r="FK1170" s="56"/>
      <c r="FL1170" s="56"/>
      <c r="FM1170" s="56"/>
      <c r="FN1170" s="56"/>
      <c r="FO1170" s="56"/>
      <c r="FP1170" s="56"/>
      <c r="FQ1170" s="56"/>
      <c r="FR1170" s="56"/>
      <c r="FS1170" s="56"/>
      <c r="FT1170" s="56"/>
      <c r="FU1170" s="56"/>
      <c r="FV1170" s="56"/>
      <c r="FW1170" s="56"/>
      <c r="FX1170" s="56"/>
      <c r="FY1170" s="56"/>
      <c r="FZ1170" s="56"/>
      <c r="GA1170" s="56"/>
      <c r="GB1170" s="56"/>
      <c r="GC1170" s="56"/>
      <c r="GD1170" s="56"/>
      <c r="GE1170" s="56"/>
      <c r="GF1170" s="56"/>
      <c r="GG1170" s="56"/>
      <c r="GH1170" s="56"/>
      <c r="GI1170" s="56"/>
      <c r="GJ1170" s="56"/>
      <c r="GK1170" s="56"/>
      <c r="GL1170" s="56"/>
      <c r="GM1170" s="56"/>
      <c r="GN1170" s="56"/>
      <c r="GO1170" s="56"/>
      <c r="GP1170" s="56"/>
      <c r="GQ1170" s="56"/>
      <c r="GR1170" s="56"/>
      <c r="GS1170" s="56"/>
      <c r="GT1170" s="56"/>
      <c r="GU1170" s="56"/>
      <c r="GV1170" s="56"/>
      <c r="GW1170" s="56"/>
      <c r="GX1170" s="56"/>
      <c r="GY1170" s="56"/>
      <c r="GZ1170" s="56"/>
      <c r="HA1170" s="56"/>
      <c r="HB1170" s="56"/>
      <c r="HC1170" s="56"/>
      <c r="HD1170" s="56"/>
      <c r="HE1170" s="56"/>
      <c r="HF1170" s="56"/>
      <c r="HG1170" s="56"/>
      <c r="HH1170" s="56"/>
      <c r="HI1170" s="56"/>
      <c r="HJ1170" s="56"/>
      <c r="HK1170" s="56"/>
      <c r="HL1170" s="56"/>
      <c r="HM1170" s="56"/>
      <c r="HN1170" s="56"/>
      <c r="HO1170" s="56"/>
      <c r="HP1170" s="56"/>
      <c r="HQ1170" s="56"/>
      <c r="HR1170" s="56"/>
      <c r="HS1170" s="56"/>
      <c r="HT1170" s="56"/>
      <c r="HU1170" s="56"/>
      <c r="HV1170" s="56"/>
      <c r="HW1170" s="56"/>
      <c r="HX1170" s="56"/>
      <c r="HY1170" s="56"/>
      <c r="HZ1170" s="56"/>
      <c r="IA1170" s="56"/>
      <c r="IB1170" s="56"/>
      <c r="IC1170" s="56"/>
      <c r="ID1170" s="56"/>
      <c r="IE1170" s="56"/>
      <c r="IF1170" s="56"/>
      <c r="IG1170" s="56"/>
      <c r="IH1170" s="56"/>
      <c r="II1170" s="56"/>
      <c r="IJ1170" s="56"/>
      <c r="IK1170" s="56"/>
      <c r="IL1170" s="56"/>
      <c r="IM1170" s="56"/>
      <c r="IN1170" s="56"/>
      <c r="IO1170" s="56"/>
      <c r="IP1170" s="56"/>
      <c r="IQ1170" s="56"/>
      <c r="IR1170" s="56"/>
      <c r="IS1170" s="56"/>
      <c r="IT1170" s="56"/>
      <c r="IU1170" s="56"/>
      <c r="IV1170" s="56"/>
      <c r="IW1170" s="56"/>
      <c r="IX1170" s="56"/>
    </row>
    <row r="1171" spans="2:258">
      <c r="B1171" s="56"/>
      <c r="C1171" s="56"/>
      <c r="D1171" s="56"/>
      <c r="E1171" s="56"/>
      <c r="F1171" s="56"/>
      <c r="G1171" s="56"/>
      <c r="H1171" s="56"/>
      <c r="I1171" s="56"/>
      <c r="J1171" s="56"/>
      <c r="K1171" s="56"/>
      <c r="L1171" s="56"/>
      <c r="M1171" s="56"/>
      <c r="CK1171" s="56"/>
      <c r="CL1171" s="56"/>
      <c r="CM1171" s="56"/>
      <c r="CN1171" s="56"/>
      <c r="CO1171" s="56"/>
      <c r="CP1171" s="56"/>
      <c r="CQ1171" s="56"/>
      <c r="CR1171" s="56"/>
      <c r="CS1171" s="56"/>
      <c r="CT1171" s="56"/>
      <c r="CU1171" s="56"/>
      <c r="CV1171" s="56"/>
      <c r="CW1171" s="56"/>
      <c r="CX1171" s="56"/>
      <c r="CY1171" s="56"/>
      <c r="CZ1171" s="56"/>
      <c r="DA1171" s="56"/>
      <c r="DB1171" s="56"/>
      <c r="DC1171" s="56"/>
      <c r="DD1171" s="56"/>
      <c r="DE1171" s="56"/>
      <c r="DF1171" s="56"/>
      <c r="DG1171" s="56"/>
      <c r="DH1171" s="56"/>
      <c r="DI1171" s="56"/>
      <c r="DJ1171" s="56"/>
      <c r="DK1171" s="56"/>
      <c r="DL1171" s="56"/>
      <c r="DM1171" s="56"/>
      <c r="DN1171" s="56"/>
      <c r="DO1171" s="56"/>
      <c r="DP1171" s="56"/>
      <c r="DQ1171" s="56"/>
      <c r="DR1171" s="56"/>
      <c r="DS1171" s="56"/>
      <c r="DT1171" s="56"/>
      <c r="DU1171" s="56"/>
      <c r="DV1171" s="56"/>
      <c r="DW1171" s="56"/>
      <c r="DX1171" s="56"/>
      <c r="DY1171" s="56"/>
      <c r="DZ1171" s="56"/>
      <c r="EA1171" s="56"/>
      <c r="EB1171" s="56"/>
      <c r="EC1171" s="56"/>
      <c r="ED1171" s="56"/>
      <c r="EE1171" s="56"/>
      <c r="EF1171" s="56"/>
      <c r="EG1171" s="56"/>
      <c r="EH1171" s="56"/>
      <c r="EI1171" s="56"/>
      <c r="EJ1171" s="56"/>
      <c r="EK1171" s="56"/>
      <c r="EL1171" s="56"/>
      <c r="EM1171" s="56"/>
      <c r="EN1171" s="56"/>
      <c r="EO1171" s="56"/>
      <c r="EP1171" s="56"/>
      <c r="EQ1171" s="56"/>
      <c r="ER1171" s="56"/>
      <c r="ES1171" s="56"/>
      <c r="ET1171" s="56"/>
      <c r="EU1171" s="56"/>
      <c r="EV1171" s="56"/>
      <c r="EW1171" s="56"/>
      <c r="EX1171" s="56"/>
      <c r="EY1171" s="56"/>
      <c r="EZ1171" s="56"/>
      <c r="FA1171" s="56"/>
      <c r="FB1171" s="56"/>
      <c r="FC1171" s="56"/>
      <c r="FD1171" s="56"/>
      <c r="FE1171" s="56"/>
      <c r="FF1171" s="56"/>
      <c r="FG1171" s="56"/>
      <c r="FH1171" s="56"/>
      <c r="FI1171" s="56"/>
      <c r="FJ1171" s="56"/>
      <c r="FK1171" s="56"/>
      <c r="FL1171" s="56"/>
      <c r="FM1171" s="56"/>
      <c r="FN1171" s="56"/>
      <c r="FO1171" s="56"/>
      <c r="FP1171" s="56"/>
      <c r="FQ1171" s="56"/>
      <c r="FR1171" s="56"/>
      <c r="FS1171" s="56"/>
      <c r="FT1171" s="56"/>
      <c r="FU1171" s="56"/>
      <c r="FV1171" s="56"/>
      <c r="FW1171" s="56"/>
      <c r="FX1171" s="56"/>
      <c r="FY1171" s="56"/>
      <c r="FZ1171" s="56"/>
      <c r="GA1171" s="56"/>
      <c r="GB1171" s="56"/>
      <c r="GC1171" s="56"/>
      <c r="GD1171" s="56"/>
      <c r="GE1171" s="56"/>
      <c r="GF1171" s="56"/>
      <c r="GG1171" s="56"/>
      <c r="GH1171" s="56"/>
      <c r="GI1171" s="56"/>
      <c r="GJ1171" s="56"/>
      <c r="GK1171" s="56"/>
      <c r="GL1171" s="56"/>
      <c r="GM1171" s="56"/>
      <c r="GN1171" s="56"/>
      <c r="GO1171" s="56"/>
      <c r="GP1171" s="56"/>
      <c r="GQ1171" s="56"/>
      <c r="GR1171" s="56"/>
      <c r="GS1171" s="56"/>
      <c r="GT1171" s="56"/>
      <c r="GU1171" s="56"/>
      <c r="GV1171" s="56"/>
      <c r="GW1171" s="56"/>
      <c r="GX1171" s="56"/>
      <c r="GY1171" s="56"/>
      <c r="GZ1171" s="56"/>
      <c r="HA1171" s="56"/>
      <c r="HB1171" s="56"/>
      <c r="HC1171" s="56"/>
      <c r="HD1171" s="56"/>
      <c r="HE1171" s="56"/>
      <c r="HF1171" s="56"/>
      <c r="HG1171" s="56"/>
      <c r="HH1171" s="56"/>
      <c r="HI1171" s="56"/>
      <c r="HJ1171" s="56"/>
      <c r="HK1171" s="56"/>
      <c r="HL1171" s="56"/>
      <c r="HM1171" s="56"/>
      <c r="HN1171" s="56"/>
      <c r="HO1171" s="56"/>
      <c r="HP1171" s="56"/>
      <c r="HQ1171" s="56"/>
      <c r="HR1171" s="56"/>
      <c r="HS1171" s="56"/>
      <c r="HT1171" s="56"/>
      <c r="HU1171" s="56"/>
      <c r="HV1171" s="56"/>
      <c r="HW1171" s="56"/>
      <c r="HX1171" s="56"/>
      <c r="HY1171" s="56"/>
      <c r="HZ1171" s="56"/>
      <c r="IA1171" s="56"/>
      <c r="IB1171" s="56"/>
      <c r="IC1171" s="56"/>
      <c r="ID1171" s="56"/>
      <c r="IE1171" s="56"/>
      <c r="IF1171" s="56"/>
      <c r="IG1171" s="56"/>
      <c r="IH1171" s="56"/>
      <c r="II1171" s="56"/>
      <c r="IJ1171" s="56"/>
      <c r="IK1171" s="56"/>
      <c r="IL1171" s="56"/>
      <c r="IM1171" s="56"/>
      <c r="IN1171" s="56"/>
      <c r="IO1171" s="56"/>
      <c r="IP1171" s="56"/>
      <c r="IQ1171" s="56"/>
      <c r="IR1171" s="56"/>
      <c r="IS1171" s="56"/>
      <c r="IT1171" s="56"/>
      <c r="IU1171" s="56"/>
      <c r="IV1171" s="56"/>
      <c r="IW1171" s="56"/>
      <c r="IX1171" s="56"/>
    </row>
    <row r="1172" spans="2:258">
      <c r="B1172" s="56"/>
      <c r="C1172" s="56"/>
      <c r="D1172" s="56"/>
      <c r="E1172" s="56"/>
      <c r="F1172" s="56"/>
      <c r="G1172" s="56"/>
      <c r="H1172" s="56"/>
      <c r="I1172" s="56"/>
      <c r="J1172" s="56"/>
      <c r="K1172" s="56"/>
      <c r="L1172" s="56"/>
      <c r="M1172" s="56"/>
      <c r="CK1172" s="56"/>
      <c r="CL1172" s="56"/>
      <c r="CM1172" s="56"/>
      <c r="CN1172" s="56"/>
      <c r="CO1172" s="56"/>
      <c r="CP1172" s="56"/>
      <c r="CQ1172" s="56"/>
      <c r="CR1172" s="56"/>
      <c r="CS1172" s="56"/>
      <c r="CT1172" s="56"/>
      <c r="CU1172" s="56"/>
      <c r="CV1172" s="56"/>
      <c r="CW1172" s="56"/>
      <c r="CX1172" s="56"/>
      <c r="CY1172" s="56"/>
      <c r="CZ1172" s="56"/>
      <c r="DA1172" s="56"/>
      <c r="DB1172" s="56"/>
      <c r="DC1172" s="56"/>
      <c r="DD1172" s="56"/>
      <c r="DE1172" s="56"/>
      <c r="DF1172" s="56"/>
      <c r="DG1172" s="56"/>
      <c r="DH1172" s="56"/>
      <c r="DI1172" s="56"/>
      <c r="DJ1172" s="56"/>
      <c r="DK1172" s="56"/>
      <c r="DL1172" s="56"/>
      <c r="DM1172" s="56"/>
      <c r="DN1172" s="56"/>
      <c r="DO1172" s="56"/>
      <c r="DP1172" s="56"/>
      <c r="DQ1172" s="56"/>
      <c r="DR1172" s="56"/>
      <c r="DS1172" s="56"/>
      <c r="DT1172" s="56"/>
      <c r="DU1172" s="56"/>
      <c r="DV1172" s="56"/>
      <c r="DW1172" s="56"/>
      <c r="DX1172" s="56"/>
      <c r="DY1172" s="56"/>
      <c r="DZ1172" s="56"/>
      <c r="EA1172" s="56"/>
      <c r="EB1172" s="56"/>
      <c r="EC1172" s="56"/>
      <c r="ED1172" s="56"/>
      <c r="EE1172" s="56"/>
      <c r="EF1172" s="56"/>
      <c r="EG1172" s="56"/>
      <c r="EH1172" s="56"/>
      <c r="EI1172" s="56"/>
      <c r="EJ1172" s="56"/>
      <c r="EK1172" s="56"/>
      <c r="EL1172" s="56"/>
      <c r="EM1172" s="56"/>
      <c r="EN1172" s="56"/>
      <c r="EO1172" s="56"/>
      <c r="EP1172" s="56"/>
      <c r="EQ1172" s="56"/>
      <c r="ER1172" s="56"/>
      <c r="ES1172" s="56"/>
      <c r="ET1172" s="56"/>
      <c r="EU1172" s="56"/>
      <c r="EV1172" s="56"/>
      <c r="EW1172" s="56"/>
      <c r="EX1172" s="56"/>
      <c r="EY1172" s="56"/>
      <c r="EZ1172" s="56"/>
      <c r="FA1172" s="56"/>
      <c r="FB1172" s="56"/>
      <c r="FC1172" s="56"/>
      <c r="FD1172" s="56"/>
      <c r="FE1172" s="56"/>
      <c r="FF1172" s="56"/>
      <c r="FG1172" s="56"/>
      <c r="FH1172" s="56"/>
      <c r="FI1172" s="56"/>
      <c r="FJ1172" s="56"/>
      <c r="FK1172" s="56"/>
      <c r="FL1172" s="56"/>
      <c r="FM1172" s="56"/>
      <c r="FN1172" s="56"/>
      <c r="FO1172" s="56"/>
      <c r="FP1172" s="56"/>
      <c r="FQ1172" s="56"/>
      <c r="FR1172" s="56"/>
      <c r="FS1172" s="56"/>
      <c r="FT1172" s="56"/>
      <c r="FU1172" s="56"/>
      <c r="FV1172" s="56"/>
      <c r="FW1172" s="56"/>
      <c r="FX1172" s="56"/>
      <c r="FY1172" s="56"/>
      <c r="FZ1172" s="56"/>
      <c r="GA1172" s="56"/>
      <c r="GB1172" s="56"/>
      <c r="GC1172" s="56"/>
      <c r="GD1172" s="56"/>
      <c r="GE1172" s="56"/>
      <c r="GF1172" s="56"/>
      <c r="GG1172" s="56"/>
      <c r="GH1172" s="56"/>
      <c r="GI1172" s="56"/>
      <c r="GJ1172" s="56"/>
      <c r="GK1172" s="56"/>
      <c r="GL1172" s="56"/>
      <c r="GM1172" s="56"/>
      <c r="GN1172" s="56"/>
      <c r="GO1172" s="56"/>
      <c r="GP1172" s="56"/>
      <c r="GQ1172" s="56"/>
      <c r="GR1172" s="56"/>
      <c r="GS1172" s="56"/>
      <c r="GT1172" s="56"/>
      <c r="GU1172" s="56"/>
      <c r="GV1172" s="56"/>
      <c r="GW1172" s="56"/>
      <c r="GX1172" s="56"/>
      <c r="GY1172" s="56"/>
      <c r="GZ1172" s="56"/>
      <c r="HA1172" s="56"/>
      <c r="HB1172" s="56"/>
      <c r="HC1172" s="56"/>
      <c r="HD1172" s="56"/>
      <c r="HE1172" s="56"/>
      <c r="HF1172" s="56"/>
      <c r="HG1172" s="56"/>
      <c r="HH1172" s="56"/>
      <c r="HI1172" s="56"/>
      <c r="HJ1172" s="56"/>
      <c r="HK1172" s="56"/>
      <c r="HL1172" s="56"/>
      <c r="HM1172" s="56"/>
      <c r="HN1172" s="56"/>
      <c r="HO1172" s="56"/>
      <c r="HP1172" s="56"/>
      <c r="HQ1172" s="56"/>
      <c r="HR1172" s="56"/>
      <c r="HS1172" s="56"/>
      <c r="HT1172" s="56"/>
      <c r="HU1172" s="56"/>
      <c r="HV1172" s="56"/>
      <c r="HW1172" s="56"/>
      <c r="HX1172" s="56"/>
      <c r="HY1172" s="56"/>
      <c r="HZ1172" s="56"/>
      <c r="IA1172" s="56"/>
      <c r="IB1172" s="56"/>
      <c r="IC1172" s="56"/>
      <c r="ID1172" s="56"/>
      <c r="IE1172" s="56"/>
      <c r="IF1172" s="56"/>
      <c r="IG1172" s="56"/>
      <c r="IH1172" s="56"/>
      <c r="II1172" s="56"/>
      <c r="IJ1172" s="56"/>
      <c r="IK1172" s="56"/>
      <c r="IL1172" s="56"/>
      <c r="IM1172" s="56"/>
      <c r="IN1172" s="56"/>
      <c r="IO1172" s="56"/>
      <c r="IP1172" s="56"/>
      <c r="IQ1172" s="56"/>
      <c r="IR1172" s="56"/>
      <c r="IS1172" s="56"/>
      <c r="IT1172" s="56"/>
      <c r="IU1172" s="56"/>
      <c r="IV1172" s="56"/>
      <c r="IW1172" s="56"/>
      <c r="IX1172" s="56"/>
    </row>
    <row r="1173" spans="2:258">
      <c r="B1173" s="56"/>
      <c r="C1173" s="56"/>
      <c r="D1173" s="56"/>
      <c r="E1173" s="56"/>
      <c r="F1173" s="56"/>
      <c r="G1173" s="56"/>
      <c r="H1173" s="56"/>
      <c r="I1173" s="56"/>
      <c r="J1173" s="56"/>
      <c r="K1173" s="56"/>
      <c r="L1173" s="56"/>
      <c r="M1173" s="56"/>
      <c r="CK1173" s="56"/>
      <c r="CL1173" s="56"/>
      <c r="CM1173" s="56"/>
      <c r="CN1173" s="56"/>
      <c r="CO1173" s="56"/>
      <c r="CP1173" s="56"/>
      <c r="CQ1173" s="56"/>
      <c r="CR1173" s="56"/>
      <c r="CS1173" s="56"/>
      <c r="CT1173" s="56"/>
      <c r="CU1173" s="56"/>
      <c r="CV1173" s="56"/>
      <c r="CW1173" s="56"/>
      <c r="CX1173" s="56"/>
      <c r="CY1173" s="56"/>
      <c r="CZ1173" s="56"/>
      <c r="DA1173" s="56"/>
      <c r="DB1173" s="56"/>
      <c r="DC1173" s="56"/>
      <c r="DD1173" s="56"/>
      <c r="DE1173" s="56"/>
      <c r="DF1173" s="56"/>
      <c r="DG1173" s="56"/>
      <c r="DH1173" s="56"/>
      <c r="DI1173" s="56"/>
      <c r="DJ1173" s="56"/>
      <c r="DK1173" s="56"/>
      <c r="DL1173" s="56"/>
      <c r="DM1173" s="56"/>
      <c r="DN1173" s="56"/>
      <c r="DO1173" s="56"/>
      <c r="DP1173" s="56"/>
      <c r="DQ1173" s="56"/>
      <c r="DR1173" s="56"/>
      <c r="DS1173" s="56"/>
      <c r="DT1173" s="56"/>
      <c r="DU1173" s="56"/>
      <c r="DV1173" s="56"/>
      <c r="DW1173" s="56"/>
      <c r="DX1173" s="56"/>
      <c r="DY1173" s="56"/>
      <c r="DZ1173" s="56"/>
      <c r="EA1173" s="56"/>
      <c r="EB1173" s="56"/>
      <c r="EC1173" s="56"/>
      <c r="ED1173" s="56"/>
      <c r="EE1173" s="56"/>
      <c r="EF1173" s="56"/>
      <c r="EG1173" s="56"/>
      <c r="EH1173" s="56"/>
      <c r="EI1173" s="56"/>
      <c r="EJ1173" s="56"/>
      <c r="EK1173" s="56"/>
      <c r="EL1173" s="56"/>
      <c r="EM1173" s="56"/>
      <c r="EN1173" s="56"/>
      <c r="EO1173" s="56"/>
      <c r="EP1173" s="56"/>
      <c r="EQ1173" s="56"/>
      <c r="ER1173" s="56"/>
      <c r="ES1173" s="56"/>
      <c r="ET1173" s="56"/>
      <c r="EU1173" s="56"/>
      <c r="EV1173" s="56"/>
      <c r="EW1173" s="56"/>
      <c r="EX1173" s="56"/>
      <c r="EY1173" s="56"/>
      <c r="EZ1173" s="56"/>
      <c r="FA1173" s="56"/>
      <c r="FB1173" s="56"/>
      <c r="FC1173" s="56"/>
      <c r="FD1173" s="56"/>
      <c r="FE1173" s="56"/>
      <c r="FF1173" s="56"/>
      <c r="FG1173" s="56"/>
      <c r="FH1173" s="56"/>
      <c r="FI1173" s="56"/>
      <c r="FJ1173" s="56"/>
      <c r="FK1173" s="56"/>
      <c r="FL1173" s="56"/>
      <c r="FM1173" s="56"/>
      <c r="FN1173" s="56"/>
      <c r="FO1173" s="56"/>
      <c r="FP1173" s="56"/>
      <c r="FQ1173" s="56"/>
      <c r="FR1173" s="56"/>
      <c r="FS1173" s="56"/>
      <c r="FT1173" s="56"/>
      <c r="FU1173" s="56"/>
      <c r="FV1173" s="56"/>
      <c r="FW1173" s="56"/>
      <c r="FX1173" s="56"/>
      <c r="FY1173" s="56"/>
      <c r="FZ1173" s="56"/>
      <c r="GA1173" s="56"/>
      <c r="GB1173" s="56"/>
      <c r="GC1173" s="56"/>
      <c r="GD1173" s="56"/>
      <c r="GE1173" s="56"/>
      <c r="GF1173" s="56"/>
      <c r="GG1173" s="56"/>
      <c r="GH1173" s="56"/>
      <c r="GI1173" s="56"/>
      <c r="GJ1173" s="56"/>
      <c r="GK1173" s="56"/>
      <c r="GL1173" s="56"/>
      <c r="GM1173" s="56"/>
      <c r="GN1173" s="56"/>
      <c r="GO1173" s="56"/>
      <c r="GP1173" s="56"/>
      <c r="GQ1173" s="56"/>
      <c r="GR1173" s="56"/>
      <c r="GS1173" s="56"/>
      <c r="GT1173" s="56"/>
      <c r="GU1173" s="56"/>
      <c r="GV1173" s="56"/>
      <c r="GW1173" s="56"/>
      <c r="GX1173" s="56"/>
      <c r="GY1173" s="56"/>
      <c r="GZ1173" s="56"/>
      <c r="HA1173" s="56"/>
      <c r="HB1173" s="56"/>
      <c r="HC1173" s="56"/>
      <c r="HD1173" s="56"/>
      <c r="HE1173" s="56"/>
      <c r="HF1173" s="56"/>
      <c r="HG1173" s="56"/>
      <c r="HH1173" s="56"/>
      <c r="HI1173" s="56"/>
      <c r="HJ1173" s="56"/>
      <c r="HK1173" s="56"/>
      <c r="HL1173" s="56"/>
      <c r="HM1173" s="56"/>
      <c r="HN1173" s="56"/>
      <c r="HO1173" s="56"/>
      <c r="HP1173" s="56"/>
      <c r="HQ1173" s="56"/>
      <c r="HR1173" s="56"/>
      <c r="HS1173" s="56"/>
      <c r="HT1173" s="56"/>
      <c r="HU1173" s="56"/>
      <c r="HV1173" s="56"/>
      <c r="HW1173" s="56"/>
      <c r="HX1173" s="56"/>
      <c r="HY1173" s="56"/>
      <c r="HZ1173" s="56"/>
      <c r="IA1173" s="56"/>
      <c r="IB1173" s="56"/>
      <c r="IC1173" s="56"/>
      <c r="ID1173" s="56"/>
      <c r="IE1173" s="56"/>
      <c r="IF1173" s="56"/>
      <c r="IG1173" s="56"/>
      <c r="IH1173" s="56"/>
      <c r="II1173" s="56"/>
      <c r="IJ1173" s="56"/>
      <c r="IK1173" s="56"/>
      <c r="IL1173" s="56"/>
      <c r="IM1173" s="56"/>
      <c r="IN1173" s="56"/>
      <c r="IO1173" s="56"/>
      <c r="IP1173" s="56"/>
      <c r="IQ1173" s="56"/>
      <c r="IR1173" s="56"/>
      <c r="IS1173" s="56"/>
      <c r="IT1173" s="56"/>
      <c r="IU1173" s="56"/>
      <c r="IV1173" s="56"/>
      <c r="IW1173" s="56"/>
      <c r="IX1173" s="56"/>
    </row>
    <row r="1174" spans="2:258">
      <c r="B1174" s="56"/>
      <c r="C1174" s="56"/>
      <c r="D1174" s="56"/>
      <c r="E1174" s="56"/>
      <c r="F1174" s="56"/>
      <c r="G1174" s="56"/>
      <c r="H1174" s="56"/>
      <c r="I1174" s="56"/>
      <c r="J1174" s="56"/>
      <c r="K1174" s="56"/>
      <c r="L1174" s="56"/>
      <c r="M1174" s="56"/>
      <c r="CK1174" s="56"/>
      <c r="CL1174" s="56"/>
      <c r="CM1174" s="56"/>
      <c r="CN1174" s="56"/>
      <c r="CO1174" s="56"/>
      <c r="CP1174" s="56"/>
      <c r="CQ1174" s="56"/>
      <c r="CR1174" s="56"/>
      <c r="CS1174" s="56"/>
      <c r="CT1174" s="56"/>
      <c r="CU1174" s="56"/>
      <c r="CV1174" s="56"/>
      <c r="CW1174" s="56"/>
      <c r="CX1174" s="56"/>
      <c r="CY1174" s="56"/>
      <c r="CZ1174" s="56"/>
      <c r="DA1174" s="56"/>
      <c r="DB1174" s="56"/>
      <c r="DC1174" s="56"/>
      <c r="DD1174" s="56"/>
      <c r="DE1174" s="56"/>
      <c r="DF1174" s="56"/>
      <c r="DG1174" s="56"/>
      <c r="DH1174" s="56"/>
      <c r="DI1174" s="56"/>
      <c r="DJ1174" s="56"/>
      <c r="DK1174" s="56"/>
      <c r="DL1174" s="56"/>
      <c r="DM1174" s="56"/>
      <c r="DN1174" s="56"/>
      <c r="DO1174" s="56"/>
      <c r="DP1174" s="56"/>
      <c r="DQ1174" s="56"/>
      <c r="DR1174" s="56"/>
      <c r="DS1174" s="56"/>
      <c r="DT1174" s="56"/>
      <c r="DU1174" s="56"/>
      <c r="DV1174" s="56"/>
      <c r="DW1174" s="56"/>
      <c r="DX1174" s="56"/>
      <c r="DY1174" s="56"/>
      <c r="DZ1174" s="56"/>
      <c r="EA1174" s="56"/>
      <c r="EB1174" s="56"/>
      <c r="EC1174" s="56"/>
      <c r="ED1174" s="56"/>
      <c r="EE1174" s="56"/>
      <c r="EF1174" s="56"/>
      <c r="EG1174" s="56"/>
      <c r="EH1174" s="56"/>
      <c r="EI1174" s="56"/>
      <c r="EJ1174" s="56"/>
      <c r="EK1174" s="56"/>
      <c r="EL1174" s="56"/>
      <c r="EM1174" s="56"/>
      <c r="EN1174" s="56"/>
      <c r="EO1174" s="56"/>
      <c r="EP1174" s="56"/>
      <c r="EQ1174" s="56"/>
      <c r="ER1174" s="56"/>
      <c r="ES1174" s="56"/>
      <c r="ET1174" s="56"/>
      <c r="EU1174" s="56"/>
      <c r="EV1174" s="56"/>
      <c r="EW1174" s="56"/>
      <c r="EX1174" s="56"/>
      <c r="EY1174" s="56"/>
      <c r="EZ1174" s="56"/>
      <c r="FA1174" s="56"/>
      <c r="FB1174" s="56"/>
      <c r="FC1174" s="56"/>
      <c r="FD1174" s="56"/>
      <c r="FE1174" s="56"/>
      <c r="FF1174" s="56"/>
      <c r="FG1174" s="56"/>
      <c r="FH1174" s="56"/>
      <c r="FI1174" s="56"/>
      <c r="FJ1174" s="56"/>
      <c r="FK1174" s="56"/>
      <c r="FL1174" s="56"/>
      <c r="FM1174" s="56"/>
      <c r="FN1174" s="56"/>
      <c r="FO1174" s="56"/>
      <c r="FP1174" s="56"/>
      <c r="FQ1174" s="56"/>
      <c r="FR1174" s="56"/>
      <c r="FS1174" s="56"/>
      <c r="FT1174" s="56"/>
      <c r="FU1174" s="56"/>
      <c r="FV1174" s="56"/>
      <c r="FW1174" s="56"/>
      <c r="FX1174" s="56"/>
      <c r="FY1174" s="56"/>
      <c r="FZ1174" s="56"/>
      <c r="GA1174" s="56"/>
      <c r="GB1174" s="56"/>
      <c r="GC1174" s="56"/>
      <c r="GD1174" s="56"/>
      <c r="GE1174" s="56"/>
      <c r="GF1174" s="56"/>
      <c r="GG1174" s="56"/>
      <c r="GH1174" s="56"/>
      <c r="GI1174" s="56"/>
      <c r="GJ1174" s="56"/>
      <c r="GK1174" s="56"/>
      <c r="GL1174" s="56"/>
      <c r="GM1174" s="56"/>
      <c r="GN1174" s="56"/>
      <c r="GO1174" s="56"/>
      <c r="GP1174" s="56"/>
      <c r="GQ1174" s="56"/>
      <c r="GR1174" s="56"/>
      <c r="GS1174" s="56"/>
      <c r="GT1174" s="56"/>
      <c r="GU1174" s="56"/>
      <c r="GV1174" s="56"/>
      <c r="GW1174" s="56"/>
      <c r="GX1174" s="56"/>
      <c r="GY1174" s="56"/>
      <c r="GZ1174" s="56"/>
      <c r="HA1174" s="56"/>
      <c r="HB1174" s="56"/>
      <c r="HC1174" s="56"/>
      <c r="HD1174" s="56"/>
      <c r="HE1174" s="56"/>
      <c r="HF1174" s="56"/>
      <c r="HG1174" s="56"/>
      <c r="HH1174" s="56"/>
      <c r="HI1174" s="56"/>
      <c r="HJ1174" s="56"/>
      <c r="HK1174" s="56"/>
      <c r="HL1174" s="56"/>
      <c r="HM1174" s="56"/>
      <c r="HN1174" s="56"/>
      <c r="HO1174" s="56"/>
      <c r="HP1174" s="56"/>
      <c r="HQ1174" s="56"/>
      <c r="HR1174" s="56"/>
      <c r="HS1174" s="56"/>
      <c r="HT1174" s="56"/>
      <c r="HU1174" s="56"/>
      <c r="HV1174" s="56"/>
      <c r="HW1174" s="56"/>
      <c r="HX1174" s="56"/>
      <c r="HY1174" s="56"/>
      <c r="HZ1174" s="56"/>
      <c r="IA1174" s="56"/>
      <c r="IB1174" s="56"/>
      <c r="IC1174" s="56"/>
      <c r="ID1174" s="56"/>
      <c r="IE1174" s="56"/>
      <c r="IF1174" s="56"/>
      <c r="IG1174" s="56"/>
      <c r="IH1174" s="56"/>
      <c r="II1174" s="56"/>
      <c r="IJ1174" s="56"/>
      <c r="IK1174" s="56"/>
      <c r="IL1174" s="56"/>
      <c r="IM1174" s="56"/>
      <c r="IN1174" s="56"/>
      <c r="IO1174" s="56"/>
      <c r="IP1174" s="56"/>
      <c r="IQ1174" s="56"/>
      <c r="IR1174" s="56"/>
      <c r="IS1174" s="56"/>
      <c r="IT1174" s="56"/>
      <c r="IU1174" s="56"/>
      <c r="IV1174" s="56"/>
      <c r="IW1174" s="56"/>
      <c r="IX1174" s="56"/>
    </row>
    <row r="1175" spans="2:258">
      <c r="B1175" s="56"/>
      <c r="C1175" s="56"/>
      <c r="D1175" s="56"/>
      <c r="E1175" s="56"/>
      <c r="F1175" s="56"/>
      <c r="G1175" s="56"/>
      <c r="H1175" s="56"/>
      <c r="I1175" s="56"/>
      <c r="J1175" s="56"/>
      <c r="K1175" s="56"/>
      <c r="L1175" s="56"/>
      <c r="M1175" s="56"/>
      <c r="CK1175" s="56"/>
      <c r="CL1175" s="56"/>
      <c r="CM1175" s="56"/>
      <c r="CN1175" s="56"/>
      <c r="CO1175" s="56"/>
      <c r="CP1175" s="56"/>
      <c r="CQ1175" s="56"/>
      <c r="CR1175" s="56"/>
      <c r="CS1175" s="56"/>
      <c r="CT1175" s="56"/>
      <c r="CU1175" s="56"/>
      <c r="CV1175" s="56"/>
      <c r="CW1175" s="56"/>
      <c r="CX1175" s="56"/>
      <c r="CY1175" s="56"/>
      <c r="CZ1175" s="56"/>
      <c r="DA1175" s="56"/>
      <c r="DB1175" s="56"/>
      <c r="DC1175" s="56"/>
      <c r="DD1175" s="56"/>
      <c r="DE1175" s="56"/>
      <c r="DF1175" s="56"/>
      <c r="DG1175" s="56"/>
      <c r="DH1175" s="56"/>
      <c r="DI1175" s="56"/>
      <c r="DJ1175" s="56"/>
      <c r="DK1175" s="56"/>
      <c r="DL1175" s="56"/>
      <c r="DM1175" s="56"/>
      <c r="DN1175" s="56"/>
      <c r="DO1175" s="56"/>
      <c r="DP1175" s="56"/>
      <c r="DQ1175" s="56"/>
      <c r="DR1175" s="56"/>
      <c r="DS1175" s="56"/>
      <c r="DT1175" s="56"/>
      <c r="DU1175" s="56"/>
      <c r="DV1175" s="56"/>
      <c r="DW1175" s="56"/>
      <c r="DX1175" s="56"/>
      <c r="DY1175" s="56"/>
      <c r="DZ1175" s="56"/>
      <c r="EA1175" s="56"/>
      <c r="EB1175" s="56"/>
      <c r="EC1175" s="56"/>
      <c r="ED1175" s="56"/>
      <c r="EE1175" s="56"/>
      <c r="EF1175" s="56"/>
      <c r="EG1175" s="56"/>
      <c r="EH1175" s="56"/>
      <c r="EI1175" s="56"/>
      <c r="EJ1175" s="56"/>
      <c r="EK1175" s="56"/>
      <c r="EL1175" s="56"/>
      <c r="EM1175" s="56"/>
      <c r="EN1175" s="56"/>
      <c r="EO1175" s="56"/>
      <c r="EP1175" s="56"/>
      <c r="EQ1175" s="56"/>
      <c r="ER1175" s="56"/>
      <c r="ES1175" s="56"/>
      <c r="ET1175" s="56"/>
      <c r="EU1175" s="56"/>
      <c r="EV1175" s="56"/>
      <c r="EW1175" s="56"/>
      <c r="EX1175" s="56"/>
      <c r="EY1175" s="56"/>
      <c r="EZ1175" s="56"/>
      <c r="FA1175" s="56"/>
      <c r="FB1175" s="56"/>
      <c r="FC1175" s="56"/>
      <c r="FD1175" s="56"/>
      <c r="FE1175" s="56"/>
      <c r="FF1175" s="56"/>
      <c r="FG1175" s="56"/>
      <c r="FH1175" s="56"/>
      <c r="FI1175" s="56"/>
      <c r="FJ1175" s="56"/>
      <c r="FK1175" s="56"/>
      <c r="FL1175" s="56"/>
      <c r="FM1175" s="56"/>
      <c r="FN1175" s="56"/>
      <c r="FO1175" s="56"/>
      <c r="FP1175" s="56"/>
      <c r="FQ1175" s="56"/>
      <c r="FR1175" s="56"/>
      <c r="FS1175" s="56"/>
      <c r="FT1175" s="56"/>
      <c r="FU1175" s="56"/>
      <c r="FV1175" s="56"/>
      <c r="FW1175" s="56"/>
      <c r="FX1175" s="56"/>
      <c r="FY1175" s="56"/>
      <c r="FZ1175" s="56"/>
      <c r="GA1175" s="56"/>
      <c r="GB1175" s="56"/>
      <c r="GC1175" s="56"/>
      <c r="GD1175" s="56"/>
      <c r="GE1175" s="56"/>
      <c r="GF1175" s="56"/>
      <c r="GG1175" s="56"/>
      <c r="GH1175" s="56"/>
      <c r="GI1175" s="56"/>
      <c r="GJ1175" s="56"/>
      <c r="GK1175" s="56"/>
      <c r="GL1175" s="56"/>
      <c r="GM1175" s="56"/>
      <c r="GN1175" s="56"/>
      <c r="GO1175" s="56"/>
      <c r="GP1175" s="56"/>
      <c r="GQ1175" s="56"/>
      <c r="GR1175" s="56"/>
      <c r="GS1175" s="56"/>
      <c r="GT1175" s="56"/>
      <c r="GU1175" s="56"/>
      <c r="GV1175" s="56"/>
      <c r="GW1175" s="56"/>
      <c r="GX1175" s="56"/>
      <c r="GY1175" s="56"/>
      <c r="GZ1175" s="56"/>
      <c r="HA1175" s="56"/>
      <c r="HB1175" s="56"/>
      <c r="HC1175" s="56"/>
      <c r="HD1175" s="56"/>
      <c r="HE1175" s="56"/>
      <c r="HF1175" s="56"/>
      <c r="HG1175" s="56"/>
      <c r="HH1175" s="56"/>
      <c r="HI1175" s="56"/>
      <c r="HJ1175" s="56"/>
      <c r="HK1175" s="56"/>
      <c r="HL1175" s="56"/>
      <c r="HM1175" s="56"/>
      <c r="HN1175" s="56"/>
      <c r="HO1175" s="56"/>
      <c r="HP1175" s="56"/>
      <c r="HQ1175" s="56"/>
      <c r="HR1175" s="56"/>
      <c r="HS1175" s="56"/>
      <c r="HT1175" s="56"/>
      <c r="HU1175" s="56"/>
      <c r="HV1175" s="56"/>
      <c r="HW1175" s="56"/>
      <c r="HX1175" s="56"/>
      <c r="HY1175" s="56"/>
      <c r="HZ1175" s="56"/>
      <c r="IA1175" s="56"/>
      <c r="IB1175" s="56"/>
      <c r="IC1175" s="56"/>
      <c r="ID1175" s="56"/>
      <c r="IE1175" s="56"/>
      <c r="IF1175" s="56"/>
      <c r="IG1175" s="56"/>
      <c r="IH1175" s="56"/>
      <c r="II1175" s="56"/>
      <c r="IJ1175" s="56"/>
      <c r="IK1175" s="56"/>
      <c r="IL1175" s="56"/>
      <c r="IM1175" s="56"/>
      <c r="IN1175" s="56"/>
      <c r="IO1175" s="56"/>
      <c r="IP1175" s="56"/>
      <c r="IQ1175" s="56"/>
      <c r="IR1175" s="56"/>
      <c r="IS1175" s="56"/>
      <c r="IT1175" s="56"/>
      <c r="IU1175" s="56"/>
      <c r="IV1175" s="56"/>
      <c r="IW1175" s="56"/>
      <c r="IX1175" s="56"/>
    </row>
    <row r="1176" spans="2:258">
      <c r="B1176" s="56"/>
      <c r="C1176" s="56"/>
      <c r="D1176" s="56"/>
      <c r="E1176" s="56"/>
      <c r="F1176" s="56"/>
      <c r="G1176" s="56"/>
      <c r="H1176" s="56"/>
      <c r="I1176" s="56"/>
      <c r="J1176" s="56"/>
      <c r="K1176" s="56"/>
      <c r="L1176" s="56"/>
      <c r="M1176" s="56"/>
      <c r="CK1176" s="56"/>
      <c r="CL1176" s="56"/>
      <c r="CM1176" s="56"/>
      <c r="CN1176" s="56"/>
      <c r="CO1176" s="56"/>
      <c r="CP1176" s="56"/>
      <c r="CQ1176" s="56"/>
      <c r="CR1176" s="56"/>
      <c r="CS1176" s="56"/>
      <c r="CT1176" s="56"/>
      <c r="CU1176" s="56"/>
      <c r="CV1176" s="56"/>
      <c r="CW1176" s="56"/>
      <c r="CX1176" s="56"/>
      <c r="CY1176" s="56"/>
      <c r="CZ1176" s="56"/>
      <c r="DA1176" s="56"/>
      <c r="DB1176" s="56"/>
      <c r="DC1176" s="56"/>
      <c r="DD1176" s="56"/>
      <c r="DE1176" s="56"/>
      <c r="DF1176" s="56"/>
      <c r="DG1176" s="56"/>
      <c r="DH1176" s="56"/>
      <c r="DI1176" s="56"/>
      <c r="DJ1176" s="56"/>
      <c r="DK1176" s="56"/>
      <c r="DL1176" s="56"/>
      <c r="DM1176" s="56"/>
      <c r="DN1176" s="56"/>
      <c r="DO1176" s="56"/>
      <c r="DP1176" s="56"/>
      <c r="DQ1176" s="56"/>
      <c r="DR1176" s="56"/>
      <c r="DS1176" s="56"/>
      <c r="DT1176" s="56"/>
      <c r="DU1176" s="56"/>
      <c r="DV1176" s="56"/>
      <c r="DW1176" s="56"/>
      <c r="DX1176" s="56"/>
      <c r="DY1176" s="56"/>
      <c r="DZ1176" s="56"/>
      <c r="EA1176" s="56"/>
      <c r="EB1176" s="56"/>
      <c r="EC1176" s="56"/>
      <c r="ED1176" s="56"/>
      <c r="EE1176" s="56"/>
      <c r="EF1176" s="56"/>
      <c r="EG1176" s="56"/>
      <c r="EH1176" s="56"/>
      <c r="EI1176" s="56"/>
      <c r="EJ1176" s="56"/>
      <c r="EK1176" s="56"/>
      <c r="EL1176" s="56"/>
      <c r="EM1176" s="56"/>
      <c r="EN1176" s="56"/>
      <c r="EO1176" s="56"/>
      <c r="EP1176" s="56"/>
      <c r="EQ1176" s="56"/>
      <c r="ER1176" s="56"/>
      <c r="ES1176" s="56"/>
      <c r="ET1176" s="56"/>
      <c r="EU1176" s="56"/>
      <c r="EV1176" s="56"/>
      <c r="EW1176" s="56"/>
      <c r="EX1176" s="56"/>
      <c r="EY1176" s="56"/>
      <c r="EZ1176" s="56"/>
      <c r="FA1176" s="56"/>
      <c r="FB1176" s="56"/>
      <c r="FC1176" s="56"/>
      <c r="FD1176" s="56"/>
      <c r="FE1176" s="56"/>
      <c r="FF1176" s="56"/>
      <c r="FG1176" s="56"/>
      <c r="FH1176" s="56"/>
      <c r="FI1176" s="56"/>
      <c r="FJ1176" s="56"/>
      <c r="FK1176" s="56"/>
      <c r="FL1176" s="56"/>
      <c r="FM1176" s="56"/>
      <c r="FN1176" s="56"/>
      <c r="FO1176" s="56"/>
      <c r="FP1176" s="56"/>
      <c r="FQ1176" s="56"/>
      <c r="FR1176" s="56"/>
      <c r="FS1176" s="56"/>
      <c r="FT1176" s="56"/>
      <c r="FU1176" s="56"/>
      <c r="FV1176" s="56"/>
      <c r="FW1176" s="56"/>
      <c r="FX1176" s="56"/>
      <c r="FY1176" s="56"/>
      <c r="FZ1176" s="56"/>
      <c r="GA1176" s="56"/>
      <c r="GB1176" s="56"/>
      <c r="GC1176" s="56"/>
      <c r="GD1176" s="56"/>
      <c r="GE1176" s="56"/>
      <c r="GF1176" s="56"/>
      <c r="GG1176" s="56"/>
      <c r="GH1176" s="56"/>
      <c r="GI1176" s="56"/>
      <c r="GJ1176" s="56"/>
      <c r="GK1176" s="56"/>
      <c r="GL1176" s="56"/>
      <c r="GM1176" s="56"/>
      <c r="GN1176" s="56"/>
      <c r="GO1176" s="56"/>
      <c r="GP1176" s="56"/>
      <c r="GQ1176" s="56"/>
      <c r="GR1176" s="56"/>
      <c r="GS1176" s="56"/>
      <c r="GT1176" s="56"/>
      <c r="GU1176" s="56"/>
      <c r="GV1176" s="56"/>
      <c r="GW1176" s="56"/>
      <c r="GX1176" s="56"/>
      <c r="GY1176" s="56"/>
      <c r="GZ1176" s="56"/>
      <c r="HA1176" s="56"/>
      <c r="HB1176" s="56"/>
      <c r="HC1176" s="56"/>
      <c r="HD1176" s="56"/>
      <c r="HE1176" s="56"/>
      <c r="HF1176" s="56"/>
      <c r="HG1176" s="56"/>
      <c r="HH1176" s="56"/>
      <c r="HI1176" s="56"/>
      <c r="HJ1176" s="56"/>
      <c r="HK1176" s="56"/>
      <c r="HL1176" s="56"/>
      <c r="HM1176" s="56"/>
      <c r="HN1176" s="56"/>
      <c r="HO1176" s="56"/>
      <c r="HP1176" s="56"/>
      <c r="HQ1176" s="56"/>
      <c r="HR1176" s="56"/>
      <c r="HS1176" s="56"/>
      <c r="HT1176" s="56"/>
      <c r="HU1176" s="56"/>
      <c r="HV1176" s="56"/>
      <c r="HW1176" s="56"/>
      <c r="HX1176" s="56"/>
      <c r="HY1176" s="56"/>
      <c r="HZ1176" s="56"/>
      <c r="IA1176" s="56"/>
      <c r="IB1176" s="56"/>
      <c r="IC1176" s="56"/>
      <c r="ID1176" s="56"/>
      <c r="IE1176" s="56"/>
      <c r="IF1176" s="56"/>
      <c r="IG1176" s="56"/>
      <c r="IH1176" s="56"/>
      <c r="II1176" s="56"/>
      <c r="IJ1176" s="56"/>
      <c r="IK1176" s="56"/>
      <c r="IL1176" s="56"/>
      <c r="IM1176" s="56"/>
      <c r="IN1176" s="56"/>
      <c r="IO1176" s="56"/>
      <c r="IP1176" s="56"/>
      <c r="IQ1176" s="56"/>
      <c r="IR1176" s="56"/>
      <c r="IS1176" s="56"/>
      <c r="IT1176" s="56"/>
      <c r="IU1176" s="56"/>
      <c r="IV1176" s="56"/>
      <c r="IW1176" s="56"/>
      <c r="IX1176" s="56"/>
    </row>
    <row r="1177" spans="2:258">
      <c r="B1177" s="56"/>
      <c r="C1177" s="56"/>
      <c r="D1177" s="56"/>
      <c r="E1177" s="56"/>
      <c r="F1177" s="56"/>
      <c r="G1177" s="56"/>
      <c r="H1177" s="56"/>
      <c r="I1177" s="56"/>
      <c r="J1177" s="56"/>
      <c r="K1177" s="56"/>
      <c r="L1177" s="56"/>
      <c r="M1177" s="56"/>
      <c r="CK1177" s="56"/>
      <c r="CL1177" s="56"/>
      <c r="CM1177" s="56"/>
      <c r="CN1177" s="56"/>
      <c r="CO1177" s="56"/>
      <c r="CP1177" s="56"/>
      <c r="CQ1177" s="56"/>
      <c r="CR1177" s="56"/>
      <c r="CS1177" s="56"/>
      <c r="CT1177" s="56"/>
      <c r="CU1177" s="56"/>
      <c r="CV1177" s="56"/>
      <c r="CW1177" s="56"/>
      <c r="CX1177" s="56"/>
      <c r="CY1177" s="56"/>
      <c r="CZ1177" s="56"/>
      <c r="DA1177" s="56"/>
      <c r="DB1177" s="56"/>
      <c r="DC1177" s="56"/>
      <c r="DD1177" s="56"/>
      <c r="DE1177" s="56"/>
      <c r="DF1177" s="56"/>
      <c r="DG1177" s="56"/>
      <c r="DH1177" s="56"/>
      <c r="DI1177" s="56"/>
      <c r="DJ1177" s="56"/>
      <c r="DK1177" s="56"/>
      <c r="DL1177" s="56"/>
      <c r="DM1177" s="56"/>
      <c r="DN1177" s="56"/>
      <c r="DO1177" s="56"/>
      <c r="DP1177" s="56"/>
      <c r="DQ1177" s="56"/>
      <c r="DR1177" s="56"/>
      <c r="DS1177" s="56"/>
      <c r="DT1177" s="56"/>
      <c r="DU1177" s="56"/>
      <c r="DV1177" s="56"/>
      <c r="DW1177" s="56"/>
      <c r="DX1177" s="56"/>
      <c r="DY1177" s="56"/>
      <c r="DZ1177" s="56"/>
      <c r="EA1177" s="56"/>
      <c r="EB1177" s="56"/>
      <c r="EC1177" s="56"/>
      <c r="ED1177" s="56"/>
      <c r="EE1177" s="56"/>
      <c r="EF1177" s="56"/>
      <c r="EG1177" s="56"/>
      <c r="EH1177" s="56"/>
      <c r="EI1177" s="56"/>
      <c r="EJ1177" s="56"/>
      <c r="EK1177" s="56"/>
      <c r="EL1177" s="56"/>
      <c r="EM1177" s="56"/>
      <c r="EN1177" s="56"/>
      <c r="EO1177" s="56"/>
      <c r="EP1177" s="56"/>
      <c r="EQ1177" s="56"/>
      <c r="ER1177" s="56"/>
      <c r="ES1177" s="56"/>
      <c r="ET1177" s="56"/>
      <c r="EU1177" s="56"/>
      <c r="EV1177" s="56"/>
      <c r="EW1177" s="56"/>
      <c r="EX1177" s="56"/>
      <c r="EY1177" s="56"/>
      <c r="EZ1177" s="56"/>
      <c r="FA1177" s="56"/>
      <c r="FB1177" s="56"/>
      <c r="FC1177" s="56"/>
      <c r="FD1177" s="56"/>
      <c r="FE1177" s="56"/>
      <c r="FF1177" s="56"/>
      <c r="FG1177" s="56"/>
      <c r="FH1177" s="56"/>
      <c r="FI1177" s="56"/>
      <c r="FJ1177" s="56"/>
      <c r="FK1177" s="56"/>
      <c r="FL1177" s="56"/>
      <c r="FM1177" s="56"/>
      <c r="FN1177" s="56"/>
      <c r="FO1177" s="56"/>
      <c r="FP1177" s="56"/>
      <c r="FQ1177" s="56"/>
      <c r="FR1177" s="56"/>
      <c r="FS1177" s="56"/>
      <c r="FT1177" s="56"/>
      <c r="FU1177" s="56"/>
      <c r="FV1177" s="56"/>
      <c r="FW1177" s="56"/>
      <c r="FX1177" s="56"/>
      <c r="FY1177" s="56"/>
      <c r="FZ1177" s="56"/>
      <c r="GA1177" s="56"/>
      <c r="GB1177" s="56"/>
      <c r="GC1177" s="56"/>
      <c r="GD1177" s="56"/>
      <c r="GE1177" s="56"/>
      <c r="GF1177" s="56"/>
      <c r="GG1177" s="56"/>
      <c r="GH1177" s="56"/>
      <c r="GI1177" s="56"/>
      <c r="GJ1177" s="56"/>
      <c r="GK1177" s="56"/>
      <c r="GL1177" s="56"/>
      <c r="GM1177" s="56"/>
      <c r="GN1177" s="56"/>
      <c r="GO1177" s="56"/>
      <c r="GP1177" s="56"/>
      <c r="GQ1177" s="56"/>
      <c r="GR1177" s="56"/>
      <c r="GS1177" s="56"/>
      <c r="GT1177" s="56"/>
      <c r="GU1177" s="56"/>
      <c r="GV1177" s="56"/>
      <c r="GW1177" s="56"/>
      <c r="GX1177" s="56"/>
      <c r="GY1177" s="56"/>
      <c r="GZ1177" s="56"/>
      <c r="HA1177" s="56"/>
      <c r="HB1177" s="56"/>
      <c r="HC1177" s="56"/>
      <c r="HD1177" s="56"/>
      <c r="HE1177" s="56"/>
      <c r="HF1177" s="56"/>
      <c r="HG1177" s="56"/>
      <c r="HH1177" s="56"/>
      <c r="HI1177" s="56"/>
      <c r="HJ1177" s="56"/>
      <c r="HK1177" s="56"/>
      <c r="HL1177" s="56"/>
      <c r="HM1177" s="56"/>
      <c r="HN1177" s="56"/>
      <c r="HO1177" s="56"/>
      <c r="HP1177" s="56"/>
      <c r="HQ1177" s="56"/>
      <c r="HR1177" s="56"/>
      <c r="HS1177" s="56"/>
      <c r="HT1177" s="56"/>
      <c r="HU1177" s="56"/>
      <c r="HV1177" s="56"/>
      <c r="HW1177" s="56"/>
      <c r="HX1177" s="56"/>
      <c r="HY1177" s="56"/>
      <c r="HZ1177" s="56"/>
      <c r="IA1177" s="56"/>
      <c r="IB1177" s="56"/>
      <c r="IC1177" s="56"/>
      <c r="ID1177" s="56"/>
      <c r="IE1177" s="56"/>
      <c r="IF1177" s="56"/>
      <c r="IG1177" s="56"/>
      <c r="IH1177" s="56"/>
      <c r="II1177" s="56"/>
      <c r="IJ1177" s="56"/>
      <c r="IK1177" s="56"/>
      <c r="IL1177" s="56"/>
      <c r="IM1177" s="56"/>
      <c r="IN1177" s="56"/>
      <c r="IO1177" s="56"/>
      <c r="IP1177" s="56"/>
      <c r="IQ1177" s="56"/>
      <c r="IR1177" s="56"/>
      <c r="IS1177" s="56"/>
      <c r="IT1177" s="56"/>
      <c r="IU1177" s="56"/>
      <c r="IV1177" s="56"/>
      <c r="IW1177" s="56"/>
      <c r="IX1177" s="56"/>
    </row>
    <row r="1178" spans="2:258">
      <c r="B1178" s="56"/>
      <c r="C1178" s="56"/>
      <c r="D1178" s="56"/>
      <c r="E1178" s="56"/>
      <c r="F1178" s="56"/>
      <c r="G1178" s="56"/>
      <c r="H1178" s="56"/>
      <c r="I1178" s="56"/>
      <c r="J1178" s="56"/>
      <c r="K1178" s="56"/>
      <c r="L1178" s="56"/>
      <c r="M1178" s="56"/>
      <c r="CK1178" s="56"/>
      <c r="CL1178" s="56"/>
      <c r="CM1178" s="56"/>
      <c r="CN1178" s="56"/>
      <c r="CO1178" s="56"/>
      <c r="CP1178" s="56"/>
      <c r="CQ1178" s="56"/>
      <c r="CR1178" s="56"/>
      <c r="CS1178" s="56"/>
      <c r="CT1178" s="56"/>
      <c r="CU1178" s="56"/>
      <c r="CV1178" s="56"/>
      <c r="CW1178" s="56"/>
      <c r="CX1178" s="56"/>
      <c r="CY1178" s="56"/>
      <c r="CZ1178" s="56"/>
      <c r="DA1178" s="56"/>
      <c r="DB1178" s="56"/>
      <c r="DC1178" s="56"/>
      <c r="DD1178" s="56"/>
      <c r="DE1178" s="56"/>
      <c r="DF1178" s="56"/>
      <c r="DG1178" s="56"/>
      <c r="DH1178" s="56"/>
      <c r="DI1178" s="56"/>
      <c r="DJ1178" s="56"/>
      <c r="DK1178" s="56"/>
      <c r="DL1178" s="56"/>
      <c r="DM1178" s="56"/>
      <c r="DN1178" s="56"/>
      <c r="DO1178" s="56"/>
      <c r="DP1178" s="56"/>
      <c r="DQ1178" s="56"/>
      <c r="DR1178" s="56"/>
      <c r="DS1178" s="56"/>
      <c r="DT1178" s="56"/>
      <c r="DU1178" s="56"/>
      <c r="DV1178" s="56"/>
      <c r="DW1178" s="56"/>
      <c r="DX1178" s="56"/>
      <c r="DY1178" s="56"/>
      <c r="DZ1178" s="56"/>
      <c r="EA1178" s="56"/>
      <c r="EB1178" s="56"/>
      <c r="EC1178" s="56"/>
      <c r="ED1178" s="56"/>
      <c r="EE1178" s="56"/>
      <c r="EF1178" s="56"/>
      <c r="EG1178" s="56"/>
      <c r="EH1178" s="56"/>
      <c r="EI1178" s="56"/>
      <c r="EJ1178" s="56"/>
      <c r="EK1178" s="56"/>
      <c r="EL1178" s="56"/>
      <c r="EM1178" s="56"/>
      <c r="EN1178" s="56"/>
      <c r="EO1178" s="56"/>
      <c r="EP1178" s="56"/>
      <c r="EQ1178" s="56"/>
      <c r="ER1178" s="56"/>
      <c r="ES1178" s="56"/>
      <c r="ET1178" s="56"/>
      <c r="EU1178" s="56"/>
      <c r="EV1178" s="56"/>
      <c r="EW1178" s="56"/>
      <c r="EX1178" s="56"/>
      <c r="EY1178" s="56"/>
      <c r="EZ1178" s="56"/>
      <c r="FA1178" s="56"/>
      <c r="FB1178" s="56"/>
      <c r="FC1178" s="56"/>
      <c r="FD1178" s="56"/>
      <c r="FE1178" s="56"/>
      <c r="FF1178" s="56"/>
      <c r="FG1178" s="56"/>
      <c r="FH1178" s="56"/>
      <c r="FI1178" s="56"/>
      <c r="FJ1178" s="56"/>
      <c r="FK1178" s="56"/>
      <c r="FL1178" s="56"/>
      <c r="FM1178" s="56"/>
      <c r="FN1178" s="56"/>
      <c r="FO1178" s="56"/>
      <c r="FP1178" s="56"/>
      <c r="FQ1178" s="56"/>
      <c r="FR1178" s="56"/>
      <c r="FS1178" s="56"/>
      <c r="FT1178" s="56"/>
      <c r="FU1178" s="56"/>
      <c r="FV1178" s="56"/>
      <c r="FW1178" s="56"/>
      <c r="FX1178" s="56"/>
      <c r="FY1178" s="56"/>
      <c r="FZ1178" s="56"/>
      <c r="GA1178" s="56"/>
      <c r="GB1178" s="56"/>
      <c r="GC1178" s="56"/>
      <c r="GD1178" s="56"/>
      <c r="GE1178" s="56"/>
      <c r="GF1178" s="56"/>
      <c r="GG1178" s="56"/>
      <c r="GH1178" s="56"/>
      <c r="GI1178" s="56"/>
      <c r="GJ1178" s="56"/>
      <c r="GK1178" s="56"/>
      <c r="GL1178" s="56"/>
      <c r="GM1178" s="56"/>
      <c r="GN1178" s="56"/>
      <c r="GO1178" s="56"/>
      <c r="GP1178" s="56"/>
      <c r="GQ1178" s="56"/>
      <c r="GR1178" s="56"/>
      <c r="GS1178" s="56"/>
      <c r="GT1178" s="56"/>
      <c r="GU1178" s="56"/>
      <c r="GV1178" s="56"/>
      <c r="GW1178" s="56"/>
      <c r="GX1178" s="56"/>
      <c r="GY1178" s="56"/>
      <c r="GZ1178" s="56"/>
      <c r="HA1178" s="56"/>
      <c r="HB1178" s="56"/>
      <c r="HC1178" s="56"/>
      <c r="HD1178" s="56"/>
      <c r="HE1178" s="56"/>
      <c r="HF1178" s="56"/>
      <c r="HG1178" s="56"/>
      <c r="HH1178" s="56"/>
      <c r="HI1178" s="56"/>
      <c r="HJ1178" s="56"/>
      <c r="HK1178" s="56"/>
      <c r="HL1178" s="56"/>
      <c r="HM1178" s="56"/>
      <c r="HN1178" s="56"/>
      <c r="HO1178" s="56"/>
      <c r="HP1178" s="56"/>
      <c r="HQ1178" s="56"/>
      <c r="HR1178" s="56"/>
      <c r="HS1178" s="56"/>
      <c r="HT1178" s="56"/>
      <c r="HU1178" s="56"/>
      <c r="HV1178" s="56"/>
      <c r="HW1178" s="56"/>
      <c r="HX1178" s="56"/>
      <c r="HY1178" s="56"/>
      <c r="HZ1178" s="56"/>
      <c r="IA1178" s="56"/>
      <c r="IB1178" s="56"/>
      <c r="IC1178" s="56"/>
      <c r="ID1178" s="56"/>
      <c r="IE1178" s="56"/>
      <c r="IF1178" s="56"/>
      <c r="IG1178" s="56"/>
      <c r="IH1178" s="56"/>
      <c r="II1178" s="56"/>
      <c r="IJ1178" s="56"/>
      <c r="IK1178" s="56"/>
      <c r="IL1178" s="56"/>
      <c r="IM1178" s="56"/>
      <c r="IN1178" s="56"/>
      <c r="IO1178" s="56"/>
      <c r="IP1178" s="56"/>
      <c r="IQ1178" s="56"/>
      <c r="IR1178" s="56"/>
      <c r="IS1178" s="56"/>
      <c r="IT1178" s="56"/>
      <c r="IU1178" s="56"/>
      <c r="IV1178" s="56"/>
      <c r="IW1178" s="56"/>
      <c r="IX1178" s="56"/>
    </row>
    <row r="1179" spans="2:258">
      <c r="B1179" s="56"/>
      <c r="C1179" s="56"/>
      <c r="D1179" s="56"/>
      <c r="E1179" s="56"/>
      <c r="F1179" s="56"/>
      <c r="G1179" s="56"/>
      <c r="H1179" s="56"/>
      <c r="I1179" s="56"/>
      <c r="J1179" s="56"/>
      <c r="K1179" s="56"/>
      <c r="L1179" s="56"/>
      <c r="M1179" s="56"/>
      <c r="CK1179" s="56"/>
      <c r="CL1179" s="56"/>
      <c r="CM1179" s="56"/>
      <c r="CN1179" s="56"/>
      <c r="CO1179" s="56"/>
      <c r="CP1179" s="56"/>
      <c r="CQ1179" s="56"/>
      <c r="CR1179" s="56"/>
      <c r="CS1179" s="56"/>
      <c r="CT1179" s="56"/>
      <c r="CU1179" s="56"/>
      <c r="CV1179" s="56"/>
      <c r="CW1179" s="56"/>
      <c r="CX1179" s="56"/>
      <c r="CY1179" s="56"/>
      <c r="CZ1179" s="56"/>
      <c r="DA1179" s="56"/>
      <c r="DB1179" s="56"/>
      <c r="DC1179" s="56"/>
      <c r="DD1179" s="56"/>
      <c r="DE1179" s="56"/>
      <c r="DF1179" s="56"/>
      <c r="DG1179" s="56"/>
      <c r="DH1179" s="56"/>
      <c r="DI1179" s="56"/>
      <c r="DJ1179" s="56"/>
      <c r="DK1179" s="56"/>
      <c r="DL1179" s="56"/>
      <c r="DM1179" s="56"/>
      <c r="DN1179" s="56"/>
      <c r="DO1179" s="56"/>
      <c r="DP1179" s="56"/>
      <c r="DQ1179" s="56"/>
      <c r="DR1179" s="56"/>
      <c r="DS1179" s="56"/>
      <c r="DT1179" s="56"/>
      <c r="DU1179" s="56"/>
      <c r="DV1179" s="56"/>
      <c r="DW1179" s="56"/>
      <c r="DX1179" s="56"/>
      <c r="DY1179" s="56"/>
      <c r="DZ1179" s="56"/>
      <c r="EA1179" s="56"/>
      <c r="EB1179" s="56"/>
      <c r="EC1179" s="56"/>
      <c r="ED1179" s="56"/>
      <c r="EE1179" s="56"/>
      <c r="EF1179" s="56"/>
      <c r="EG1179" s="56"/>
      <c r="EH1179" s="56"/>
      <c r="EI1179" s="56"/>
      <c r="EJ1179" s="56"/>
      <c r="EK1179" s="56"/>
      <c r="EL1179" s="56"/>
      <c r="EM1179" s="56"/>
      <c r="EN1179" s="56"/>
      <c r="EO1179" s="56"/>
      <c r="EP1179" s="56"/>
      <c r="EQ1179" s="56"/>
      <c r="ER1179" s="56"/>
      <c r="ES1179" s="56"/>
      <c r="ET1179" s="56"/>
      <c r="EU1179" s="56"/>
      <c r="EV1179" s="56"/>
      <c r="EW1179" s="56"/>
      <c r="EX1179" s="56"/>
      <c r="EY1179" s="56"/>
      <c r="EZ1179" s="56"/>
      <c r="FA1179" s="56"/>
      <c r="FB1179" s="56"/>
      <c r="FC1179" s="56"/>
      <c r="FD1179" s="56"/>
      <c r="FE1179" s="56"/>
      <c r="FF1179" s="56"/>
      <c r="FG1179" s="56"/>
      <c r="FH1179" s="56"/>
      <c r="FI1179" s="56"/>
      <c r="FJ1179" s="56"/>
      <c r="FK1179" s="56"/>
      <c r="FL1179" s="56"/>
      <c r="FM1179" s="56"/>
      <c r="FN1179" s="56"/>
      <c r="FO1179" s="56"/>
      <c r="FP1179" s="56"/>
      <c r="FQ1179" s="56"/>
      <c r="FR1179" s="56"/>
      <c r="FS1179" s="56"/>
      <c r="FT1179" s="56"/>
      <c r="FU1179" s="56"/>
      <c r="FV1179" s="56"/>
      <c r="FW1179" s="56"/>
      <c r="FX1179" s="56"/>
      <c r="FY1179" s="56"/>
      <c r="FZ1179" s="56"/>
      <c r="GA1179" s="56"/>
      <c r="GB1179" s="56"/>
      <c r="GC1179" s="56"/>
      <c r="GD1179" s="56"/>
      <c r="GE1179" s="56"/>
      <c r="GF1179" s="56"/>
      <c r="GG1179" s="56"/>
      <c r="GH1179" s="56"/>
      <c r="GI1179" s="56"/>
      <c r="GJ1179" s="56"/>
      <c r="GK1179" s="56"/>
      <c r="GL1179" s="56"/>
      <c r="GM1179" s="56"/>
      <c r="GN1179" s="56"/>
      <c r="GO1179" s="56"/>
      <c r="GP1179" s="56"/>
      <c r="GQ1179" s="56"/>
      <c r="GR1179" s="56"/>
      <c r="GS1179" s="56"/>
      <c r="GT1179" s="56"/>
      <c r="GU1179" s="56"/>
      <c r="GV1179" s="56"/>
      <c r="GW1179" s="56"/>
      <c r="GX1179" s="56"/>
      <c r="GY1179" s="56"/>
      <c r="GZ1179" s="56"/>
      <c r="HA1179" s="56"/>
      <c r="HB1179" s="56"/>
      <c r="HC1179" s="56"/>
      <c r="HD1179" s="56"/>
      <c r="HE1179" s="56"/>
      <c r="HF1179" s="56"/>
      <c r="HG1179" s="56"/>
      <c r="HH1179" s="56"/>
      <c r="HI1179" s="56"/>
      <c r="HJ1179" s="56"/>
      <c r="HK1179" s="56"/>
      <c r="HL1179" s="56"/>
      <c r="HM1179" s="56"/>
      <c r="HN1179" s="56"/>
      <c r="HO1179" s="56"/>
      <c r="HP1179" s="56"/>
      <c r="HQ1179" s="56"/>
      <c r="HR1179" s="56"/>
      <c r="HS1179" s="56"/>
      <c r="HT1179" s="56"/>
      <c r="HU1179" s="56"/>
      <c r="HV1179" s="56"/>
      <c r="HW1179" s="56"/>
      <c r="HX1179" s="56"/>
      <c r="HY1179" s="56"/>
      <c r="HZ1179" s="56"/>
      <c r="IA1179" s="56"/>
      <c r="IB1179" s="56"/>
      <c r="IC1179" s="56"/>
      <c r="ID1179" s="56"/>
      <c r="IE1179" s="56"/>
      <c r="IF1179" s="56"/>
      <c r="IG1179" s="56"/>
      <c r="IH1179" s="56"/>
      <c r="II1179" s="56"/>
      <c r="IJ1179" s="56"/>
      <c r="IK1179" s="56"/>
      <c r="IL1179" s="56"/>
      <c r="IM1179" s="56"/>
      <c r="IN1179" s="56"/>
      <c r="IO1179" s="56"/>
      <c r="IP1179" s="56"/>
      <c r="IQ1179" s="56"/>
      <c r="IR1179" s="56"/>
      <c r="IS1179" s="56"/>
      <c r="IT1179" s="56"/>
      <c r="IU1179" s="56"/>
      <c r="IV1179" s="56"/>
      <c r="IW1179" s="56"/>
      <c r="IX1179" s="56"/>
    </row>
    <row r="1180" spans="2:258">
      <c r="B1180" s="56"/>
      <c r="C1180" s="56"/>
      <c r="D1180" s="56"/>
      <c r="E1180" s="56"/>
      <c r="F1180" s="56"/>
      <c r="G1180" s="56"/>
      <c r="H1180" s="56"/>
      <c r="I1180" s="56"/>
      <c r="J1180" s="56"/>
      <c r="K1180" s="56"/>
      <c r="L1180" s="56"/>
      <c r="M1180" s="56"/>
      <c r="CK1180" s="56"/>
      <c r="CL1180" s="56"/>
      <c r="CM1180" s="56"/>
      <c r="CN1180" s="56"/>
      <c r="CO1180" s="56"/>
      <c r="CP1180" s="56"/>
      <c r="CQ1180" s="56"/>
      <c r="CR1180" s="56"/>
      <c r="CS1180" s="56"/>
      <c r="CT1180" s="56"/>
      <c r="CU1180" s="56"/>
      <c r="CV1180" s="56"/>
      <c r="CW1180" s="56"/>
      <c r="CX1180" s="56"/>
      <c r="CY1180" s="56"/>
      <c r="CZ1180" s="56"/>
      <c r="DA1180" s="56"/>
      <c r="DB1180" s="56"/>
      <c r="DC1180" s="56"/>
      <c r="DD1180" s="56"/>
      <c r="DE1180" s="56"/>
      <c r="DF1180" s="56"/>
      <c r="DG1180" s="56"/>
      <c r="DH1180" s="56"/>
      <c r="DI1180" s="56"/>
      <c r="DJ1180" s="56"/>
      <c r="DK1180" s="56"/>
      <c r="DL1180" s="56"/>
      <c r="DM1180" s="56"/>
      <c r="DN1180" s="56"/>
      <c r="DO1180" s="56"/>
      <c r="DP1180" s="56"/>
      <c r="DQ1180" s="56"/>
      <c r="DR1180" s="56"/>
      <c r="DS1180" s="56"/>
      <c r="DT1180" s="56"/>
      <c r="DU1180" s="56"/>
      <c r="DV1180" s="56"/>
      <c r="DW1180" s="56"/>
      <c r="DX1180" s="56"/>
      <c r="DY1180" s="56"/>
      <c r="DZ1180" s="56"/>
      <c r="EA1180" s="56"/>
      <c r="EB1180" s="56"/>
      <c r="EC1180" s="56"/>
      <c r="ED1180" s="56"/>
      <c r="EE1180" s="56"/>
      <c r="EF1180" s="56"/>
      <c r="EG1180" s="56"/>
      <c r="EH1180" s="56"/>
      <c r="EI1180" s="56"/>
      <c r="EJ1180" s="56"/>
      <c r="EK1180" s="56"/>
      <c r="EL1180" s="56"/>
      <c r="EM1180" s="56"/>
      <c r="EN1180" s="56"/>
      <c r="EO1180" s="56"/>
      <c r="EP1180" s="56"/>
      <c r="EQ1180" s="56"/>
      <c r="ER1180" s="56"/>
      <c r="ES1180" s="56"/>
      <c r="ET1180" s="56"/>
      <c r="EU1180" s="56"/>
      <c r="EV1180" s="56"/>
      <c r="EW1180" s="56"/>
      <c r="EX1180" s="56"/>
      <c r="EY1180" s="56"/>
      <c r="EZ1180" s="56"/>
      <c r="FA1180" s="56"/>
      <c r="FB1180" s="56"/>
      <c r="FC1180" s="56"/>
      <c r="FD1180" s="56"/>
      <c r="FE1180" s="56"/>
      <c r="FF1180" s="56"/>
      <c r="FG1180" s="56"/>
      <c r="FH1180" s="56"/>
      <c r="FI1180" s="56"/>
      <c r="FJ1180" s="56"/>
      <c r="FK1180" s="56"/>
      <c r="FL1180" s="56"/>
      <c r="FM1180" s="56"/>
      <c r="FN1180" s="56"/>
      <c r="FO1180" s="56"/>
      <c r="FP1180" s="56"/>
      <c r="FQ1180" s="56"/>
      <c r="FR1180" s="56"/>
      <c r="FS1180" s="56"/>
      <c r="FT1180" s="56"/>
      <c r="FU1180" s="56"/>
      <c r="FV1180" s="56"/>
      <c r="FW1180" s="56"/>
      <c r="FX1180" s="56"/>
      <c r="FY1180" s="56"/>
      <c r="FZ1180" s="56"/>
      <c r="GA1180" s="56"/>
      <c r="GB1180" s="56"/>
      <c r="GC1180" s="56"/>
      <c r="GD1180" s="56"/>
      <c r="GE1180" s="56"/>
      <c r="GF1180" s="56"/>
      <c r="GG1180" s="56"/>
      <c r="GH1180" s="56"/>
      <c r="GI1180" s="56"/>
      <c r="GJ1180" s="56"/>
      <c r="GK1180" s="56"/>
      <c r="GL1180" s="56"/>
      <c r="GM1180" s="56"/>
      <c r="GN1180" s="56"/>
      <c r="GO1180" s="56"/>
      <c r="GP1180" s="56"/>
      <c r="GQ1180" s="56"/>
      <c r="GR1180" s="56"/>
      <c r="GS1180" s="56"/>
      <c r="GT1180" s="56"/>
      <c r="GU1180" s="56"/>
      <c r="GV1180" s="56"/>
      <c r="GW1180" s="56"/>
      <c r="GX1180" s="56"/>
      <c r="GY1180" s="56"/>
      <c r="GZ1180" s="56"/>
      <c r="HA1180" s="56"/>
      <c r="HB1180" s="56"/>
      <c r="HC1180" s="56"/>
      <c r="HD1180" s="56"/>
      <c r="HE1180" s="56"/>
      <c r="HF1180" s="56"/>
      <c r="HG1180" s="56"/>
      <c r="HH1180" s="56"/>
      <c r="HI1180" s="56"/>
      <c r="HJ1180" s="56"/>
      <c r="HK1180" s="56"/>
      <c r="HL1180" s="56"/>
      <c r="HM1180" s="56"/>
      <c r="HN1180" s="56"/>
      <c r="HO1180" s="56"/>
      <c r="HP1180" s="56"/>
      <c r="HQ1180" s="56"/>
      <c r="HR1180" s="56"/>
      <c r="HS1180" s="56"/>
      <c r="HT1180" s="56"/>
      <c r="HU1180" s="56"/>
      <c r="HV1180" s="56"/>
      <c r="HW1180" s="56"/>
      <c r="HX1180" s="56"/>
      <c r="HY1180" s="56"/>
      <c r="HZ1180" s="56"/>
      <c r="IA1180" s="56"/>
      <c r="IB1180" s="56"/>
      <c r="IC1180" s="56"/>
      <c r="ID1180" s="56"/>
      <c r="IE1180" s="56"/>
      <c r="IF1180" s="56"/>
      <c r="IG1180" s="56"/>
      <c r="IH1180" s="56"/>
      <c r="II1180" s="56"/>
      <c r="IJ1180" s="56"/>
      <c r="IK1180" s="56"/>
      <c r="IL1180" s="56"/>
      <c r="IM1180" s="56"/>
      <c r="IN1180" s="56"/>
      <c r="IO1180" s="56"/>
      <c r="IP1180" s="56"/>
      <c r="IQ1180" s="56"/>
      <c r="IR1180" s="56"/>
      <c r="IS1180" s="56"/>
      <c r="IT1180" s="56"/>
      <c r="IU1180" s="56"/>
      <c r="IV1180" s="56"/>
      <c r="IW1180" s="56"/>
      <c r="IX1180" s="56"/>
    </row>
    <row r="1181" spans="2:258">
      <c r="B1181" s="56"/>
      <c r="C1181" s="56"/>
      <c r="D1181" s="56"/>
      <c r="E1181" s="56"/>
      <c r="F1181" s="56"/>
      <c r="G1181" s="56"/>
      <c r="H1181" s="56"/>
      <c r="I1181" s="56"/>
      <c r="J1181" s="56"/>
      <c r="K1181" s="56"/>
      <c r="L1181" s="56"/>
      <c r="M1181" s="56"/>
      <c r="CK1181" s="56"/>
      <c r="CL1181" s="56"/>
      <c r="CM1181" s="56"/>
      <c r="CN1181" s="56"/>
      <c r="CO1181" s="56"/>
      <c r="CP1181" s="56"/>
      <c r="CQ1181" s="56"/>
      <c r="CR1181" s="56"/>
      <c r="CS1181" s="56"/>
      <c r="CT1181" s="56"/>
      <c r="CU1181" s="56"/>
      <c r="CV1181" s="56"/>
      <c r="CW1181" s="56"/>
      <c r="CX1181" s="56"/>
      <c r="CY1181" s="56"/>
      <c r="CZ1181" s="56"/>
      <c r="DA1181" s="56"/>
      <c r="DB1181" s="56"/>
      <c r="DC1181" s="56"/>
      <c r="DD1181" s="56"/>
      <c r="DE1181" s="56"/>
      <c r="DF1181" s="56"/>
      <c r="DG1181" s="56"/>
      <c r="DH1181" s="56"/>
      <c r="DI1181" s="56"/>
      <c r="DJ1181" s="56"/>
      <c r="DK1181" s="56"/>
      <c r="DL1181" s="56"/>
      <c r="DM1181" s="56"/>
      <c r="DN1181" s="56"/>
      <c r="DO1181" s="56"/>
      <c r="DP1181" s="56"/>
      <c r="DQ1181" s="56"/>
      <c r="DR1181" s="56"/>
      <c r="DS1181" s="56"/>
      <c r="DT1181" s="56"/>
      <c r="DU1181" s="56"/>
      <c r="DV1181" s="56"/>
      <c r="DW1181" s="56"/>
      <c r="DX1181" s="56"/>
      <c r="DY1181" s="56"/>
      <c r="DZ1181" s="56"/>
      <c r="EA1181" s="56"/>
      <c r="EB1181" s="56"/>
      <c r="EC1181" s="56"/>
      <c r="ED1181" s="56"/>
      <c r="EE1181" s="56"/>
      <c r="EF1181" s="56"/>
      <c r="EG1181" s="56"/>
      <c r="EH1181" s="56"/>
      <c r="EI1181" s="56"/>
      <c r="EJ1181" s="56"/>
      <c r="EK1181" s="56"/>
      <c r="EL1181" s="56"/>
      <c r="EM1181" s="56"/>
      <c r="EN1181" s="56"/>
      <c r="EO1181" s="56"/>
      <c r="EP1181" s="56"/>
      <c r="EQ1181" s="56"/>
      <c r="ER1181" s="56"/>
      <c r="ES1181" s="56"/>
      <c r="ET1181" s="56"/>
      <c r="EU1181" s="56"/>
      <c r="EV1181" s="56"/>
      <c r="EW1181" s="56"/>
      <c r="EX1181" s="56"/>
      <c r="EY1181" s="56"/>
      <c r="EZ1181" s="56"/>
      <c r="FA1181" s="56"/>
      <c r="FB1181" s="56"/>
      <c r="FC1181" s="56"/>
      <c r="FD1181" s="56"/>
      <c r="FE1181" s="56"/>
      <c r="FF1181" s="56"/>
      <c r="FG1181" s="56"/>
      <c r="FH1181" s="56"/>
      <c r="FI1181" s="56"/>
      <c r="FJ1181" s="56"/>
      <c r="FK1181" s="56"/>
      <c r="FL1181" s="56"/>
      <c r="FM1181" s="56"/>
      <c r="FN1181" s="56"/>
      <c r="FO1181" s="56"/>
      <c r="FP1181" s="56"/>
      <c r="FQ1181" s="56"/>
      <c r="FR1181" s="56"/>
      <c r="FS1181" s="56"/>
      <c r="FT1181" s="56"/>
      <c r="FU1181" s="56"/>
      <c r="FV1181" s="56"/>
      <c r="FW1181" s="56"/>
      <c r="FX1181" s="56"/>
      <c r="FY1181" s="56"/>
      <c r="FZ1181" s="56"/>
      <c r="GA1181" s="56"/>
      <c r="GB1181" s="56"/>
      <c r="GC1181" s="56"/>
      <c r="GD1181" s="56"/>
      <c r="GE1181" s="56"/>
      <c r="GF1181" s="56"/>
      <c r="GG1181" s="56"/>
      <c r="GH1181" s="56"/>
      <c r="GI1181" s="56"/>
      <c r="GJ1181" s="56"/>
      <c r="GK1181" s="56"/>
      <c r="GL1181" s="56"/>
      <c r="GM1181" s="56"/>
      <c r="GN1181" s="56"/>
      <c r="GO1181" s="56"/>
      <c r="GP1181" s="56"/>
      <c r="GQ1181" s="56"/>
      <c r="GR1181" s="56"/>
      <c r="GS1181" s="56"/>
      <c r="GT1181" s="56"/>
      <c r="GU1181" s="56"/>
      <c r="GV1181" s="56"/>
      <c r="GW1181" s="56"/>
      <c r="GX1181" s="56"/>
      <c r="GY1181" s="56"/>
      <c r="GZ1181" s="56"/>
      <c r="HA1181" s="56"/>
      <c r="HB1181" s="56"/>
      <c r="HC1181" s="56"/>
      <c r="HD1181" s="56"/>
      <c r="HE1181" s="56"/>
      <c r="HF1181" s="56"/>
      <c r="HG1181" s="56"/>
      <c r="HH1181" s="56"/>
      <c r="HI1181" s="56"/>
      <c r="HJ1181" s="56"/>
      <c r="HK1181" s="56"/>
      <c r="HL1181" s="56"/>
      <c r="HM1181" s="56"/>
      <c r="HN1181" s="56"/>
      <c r="HO1181" s="56"/>
      <c r="HP1181" s="56"/>
      <c r="HQ1181" s="56"/>
      <c r="HR1181" s="56"/>
      <c r="HS1181" s="56"/>
      <c r="HT1181" s="56"/>
      <c r="HU1181" s="56"/>
      <c r="HV1181" s="56"/>
      <c r="HW1181" s="56"/>
      <c r="HX1181" s="56"/>
      <c r="HY1181" s="56"/>
      <c r="HZ1181" s="56"/>
      <c r="IA1181" s="56"/>
      <c r="IB1181" s="56"/>
      <c r="IC1181" s="56"/>
      <c r="ID1181" s="56"/>
      <c r="IE1181" s="56"/>
      <c r="IF1181" s="56"/>
      <c r="IG1181" s="56"/>
      <c r="IH1181" s="56"/>
      <c r="II1181" s="56"/>
      <c r="IJ1181" s="56"/>
      <c r="IK1181" s="56"/>
      <c r="IL1181" s="56"/>
      <c r="IM1181" s="56"/>
      <c r="IN1181" s="56"/>
      <c r="IO1181" s="56"/>
      <c r="IP1181" s="56"/>
      <c r="IQ1181" s="56"/>
      <c r="IR1181" s="56"/>
      <c r="IS1181" s="56"/>
      <c r="IT1181" s="56"/>
      <c r="IU1181" s="56"/>
      <c r="IV1181" s="56"/>
      <c r="IW1181" s="56"/>
      <c r="IX1181" s="56"/>
    </row>
    <row r="1182" spans="2:258">
      <c r="B1182" s="56"/>
      <c r="C1182" s="56"/>
      <c r="D1182" s="56"/>
      <c r="E1182" s="56"/>
      <c r="F1182" s="56"/>
      <c r="G1182" s="56"/>
      <c r="H1182" s="56"/>
      <c r="I1182" s="56"/>
      <c r="J1182" s="56"/>
      <c r="K1182" s="56"/>
      <c r="L1182" s="56"/>
      <c r="M1182" s="56"/>
      <c r="CK1182" s="56"/>
      <c r="CL1182" s="56"/>
      <c r="CM1182" s="56"/>
      <c r="CN1182" s="56"/>
      <c r="CO1182" s="56"/>
      <c r="CP1182" s="56"/>
      <c r="CQ1182" s="56"/>
      <c r="CR1182" s="56"/>
      <c r="CS1182" s="56"/>
      <c r="CT1182" s="56"/>
      <c r="CU1182" s="56"/>
      <c r="CV1182" s="56"/>
      <c r="CW1182" s="56"/>
      <c r="CX1182" s="56"/>
      <c r="CY1182" s="56"/>
      <c r="CZ1182" s="56"/>
      <c r="DA1182" s="56"/>
      <c r="DB1182" s="56"/>
      <c r="DC1182" s="56"/>
      <c r="DD1182" s="56"/>
      <c r="DE1182" s="56"/>
      <c r="DF1182" s="56"/>
      <c r="DG1182" s="56"/>
      <c r="DH1182" s="56"/>
      <c r="DI1182" s="56"/>
      <c r="DJ1182" s="56"/>
      <c r="DK1182" s="56"/>
      <c r="DL1182" s="56"/>
      <c r="DM1182" s="56"/>
      <c r="DN1182" s="56"/>
      <c r="DO1182" s="56"/>
      <c r="DP1182" s="56"/>
      <c r="DQ1182" s="56"/>
      <c r="DR1182" s="56"/>
      <c r="DS1182" s="56"/>
      <c r="DT1182" s="56"/>
      <c r="DU1182" s="56"/>
      <c r="DV1182" s="56"/>
      <c r="DW1182" s="56"/>
      <c r="DX1182" s="56"/>
      <c r="DY1182" s="56"/>
      <c r="DZ1182" s="56"/>
      <c r="EA1182" s="56"/>
      <c r="EB1182" s="56"/>
      <c r="EC1182" s="56"/>
      <c r="ED1182" s="56"/>
      <c r="EE1182" s="56"/>
      <c r="EF1182" s="56"/>
      <c r="EG1182" s="56"/>
      <c r="EH1182" s="56"/>
      <c r="EI1182" s="56"/>
      <c r="EJ1182" s="56"/>
      <c r="EK1182" s="56"/>
      <c r="EL1182" s="56"/>
      <c r="EM1182" s="56"/>
      <c r="EN1182" s="56"/>
      <c r="EO1182" s="56"/>
      <c r="EP1182" s="56"/>
      <c r="EQ1182" s="56"/>
      <c r="ER1182" s="56"/>
      <c r="ES1182" s="56"/>
      <c r="ET1182" s="56"/>
      <c r="EU1182" s="56"/>
      <c r="EV1182" s="56"/>
      <c r="EW1182" s="56"/>
      <c r="EX1182" s="56"/>
      <c r="EY1182" s="56"/>
      <c r="EZ1182" s="56"/>
      <c r="FA1182" s="56"/>
      <c r="FB1182" s="56"/>
      <c r="FC1182" s="56"/>
      <c r="FD1182" s="56"/>
      <c r="FE1182" s="56"/>
      <c r="FF1182" s="56"/>
      <c r="FG1182" s="56"/>
      <c r="FH1182" s="56"/>
      <c r="FI1182" s="56"/>
      <c r="FJ1182" s="56"/>
      <c r="FK1182" s="56"/>
      <c r="FL1182" s="56"/>
      <c r="FM1182" s="56"/>
      <c r="FN1182" s="56"/>
      <c r="FO1182" s="56"/>
      <c r="FP1182" s="56"/>
      <c r="FQ1182" s="56"/>
      <c r="FR1182" s="56"/>
      <c r="FS1182" s="56"/>
      <c r="FT1182" s="56"/>
      <c r="FU1182" s="56"/>
      <c r="FV1182" s="56"/>
      <c r="FW1182" s="56"/>
      <c r="FX1182" s="56"/>
      <c r="FY1182" s="56"/>
      <c r="FZ1182" s="56"/>
      <c r="GA1182" s="56"/>
      <c r="GB1182" s="56"/>
      <c r="GC1182" s="56"/>
      <c r="GD1182" s="56"/>
      <c r="GE1182" s="56"/>
      <c r="GF1182" s="56"/>
      <c r="GG1182" s="56"/>
      <c r="GH1182" s="56"/>
      <c r="GI1182" s="56"/>
      <c r="GJ1182" s="56"/>
      <c r="GK1182" s="56"/>
      <c r="GL1182" s="56"/>
      <c r="GM1182" s="56"/>
      <c r="GN1182" s="56"/>
      <c r="GO1182" s="56"/>
      <c r="GP1182" s="56"/>
      <c r="GQ1182" s="56"/>
      <c r="GR1182" s="56"/>
      <c r="GS1182" s="56"/>
      <c r="GT1182" s="56"/>
      <c r="GU1182" s="56"/>
      <c r="GV1182" s="56"/>
      <c r="GW1182" s="56"/>
      <c r="GX1182" s="56"/>
      <c r="GY1182" s="56"/>
      <c r="GZ1182" s="56"/>
      <c r="HA1182" s="56"/>
      <c r="HB1182" s="56"/>
      <c r="HC1182" s="56"/>
      <c r="HD1182" s="56"/>
      <c r="HE1182" s="56"/>
      <c r="HF1182" s="56"/>
      <c r="HG1182" s="56"/>
      <c r="HH1182" s="56"/>
      <c r="HI1182" s="56"/>
      <c r="HJ1182" s="56"/>
      <c r="HK1182" s="56"/>
      <c r="HL1182" s="56"/>
      <c r="HM1182" s="56"/>
      <c r="HN1182" s="56"/>
      <c r="HO1182" s="56"/>
      <c r="HP1182" s="56"/>
      <c r="HQ1182" s="56"/>
      <c r="HR1182" s="56"/>
      <c r="HS1182" s="56"/>
      <c r="HT1182" s="56"/>
      <c r="HU1182" s="56"/>
      <c r="HV1182" s="56"/>
      <c r="HW1182" s="56"/>
      <c r="HX1182" s="56"/>
      <c r="HY1182" s="56"/>
      <c r="HZ1182" s="56"/>
      <c r="IA1182" s="56"/>
      <c r="IB1182" s="56"/>
      <c r="IC1182" s="56"/>
      <c r="ID1182" s="56"/>
      <c r="IE1182" s="56"/>
      <c r="IF1182" s="56"/>
      <c r="IG1182" s="56"/>
      <c r="IH1182" s="56"/>
      <c r="II1182" s="56"/>
      <c r="IJ1182" s="56"/>
      <c r="IK1182" s="56"/>
      <c r="IL1182" s="56"/>
      <c r="IM1182" s="56"/>
      <c r="IN1182" s="56"/>
      <c r="IO1182" s="56"/>
      <c r="IP1182" s="56"/>
      <c r="IQ1182" s="56"/>
      <c r="IR1182" s="56"/>
      <c r="IS1182" s="56"/>
      <c r="IT1182" s="56"/>
      <c r="IU1182" s="56"/>
      <c r="IV1182" s="56"/>
      <c r="IW1182" s="56"/>
      <c r="IX1182" s="56"/>
    </row>
    <row r="1183" spans="2:258">
      <c r="B1183" s="56"/>
      <c r="C1183" s="56"/>
      <c r="D1183" s="56"/>
      <c r="E1183" s="56"/>
      <c r="F1183" s="56"/>
      <c r="G1183" s="56"/>
      <c r="H1183" s="56"/>
      <c r="I1183" s="56"/>
      <c r="J1183" s="56"/>
      <c r="K1183" s="56"/>
      <c r="L1183" s="56"/>
      <c r="M1183" s="56"/>
      <c r="CK1183" s="56"/>
      <c r="CL1183" s="56"/>
      <c r="CM1183" s="56"/>
      <c r="CN1183" s="56"/>
      <c r="CO1183" s="56"/>
      <c r="CP1183" s="56"/>
      <c r="CQ1183" s="56"/>
      <c r="CR1183" s="56"/>
      <c r="CS1183" s="56"/>
      <c r="CT1183" s="56"/>
      <c r="CU1183" s="56"/>
      <c r="CV1183" s="56"/>
      <c r="CW1183" s="56"/>
      <c r="CX1183" s="56"/>
      <c r="CY1183" s="56"/>
      <c r="CZ1183" s="56"/>
      <c r="DA1183" s="56"/>
      <c r="DB1183" s="56"/>
      <c r="DC1183" s="56"/>
      <c r="DD1183" s="56"/>
      <c r="DE1183" s="56"/>
      <c r="DF1183" s="56"/>
      <c r="DG1183" s="56"/>
      <c r="DH1183" s="56"/>
      <c r="DI1183" s="56"/>
      <c r="DJ1183" s="56"/>
      <c r="DK1183" s="56"/>
      <c r="DL1183" s="56"/>
      <c r="DM1183" s="56"/>
      <c r="DN1183" s="56"/>
      <c r="DO1183" s="56"/>
      <c r="DP1183" s="56"/>
      <c r="DQ1183" s="56"/>
      <c r="DR1183" s="56"/>
      <c r="DS1183" s="56"/>
      <c r="DT1183" s="56"/>
      <c r="DU1183" s="56"/>
      <c r="DV1183" s="56"/>
      <c r="DW1183" s="56"/>
      <c r="DX1183" s="56"/>
      <c r="DY1183" s="56"/>
      <c r="DZ1183" s="56"/>
      <c r="EA1183" s="56"/>
      <c r="EB1183" s="56"/>
      <c r="EC1183" s="56"/>
      <c r="ED1183" s="56"/>
      <c r="EE1183" s="56"/>
      <c r="EF1183" s="56"/>
      <c r="EG1183" s="56"/>
      <c r="EH1183" s="56"/>
      <c r="EI1183" s="56"/>
      <c r="EJ1183" s="56"/>
      <c r="EK1183" s="56"/>
      <c r="EL1183" s="56"/>
      <c r="EM1183" s="56"/>
      <c r="EN1183" s="56"/>
      <c r="EO1183" s="56"/>
      <c r="EP1183" s="56"/>
      <c r="EQ1183" s="56"/>
      <c r="ER1183" s="56"/>
      <c r="ES1183" s="56"/>
      <c r="ET1183" s="56"/>
      <c r="EU1183" s="56"/>
      <c r="EV1183" s="56"/>
      <c r="EW1183" s="56"/>
      <c r="EX1183" s="56"/>
      <c r="EY1183" s="56"/>
      <c r="EZ1183" s="56"/>
      <c r="FA1183" s="56"/>
      <c r="FB1183" s="56"/>
      <c r="FC1183" s="56"/>
      <c r="FD1183" s="56"/>
      <c r="FE1183" s="56"/>
      <c r="FF1183" s="56"/>
      <c r="FG1183" s="56"/>
      <c r="FH1183" s="56"/>
      <c r="FI1183" s="56"/>
      <c r="FJ1183" s="56"/>
      <c r="FK1183" s="56"/>
      <c r="FL1183" s="56"/>
      <c r="FM1183" s="56"/>
      <c r="FN1183" s="56"/>
      <c r="FO1183" s="56"/>
      <c r="FP1183" s="56"/>
      <c r="FQ1183" s="56"/>
      <c r="FR1183" s="56"/>
      <c r="FS1183" s="56"/>
      <c r="FT1183" s="56"/>
      <c r="FU1183" s="56"/>
      <c r="FV1183" s="56"/>
      <c r="FW1183" s="56"/>
      <c r="FX1183" s="56"/>
      <c r="FY1183" s="56"/>
      <c r="FZ1183" s="56"/>
      <c r="GA1183" s="56"/>
      <c r="GB1183" s="56"/>
      <c r="GC1183" s="56"/>
      <c r="GD1183" s="56"/>
      <c r="GE1183" s="56"/>
      <c r="GF1183" s="56"/>
      <c r="GG1183" s="56"/>
      <c r="GH1183" s="56"/>
      <c r="GI1183" s="56"/>
      <c r="GJ1183" s="56"/>
      <c r="GK1183" s="56"/>
      <c r="GL1183" s="56"/>
      <c r="GM1183" s="56"/>
      <c r="GN1183" s="56"/>
      <c r="GO1183" s="56"/>
      <c r="GP1183" s="56"/>
      <c r="GQ1183" s="56"/>
      <c r="GR1183" s="56"/>
      <c r="GS1183" s="56"/>
      <c r="GT1183" s="56"/>
      <c r="GU1183" s="56"/>
      <c r="GV1183" s="56"/>
      <c r="GW1183" s="56"/>
      <c r="GX1183" s="56"/>
      <c r="GY1183" s="56"/>
      <c r="GZ1183" s="56"/>
      <c r="HA1183" s="56"/>
      <c r="HB1183" s="56"/>
      <c r="HC1183" s="56"/>
      <c r="HD1183" s="56"/>
      <c r="HE1183" s="56"/>
      <c r="HF1183" s="56"/>
      <c r="HG1183" s="56"/>
      <c r="HH1183" s="56"/>
      <c r="HI1183" s="56"/>
      <c r="HJ1183" s="56"/>
      <c r="HK1183" s="56"/>
      <c r="HL1183" s="56"/>
      <c r="HM1183" s="56"/>
      <c r="HN1183" s="56"/>
      <c r="HO1183" s="56"/>
      <c r="HP1183" s="56"/>
      <c r="HQ1183" s="56"/>
      <c r="HR1183" s="56"/>
      <c r="HS1183" s="56"/>
      <c r="HT1183" s="56"/>
      <c r="HU1183" s="56"/>
      <c r="HV1183" s="56"/>
      <c r="HW1183" s="56"/>
      <c r="HX1183" s="56"/>
      <c r="HY1183" s="56"/>
      <c r="HZ1183" s="56"/>
      <c r="IA1183" s="56"/>
      <c r="IB1183" s="56"/>
      <c r="IC1183" s="56"/>
      <c r="ID1183" s="56"/>
      <c r="IE1183" s="56"/>
      <c r="IF1183" s="56"/>
      <c r="IG1183" s="56"/>
      <c r="IH1183" s="56"/>
      <c r="II1183" s="56"/>
      <c r="IJ1183" s="56"/>
      <c r="IK1183" s="56"/>
      <c r="IL1183" s="56"/>
      <c r="IM1183" s="56"/>
      <c r="IN1183" s="56"/>
      <c r="IO1183" s="56"/>
      <c r="IP1183" s="56"/>
      <c r="IQ1183" s="56"/>
      <c r="IR1183" s="56"/>
      <c r="IS1183" s="56"/>
      <c r="IT1183" s="56"/>
      <c r="IU1183" s="56"/>
      <c r="IV1183" s="56"/>
      <c r="IW1183" s="56"/>
      <c r="IX1183" s="56"/>
    </row>
    <row r="1184" spans="2:258">
      <c r="B1184" s="56"/>
      <c r="C1184" s="56"/>
      <c r="D1184" s="56"/>
      <c r="E1184" s="56"/>
      <c r="F1184" s="56"/>
      <c r="G1184" s="56"/>
      <c r="H1184" s="56"/>
      <c r="I1184" s="56"/>
      <c r="J1184" s="56"/>
      <c r="K1184" s="56"/>
      <c r="L1184" s="56"/>
      <c r="M1184" s="56"/>
      <c r="CK1184" s="56"/>
      <c r="CL1184" s="56"/>
      <c r="CM1184" s="56"/>
      <c r="CN1184" s="56"/>
      <c r="CO1184" s="56"/>
      <c r="CP1184" s="56"/>
      <c r="CQ1184" s="56"/>
      <c r="CR1184" s="56"/>
      <c r="CS1184" s="56"/>
      <c r="CT1184" s="56"/>
      <c r="CU1184" s="56"/>
      <c r="CV1184" s="56"/>
      <c r="CW1184" s="56"/>
      <c r="CX1184" s="56"/>
      <c r="CY1184" s="56"/>
      <c r="CZ1184" s="56"/>
      <c r="DA1184" s="56"/>
      <c r="DB1184" s="56"/>
      <c r="DC1184" s="56"/>
      <c r="DD1184" s="56"/>
      <c r="DE1184" s="56"/>
      <c r="DF1184" s="56"/>
      <c r="DG1184" s="56"/>
      <c r="DH1184" s="56"/>
      <c r="DI1184" s="56"/>
      <c r="DJ1184" s="56"/>
      <c r="DK1184" s="56"/>
      <c r="DL1184" s="56"/>
      <c r="DM1184" s="56"/>
      <c r="DN1184" s="56"/>
      <c r="DO1184" s="56"/>
      <c r="DP1184" s="56"/>
      <c r="DQ1184" s="56"/>
      <c r="DR1184" s="56"/>
      <c r="DS1184" s="56"/>
      <c r="DT1184" s="56"/>
      <c r="DU1184" s="56"/>
      <c r="DV1184" s="56"/>
      <c r="DW1184" s="56"/>
      <c r="DX1184" s="56"/>
      <c r="DY1184" s="56"/>
      <c r="DZ1184" s="56"/>
      <c r="EA1184" s="56"/>
      <c r="EB1184" s="56"/>
      <c r="EC1184" s="56"/>
      <c r="ED1184" s="56"/>
      <c r="EE1184" s="56"/>
      <c r="EF1184" s="56"/>
      <c r="EG1184" s="56"/>
      <c r="EH1184" s="56"/>
      <c r="EI1184" s="56"/>
      <c r="EJ1184" s="56"/>
      <c r="EK1184" s="56"/>
      <c r="EL1184" s="56"/>
      <c r="EM1184" s="56"/>
      <c r="EN1184" s="56"/>
      <c r="EO1184" s="56"/>
      <c r="EP1184" s="56"/>
      <c r="EQ1184" s="56"/>
      <c r="ER1184" s="56"/>
      <c r="ES1184" s="56"/>
      <c r="ET1184" s="56"/>
      <c r="EU1184" s="56"/>
      <c r="EV1184" s="56"/>
      <c r="EW1184" s="56"/>
      <c r="EX1184" s="56"/>
      <c r="EY1184" s="56"/>
      <c r="EZ1184" s="56"/>
      <c r="FA1184" s="56"/>
      <c r="FB1184" s="56"/>
      <c r="FC1184" s="56"/>
      <c r="FD1184" s="56"/>
      <c r="FE1184" s="56"/>
      <c r="FF1184" s="56"/>
      <c r="FG1184" s="56"/>
      <c r="FH1184" s="56"/>
      <c r="FI1184" s="56"/>
      <c r="FJ1184" s="56"/>
      <c r="FK1184" s="56"/>
      <c r="FL1184" s="56"/>
      <c r="FM1184" s="56"/>
      <c r="FN1184" s="56"/>
      <c r="FO1184" s="56"/>
      <c r="FP1184" s="56"/>
      <c r="FQ1184" s="56"/>
      <c r="FR1184" s="56"/>
      <c r="FS1184" s="56"/>
      <c r="FT1184" s="56"/>
      <c r="FU1184" s="56"/>
      <c r="FV1184" s="56"/>
      <c r="FW1184" s="56"/>
      <c r="FX1184" s="56"/>
      <c r="FY1184" s="56"/>
      <c r="FZ1184" s="56"/>
      <c r="GA1184" s="56"/>
      <c r="GB1184" s="56"/>
      <c r="GC1184" s="56"/>
      <c r="GD1184" s="56"/>
      <c r="GE1184" s="56"/>
      <c r="GF1184" s="56"/>
      <c r="GG1184" s="56"/>
      <c r="GH1184" s="56"/>
      <c r="GI1184" s="56"/>
      <c r="GJ1184" s="56"/>
      <c r="GK1184" s="56"/>
      <c r="GL1184" s="56"/>
      <c r="GM1184" s="56"/>
      <c r="GN1184" s="56"/>
      <c r="GO1184" s="56"/>
      <c r="GP1184" s="56"/>
      <c r="GQ1184" s="56"/>
      <c r="GR1184" s="56"/>
      <c r="GS1184" s="56"/>
      <c r="GT1184" s="56"/>
      <c r="GU1184" s="56"/>
      <c r="GV1184" s="56"/>
      <c r="GW1184" s="56"/>
      <c r="GX1184" s="56"/>
      <c r="GY1184" s="56"/>
      <c r="GZ1184" s="56"/>
      <c r="HA1184" s="56"/>
      <c r="HB1184" s="56"/>
      <c r="HC1184" s="56"/>
      <c r="HD1184" s="56"/>
      <c r="HE1184" s="56"/>
      <c r="HF1184" s="56"/>
      <c r="HG1184" s="56"/>
      <c r="HH1184" s="56"/>
      <c r="HI1184" s="56"/>
      <c r="HJ1184" s="56"/>
      <c r="HK1184" s="56"/>
      <c r="HL1184" s="56"/>
      <c r="HM1184" s="56"/>
      <c r="HN1184" s="56"/>
      <c r="HO1184" s="56"/>
      <c r="HP1184" s="56"/>
      <c r="HQ1184" s="56"/>
      <c r="HR1184" s="56"/>
      <c r="HS1184" s="56"/>
      <c r="HT1184" s="56"/>
      <c r="HU1184" s="56"/>
      <c r="HV1184" s="56"/>
      <c r="HW1184" s="56"/>
      <c r="HX1184" s="56"/>
      <c r="HY1184" s="56"/>
      <c r="HZ1184" s="56"/>
      <c r="IA1184" s="56"/>
      <c r="IB1184" s="56"/>
      <c r="IC1184" s="56"/>
      <c r="ID1184" s="56"/>
      <c r="IE1184" s="56"/>
      <c r="IF1184" s="56"/>
      <c r="IG1184" s="56"/>
      <c r="IH1184" s="56"/>
      <c r="II1184" s="56"/>
      <c r="IJ1184" s="56"/>
      <c r="IK1184" s="56"/>
      <c r="IL1184" s="56"/>
      <c r="IM1184" s="56"/>
      <c r="IN1184" s="56"/>
      <c r="IO1184" s="56"/>
      <c r="IP1184" s="56"/>
      <c r="IQ1184" s="56"/>
      <c r="IR1184" s="56"/>
      <c r="IS1184" s="56"/>
      <c r="IT1184" s="56"/>
      <c r="IU1184" s="56"/>
      <c r="IV1184" s="56"/>
      <c r="IW1184" s="56"/>
      <c r="IX1184" s="56"/>
    </row>
    <row r="1185" spans="2:258">
      <c r="B1185" s="56"/>
      <c r="C1185" s="56"/>
      <c r="D1185" s="56"/>
      <c r="E1185" s="56"/>
      <c r="F1185" s="56"/>
      <c r="G1185" s="56"/>
      <c r="H1185" s="56"/>
      <c r="I1185" s="56"/>
      <c r="J1185" s="56"/>
      <c r="K1185" s="56"/>
      <c r="L1185" s="56"/>
      <c r="M1185" s="56"/>
      <c r="CK1185" s="56"/>
      <c r="CL1185" s="56"/>
      <c r="CM1185" s="56"/>
      <c r="CN1185" s="56"/>
      <c r="CO1185" s="56"/>
      <c r="CP1185" s="56"/>
      <c r="CQ1185" s="56"/>
      <c r="CR1185" s="56"/>
      <c r="CS1185" s="56"/>
      <c r="CT1185" s="56"/>
      <c r="CU1185" s="56"/>
      <c r="CV1185" s="56"/>
      <c r="CW1185" s="56"/>
      <c r="CX1185" s="56"/>
      <c r="CY1185" s="56"/>
      <c r="CZ1185" s="56"/>
      <c r="DA1185" s="56"/>
      <c r="DB1185" s="56"/>
      <c r="DC1185" s="56"/>
      <c r="DD1185" s="56"/>
      <c r="DE1185" s="56"/>
      <c r="DF1185" s="56"/>
      <c r="DG1185" s="56"/>
      <c r="DH1185" s="56"/>
      <c r="DI1185" s="56"/>
      <c r="DJ1185" s="56"/>
      <c r="DK1185" s="56"/>
      <c r="DL1185" s="56"/>
      <c r="DM1185" s="56"/>
      <c r="DN1185" s="56"/>
      <c r="DO1185" s="56"/>
      <c r="DP1185" s="56"/>
      <c r="DQ1185" s="56"/>
      <c r="DR1185" s="56"/>
      <c r="DS1185" s="56"/>
      <c r="DT1185" s="56"/>
      <c r="DU1185" s="56"/>
      <c r="DV1185" s="56"/>
      <c r="DW1185" s="56"/>
      <c r="DX1185" s="56"/>
      <c r="DY1185" s="56"/>
      <c r="DZ1185" s="56"/>
      <c r="EA1185" s="56"/>
      <c r="EB1185" s="56"/>
      <c r="EC1185" s="56"/>
      <c r="ED1185" s="56"/>
      <c r="EE1185" s="56"/>
      <c r="EF1185" s="56"/>
      <c r="EG1185" s="56"/>
      <c r="EH1185" s="56"/>
      <c r="EI1185" s="56"/>
      <c r="EJ1185" s="56"/>
      <c r="EK1185" s="56"/>
      <c r="EL1185" s="56"/>
      <c r="EM1185" s="56"/>
      <c r="EN1185" s="56"/>
      <c r="EO1185" s="56"/>
      <c r="EP1185" s="56"/>
      <c r="EQ1185" s="56"/>
      <c r="ER1185" s="56"/>
      <c r="ES1185" s="56"/>
      <c r="ET1185" s="56"/>
      <c r="EU1185" s="56"/>
      <c r="EV1185" s="56"/>
      <c r="EW1185" s="56"/>
      <c r="EX1185" s="56"/>
      <c r="EY1185" s="56"/>
      <c r="EZ1185" s="56"/>
      <c r="FA1185" s="56"/>
      <c r="FB1185" s="56"/>
      <c r="FC1185" s="56"/>
      <c r="FD1185" s="56"/>
      <c r="FE1185" s="56"/>
      <c r="FF1185" s="56"/>
      <c r="FG1185" s="56"/>
      <c r="FH1185" s="56"/>
      <c r="FI1185" s="56"/>
      <c r="FJ1185" s="56"/>
      <c r="FK1185" s="56"/>
      <c r="FL1185" s="56"/>
      <c r="FM1185" s="56"/>
      <c r="FN1185" s="56"/>
      <c r="FO1185" s="56"/>
      <c r="FP1185" s="56"/>
      <c r="FQ1185" s="56"/>
      <c r="FR1185" s="56"/>
      <c r="FS1185" s="56"/>
      <c r="FT1185" s="56"/>
      <c r="FU1185" s="56"/>
      <c r="FV1185" s="56"/>
      <c r="FW1185" s="56"/>
      <c r="FX1185" s="56"/>
      <c r="FY1185" s="56"/>
      <c r="FZ1185" s="56"/>
      <c r="GA1185" s="56"/>
      <c r="GB1185" s="56"/>
      <c r="GC1185" s="56"/>
      <c r="GD1185" s="56"/>
      <c r="GE1185" s="56"/>
      <c r="GF1185" s="56"/>
      <c r="GG1185" s="56"/>
      <c r="GH1185" s="56"/>
      <c r="GI1185" s="56"/>
      <c r="GJ1185" s="56"/>
      <c r="GK1185" s="56"/>
      <c r="GL1185" s="56"/>
      <c r="GM1185" s="56"/>
      <c r="GN1185" s="56"/>
      <c r="GO1185" s="56"/>
      <c r="GP1185" s="56"/>
      <c r="GQ1185" s="56"/>
      <c r="GR1185" s="56"/>
      <c r="GS1185" s="56"/>
      <c r="GT1185" s="56"/>
      <c r="GU1185" s="56"/>
      <c r="GV1185" s="56"/>
      <c r="GW1185" s="56"/>
      <c r="GX1185" s="56"/>
      <c r="GY1185" s="56"/>
      <c r="GZ1185" s="56"/>
      <c r="HA1185" s="56"/>
      <c r="HB1185" s="56"/>
      <c r="HC1185" s="56"/>
      <c r="HD1185" s="56"/>
      <c r="HE1185" s="56"/>
      <c r="HF1185" s="56"/>
      <c r="HG1185" s="56"/>
      <c r="HH1185" s="56"/>
      <c r="HI1185" s="56"/>
      <c r="HJ1185" s="56"/>
      <c r="HK1185" s="56"/>
      <c r="HL1185" s="56"/>
      <c r="HM1185" s="56"/>
      <c r="HN1185" s="56"/>
      <c r="HO1185" s="56"/>
      <c r="HP1185" s="56"/>
      <c r="HQ1185" s="56"/>
      <c r="HR1185" s="56"/>
      <c r="HS1185" s="56"/>
      <c r="HT1185" s="56"/>
      <c r="HU1185" s="56"/>
      <c r="HV1185" s="56"/>
      <c r="HW1185" s="56"/>
      <c r="HX1185" s="56"/>
      <c r="HY1185" s="56"/>
      <c r="HZ1185" s="56"/>
      <c r="IA1185" s="56"/>
      <c r="IB1185" s="56"/>
      <c r="IC1185" s="56"/>
      <c r="ID1185" s="56"/>
      <c r="IE1185" s="56"/>
      <c r="IF1185" s="56"/>
      <c r="IG1185" s="56"/>
      <c r="IH1185" s="56"/>
      <c r="II1185" s="56"/>
      <c r="IJ1185" s="56"/>
      <c r="IK1185" s="56"/>
      <c r="IL1185" s="56"/>
      <c r="IM1185" s="56"/>
      <c r="IN1185" s="56"/>
      <c r="IO1185" s="56"/>
      <c r="IP1185" s="56"/>
      <c r="IQ1185" s="56"/>
      <c r="IR1185" s="56"/>
      <c r="IS1185" s="56"/>
      <c r="IT1185" s="56"/>
      <c r="IU1185" s="56"/>
      <c r="IV1185" s="56"/>
      <c r="IW1185" s="56"/>
      <c r="IX1185" s="56"/>
    </row>
    <row r="1186" spans="2:258">
      <c r="B1186" s="56"/>
      <c r="C1186" s="56"/>
      <c r="D1186" s="56"/>
      <c r="E1186" s="56"/>
      <c r="F1186" s="56"/>
      <c r="G1186" s="56"/>
      <c r="H1186" s="56"/>
      <c r="I1186" s="56"/>
      <c r="J1186" s="56"/>
      <c r="K1186" s="56"/>
      <c r="L1186" s="56"/>
      <c r="M1186" s="56"/>
      <c r="CK1186" s="56"/>
      <c r="CL1186" s="56"/>
      <c r="CM1186" s="56"/>
      <c r="CN1186" s="56"/>
      <c r="CO1186" s="56"/>
      <c r="CP1186" s="56"/>
      <c r="CQ1186" s="56"/>
      <c r="CR1186" s="56"/>
      <c r="CS1186" s="56"/>
      <c r="CT1186" s="56"/>
      <c r="CU1186" s="56"/>
      <c r="CV1186" s="56"/>
      <c r="CW1186" s="56"/>
      <c r="CX1186" s="56"/>
      <c r="CY1186" s="56"/>
      <c r="CZ1186" s="56"/>
      <c r="DA1186" s="56"/>
      <c r="DB1186" s="56"/>
      <c r="DC1186" s="56"/>
      <c r="DD1186" s="56"/>
      <c r="DE1186" s="56"/>
      <c r="DF1186" s="56"/>
      <c r="DG1186" s="56"/>
      <c r="DH1186" s="56"/>
      <c r="DI1186" s="56"/>
      <c r="DJ1186" s="56"/>
      <c r="DK1186" s="56"/>
      <c r="DL1186" s="56"/>
      <c r="DM1186" s="56"/>
      <c r="DN1186" s="56"/>
      <c r="DO1186" s="56"/>
      <c r="DP1186" s="56"/>
      <c r="DQ1186" s="56"/>
      <c r="DR1186" s="56"/>
      <c r="DS1186" s="56"/>
      <c r="DT1186" s="56"/>
      <c r="DU1186" s="56"/>
      <c r="DV1186" s="56"/>
      <c r="DW1186" s="56"/>
      <c r="DX1186" s="56"/>
      <c r="DY1186" s="56"/>
      <c r="DZ1186" s="56"/>
      <c r="EA1186" s="56"/>
      <c r="EB1186" s="56"/>
      <c r="EC1186" s="56"/>
      <c r="ED1186" s="56"/>
      <c r="EE1186" s="56"/>
      <c r="EF1186" s="56"/>
      <c r="EG1186" s="56"/>
      <c r="EH1186" s="56"/>
      <c r="EI1186" s="56"/>
      <c r="EJ1186" s="56"/>
      <c r="EK1186" s="56"/>
      <c r="EL1186" s="56"/>
      <c r="EM1186" s="56"/>
      <c r="EN1186" s="56"/>
      <c r="EO1186" s="56"/>
      <c r="EP1186" s="56"/>
      <c r="EQ1186" s="56"/>
      <c r="ER1186" s="56"/>
      <c r="ES1186" s="56"/>
      <c r="ET1186" s="56"/>
      <c r="EU1186" s="56"/>
      <c r="EV1186" s="56"/>
      <c r="EW1186" s="56"/>
      <c r="EX1186" s="56"/>
      <c r="EY1186" s="56"/>
      <c r="EZ1186" s="56"/>
      <c r="FA1186" s="56"/>
      <c r="FB1186" s="56"/>
      <c r="FC1186" s="56"/>
      <c r="FD1186" s="56"/>
      <c r="FE1186" s="56"/>
      <c r="FF1186" s="56"/>
      <c r="FG1186" s="56"/>
      <c r="FH1186" s="56"/>
      <c r="FI1186" s="56"/>
      <c r="FJ1186" s="56"/>
      <c r="FK1186" s="56"/>
      <c r="FL1186" s="56"/>
      <c r="FM1186" s="56"/>
      <c r="FN1186" s="56"/>
      <c r="FO1186" s="56"/>
      <c r="FP1186" s="56"/>
      <c r="FQ1186" s="56"/>
      <c r="FR1186" s="56"/>
      <c r="FS1186" s="56"/>
      <c r="FT1186" s="56"/>
      <c r="FU1186" s="56"/>
      <c r="FV1186" s="56"/>
      <c r="FW1186" s="56"/>
      <c r="FX1186" s="56"/>
      <c r="FY1186" s="56"/>
      <c r="FZ1186" s="56"/>
      <c r="GA1186" s="56"/>
      <c r="GB1186" s="56"/>
      <c r="GC1186" s="56"/>
      <c r="GD1186" s="56"/>
      <c r="GE1186" s="56"/>
      <c r="GF1186" s="56"/>
      <c r="GG1186" s="56"/>
      <c r="GH1186" s="56"/>
      <c r="GI1186" s="56"/>
      <c r="GJ1186" s="56"/>
      <c r="GK1186" s="56"/>
      <c r="GL1186" s="56"/>
      <c r="GM1186" s="56"/>
      <c r="GN1186" s="56"/>
      <c r="GO1186" s="56"/>
      <c r="GP1186" s="56"/>
      <c r="GQ1186" s="56"/>
      <c r="GR1186" s="56"/>
      <c r="GS1186" s="56"/>
      <c r="GT1186" s="56"/>
      <c r="GU1186" s="56"/>
      <c r="GV1186" s="56"/>
      <c r="GW1186" s="56"/>
      <c r="GX1186" s="56"/>
      <c r="GY1186" s="56"/>
      <c r="GZ1186" s="56"/>
      <c r="HA1186" s="56"/>
      <c r="HB1186" s="56"/>
      <c r="HC1186" s="56"/>
      <c r="HD1186" s="56"/>
      <c r="HE1186" s="56"/>
      <c r="HF1186" s="56"/>
      <c r="HG1186" s="56"/>
      <c r="HH1186" s="56"/>
      <c r="HI1186" s="56"/>
      <c r="HJ1186" s="56"/>
      <c r="HK1186" s="56"/>
      <c r="HL1186" s="56"/>
      <c r="HM1186" s="56"/>
      <c r="HN1186" s="56"/>
      <c r="HO1186" s="56"/>
      <c r="HP1186" s="56"/>
      <c r="HQ1186" s="56"/>
      <c r="HR1186" s="56"/>
      <c r="HS1186" s="56"/>
      <c r="HT1186" s="56"/>
      <c r="HU1186" s="56"/>
      <c r="HV1186" s="56"/>
      <c r="HW1186" s="56"/>
      <c r="HX1186" s="56"/>
      <c r="HY1186" s="56"/>
      <c r="HZ1186" s="56"/>
      <c r="IA1186" s="56"/>
      <c r="IB1186" s="56"/>
      <c r="IC1186" s="56"/>
      <c r="ID1186" s="56"/>
      <c r="IE1186" s="56"/>
      <c r="IF1186" s="56"/>
      <c r="IG1186" s="56"/>
      <c r="IH1186" s="56"/>
      <c r="II1186" s="56"/>
      <c r="IJ1186" s="56"/>
      <c r="IK1186" s="56"/>
      <c r="IL1186" s="56"/>
      <c r="IM1186" s="56"/>
      <c r="IN1186" s="56"/>
      <c r="IO1186" s="56"/>
      <c r="IP1186" s="56"/>
      <c r="IQ1186" s="56"/>
      <c r="IR1186" s="56"/>
      <c r="IS1186" s="56"/>
      <c r="IT1186" s="56"/>
      <c r="IU1186" s="56"/>
      <c r="IV1186" s="56"/>
      <c r="IW1186" s="56"/>
      <c r="IX1186" s="56"/>
    </row>
    <row r="1187" spans="2:258">
      <c r="B1187" s="56"/>
      <c r="C1187" s="56"/>
      <c r="D1187" s="56"/>
      <c r="E1187" s="56"/>
      <c r="F1187" s="56"/>
      <c r="G1187" s="56"/>
      <c r="H1187" s="56"/>
      <c r="I1187" s="56"/>
      <c r="J1187" s="56"/>
      <c r="K1187" s="56"/>
      <c r="L1187" s="56"/>
      <c r="M1187" s="56"/>
      <c r="CK1187" s="56"/>
      <c r="CL1187" s="56"/>
      <c r="CM1187" s="56"/>
      <c r="CN1187" s="56"/>
      <c r="CO1187" s="56"/>
      <c r="CP1187" s="56"/>
      <c r="CQ1187" s="56"/>
      <c r="CR1187" s="56"/>
      <c r="CS1187" s="56"/>
      <c r="CT1187" s="56"/>
      <c r="CU1187" s="56"/>
      <c r="CV1187" s="56"/>
      <c r="CW1187" s="56"/>
      <c r="CX1187" s="56"/>
      <c r="CY1187" s="56"/>
      <c r="CZ1187" s="56"/>
      <c r="DA1187" s="56"/>
      <c r="DB1187" s="56"/>
      <c r="DC1187" s="56"/>
      <c r="DD1187" s="56"/>
      <c r="DE1187" s="56"/>
      <c r="DF1187" s="56"/>
      <c r="DG1187" s="56"/>
      <c r="DH1187" s="56"/>
      <c r="DI1187" s="56"/>
      <c r="DJ1187" s="56"/>
      <c r="DK1187" s="56"/>
      <c r="DL1187" s="56"/>
      <c r="DM1187" s="56"/>
      <c r="DN1187" s="56"/>
      <c r="DO1187" s="56"/>
      <c r="DP1187" s="56"/>
      <c r="DQ1187" s="56"/>
      <c r="DR1187" s="56"/>
      <c r="DS1187" s="56"/>
      <c r="DT1187" s="56"/>
      <c r="DU1187" s="56"/>
      <c r="DV1187" s="56"/>
      <c r="DW1187" s="56"/>
      <c r="DX1187" s="56"/>
      <c r="DY1187" s="56"/>
      <c r="DZ1187" s="56"/>
      <c r="EA1187" s="56"/>
      <c r="EB1187" s="56"/>
      <c r="EC1187" s="56"/>
      <c r="ED1187" s="56"/>
      <c r="EE1187" s="56"/>
      <c r="EF1187" s="56"/>
      <c r="EG1187" s="56"/>
      <c r="EH1187" s="56"/>
      <c r="EI1187" s="56"/>
      <c r="EJ1187" s="56"/>
      <c r="EK1187" s="56"/>
      <c r="EL1187" s="56"/>
      <c r="EM1187" s="56"/>
      <c r="EN1187" s="56"/>
      <c r="EO1187" s="56"/>
      <c r="EP1187" s="56"/>
      <c r="EQ1187" s="56"/>
      <c r="ER1187" s="56"/>
      <c r="ES1187" s="56"/>
      <c r="ET1187" s="56"/>
      <c r="EU1187" s="56"/>
      <c r="EV1187" s="56"/>
      <c r="EW1187" s="56"/>
      <c r="EX1187" s="56"/>
      <c r="EY1187" s="56"/>
      <c r="EZ1187" s="56"/>
      <c r="FA1187" s="56"/>
      <c r="FB1187" s="56"/>
      <c r="FC1187" s="56"/>
      <c r="FD1187" s="56"/>
      <c r="FE1187" s="56"/>
      <c r="FF1187" s="56"/>
      <c r="FG1187" s="56"/>
      <c r="FH1187" s="56"/>
      <c r="FI1187" s="56"/>
      <c r="FJ1187" s="56"/>
      <c r="FK1187" s="56"/>
      <c r="FL1187" s="56"/>
      <c r="FM1187" s="56"/>
      <c r="FN1187" s="56"/>
      <c r="FO1187" s="56"/>
      <c r="FP1187" s="56"/>
      <c r="FQ1187" s="56"/>
      <c r="FR1187" s="56"/>
      <c r="FS1187" s="56"/>
      <c r="FT1187" s="56"/>
      <c r="FU1187" s="56"/>
      <c r="FV1187" s="56"/>
      <c r="FW1187" s="56"/>
      <c r="FX1187" s="56"/>
      <c r="FY1187" s="56"/>
      <c r="FZ1187" s="56"/>
      <c r="GA1187" s="56"/>
      <c r="GB1187" s="56"/>
      <c r="GC1187" s="56"/>
      <c r="GD1187" s="56"/>
      <c r="GE1187" s="56"/>
      <c r="GF1187" s="56"/>
      <c r="GG1187" s="56"/>
      <c r="GH1187" s="56"/>
      <c r="GI1187" s="56"/>
      <c r="GJ1187" s="56"/>
      <c r="GK1187" s="56"/>
      <c r="GL1187" s="56"/>
      <c r="GM1187" s="56"/>
      <c r="GN1187" s="56"/>
      <c r="GO1187" s="56"/>
      <c r="GP1187" s="56"/>
      <c r="GQ1187" s="56"/>
      <c r="GR1187" s="56"/>
      <c r="GS1187" s="56"/>
      <c r="GT1187" s="56"/>
      <c r="GU1187" s="56"/>
      <c r="GV1187" s="56"/>
      <c r="GW1187" s="56"/>
      <c r="GX1187" s="56"/>
      <c r="GY1187" s="56"/>
      <c r="GZ1187" s="56"/>
      <c r="HA1187" s="56"/>
      <c r="HB1187" s="56"/>
      <c r="HC1187" s="56"/>
      <c r="HD1187" s="56"/>
      <c r="HE1187" s="56"/>
      <c r="HF1187" s="56"/>
      <c r="HG1187" s="56"/>
      <c r="HH1187" s="56"/>
      <c r="HI1187" s="56"/>
      <c r="HJ1187" s="56"/>
      <c r="HK1187" s="56"/>
      <c r="HL1187" s="56"/>
      <c r="HM1187" s="56"/>
      <c r="HN1187" s="56"/>
      <c r="HO1187" s="56"/>
      <c r="HP1187" s="56"/>
      <c r="HQ1187" s="56"/>
      <c r="HR1187" s="56"/>
      <c r="HS1187" s="56"/>
      <c r="HT1187" s="56"/>
      <c r="HU1187" s="56"/>
      <c r="HV1187" s="56"/>
      <c r="HW1187" s="56"/>
      <c r="HX1187" s="56"/>
      <c r="HY1187" s="56"/>
      <c r="HZ1187" s="56"/>
      <c r="IA1187" s="56"/>
      <c r="IB1187" s="56"/>
      <c r="IC1187" s="56"/>
      <c r="ID1187" s="56"/>
      <c r="IE1187" s="56"/>
      <c r="IF1187" s="56"/>
      <c r="IG1187" s="56"/>
      <c r="IH1187" s="56"/>
      <c r="II1187" s="56"/>
      <c r="IJ1187" s="56"/>
      <c r="IK1187" s="56"/>
      <c r="IL1187" s="56"/>
      <c r="IM1187" s="56"/>
      <c r="IN1187" s="56"/>
      <c r="IO1187" s="56"/>
      <c r="IP1187" s="56"/>
      <c r="IQ1187" s="56"/>
      <c r="IR1187" s="56"/>
      <c r="IS1187" s="56"/>
      <c r="IT1187" s="56"/>
      <c r="IU1187" s="56"/>
      <c r="IV1187" s="56"/>
      <c r="IW1187" s="56"/>
      <c r="IX1187" s="56"/>
    </row>
    <row r="1188" spans="2:258">
      <c r="B1188" s="56"/>
      <c r="C1188" s="56"/>
      <c r="D1188" s="56"/>
      <c r="E1188" s="56"/>
      <c r="F1188" s="56"/>
      <c r="G1188" s="56"/>
      <c r="H1188" s="56"/>
      <c r="I1188" s="56"/>
      <c r="J1188" s="56"/>
      <c r="K1188" s="56"/>
      <c r="L1188" s="56"/>
      <c r="M1188" s="56"/>
      <c r="CK1188" s="56"/>
      <c r="CL1188" s="56"/>
      <c r="CM1188" s="56"/>
      <c r="CN1188" s="56"/>
      <c r="CO1188" s="56"/>
      <c r="CP1188" s="56"/>
      <c r="CQ1188" s="56"/>
      <c r="CR1188" s="56"/>
      <c r="CS1188" s="56"/>
      <c r="CT1188" s="56"/>
      <c r="CU1188" s="56"/>
      <c r="CV1188" s="56"/>
      <c r="CW1188" s="56"/>
      <c r="CX1188" s="56"/>
      <c r="CY1188" s="56"/>
      <c r="CZ1188" s="56"/>
      <c r="DA1188" s="56"/>
      <c r="DB1188" s="56"/>
      <c r="DC1188" s="56"/>
      <c r="DD1188" s="56"/>
      <c r="DE1188" s="56"/>
      <c r="DF1188" s="56"/>
      <c r="DG1188" s="56"/>
      <c r="DH1188" s="56"/>
      <c r="DI1188" s="56"/>
      <c r="DJ1188" s="56"/>
      <c r="DK1188" s="56"/>
      <c r="DL1188" s="56"/>
      <c r="DM1188" s="56"/>
      <c r="DN1188" s="56"/>
      <c r="DO1188" s="56"/>
      <c r="DP1188" s="56"/>
      <c r="DQ1188" s="56"/>
      <c r="DR1188" s="56"/>
      <c r="DS1188" s="56"/>
      <c r="DT1188" s="56"/>
      <c r="DU1188" s="56"/>
      <c r="DV1188" s="56"/>
      <c r="DW1188" s="56"/>
      <c r="DX1188" s="56"/>
      <c r="DY1188" s="56"/>
      <c r="DZ1188" s="56"/>
      <c r="EA1188" s="56"/>
      <c r="EB1188" s="56"/>
      <c r="EC1188" s="56"/>
      <c r="ED1188" s="56"/>
      <c r="EE1188" s="56"/>
      <c r="EF1188" s="56"/>
      <c r="EG1188" s="56"/>
      <c r="EH1188" s="56"/>
      <c r="EI1188" s="56"/>
      <c r="EJ1188" s="56"/>
      <c r="EK1188" s="56"/>
      <c r="EL1188" s="56"/>
      <c r="EM1188" s="56"/>
      <c r="EN1188" s="56"/>
      <c r="EO1188" s="56"/>
      <c r="EP1188" s="56"/>
      <c r="EQ1188" s="56"/>
      <c r="ER1188" s="56"/>
      <c r="ES1188" s="56"/>
      <c r="ET1188" s="56"/>
      <c r="EU1188" s="56"/>
      <c r="EV1188" s="56"/>
      <c r="EW1188" s="56"/>
      <c r="EX1188" s="56"/>
      <c r="EY1188" s="56"/>
      <c r="EZ1188" s="56"/>
      <c r="FA1188" s="56"/>
      <c r="FB1188" s="56"/>
      <c r="FC1188" s="56"/>
      <c r="FD1188" s="56"/>
      <c r="FE1188" s="56"/>
      <c r="FF1188" s="56"/>
      <c r="FG1188" s="56"/>
      <c r="FH1188" s="56"/>
      <c r="FI1188" s="56"/>
      <c r="FJ1188" s="56"/>
      <c r="FK1188" s="56"/>
      <c r="FL1188" s="56"/>
      <c r="FM1188" s="56"/>
      <c r="FN1188" s="56"/>
      <c r="FO1188" s="56"/>
      <c r="FP1188" s="56"/>
      <c r="FQ1188" s="56"/>
      <c r="FR1188" s="56"/>
      <c r="FS1188" s="56"/>
      <c r="FT1188" s="56"/>
      <c r="FU1188" s="56"/>
      <c r="FV1188" s="56"/>
      <c r="FW1188" s="56"/>
      <c r="FX1188" s="56"/>
      <c r="FY1188" s="56"/>
      <c r="FZ1188" s="56"/>
      <c r="GA1188" s="56"/>
      <c r="GB1188" s="56"/>
      <c r="GC1188" s="56"/>
      <c r="GD1188" s="56"/>
      <c r="GE1188" s="56"/>
      <c r="GF1188" s="56"/>
      <c r="GG1188" s="56"/>
      <c r="GH1188" s="56"/>
      <c r="GI1188" s="56"/>
      <c r="GJ1188" s="56"/>
      <c r="GK1188" s="56"/>
      <c r="GL1188" s="56"/>
      <c r="GM1188" s="56"/>
      <c r="GN1188" s="56"/>
      <c r="GO1188" s="56"/>
      <c r="GP1188" s="56"/>
      <c r="GQ1188" s="56"/>
      <c r="GR1188" s="56"/>
      <c r="GS1188" s="56"/>
      <c r="GT1188" s="56"/>
      <c r="GU1188" s="56"/>
      <c r="GV1188" s="56"/>
      <c r="GW1188" s="56"/>
      <c r="GX1188" s="56"/>
      <c r="GY1188" s="56"/>
      <c r="GZ1188" s="56"/>
      <c r="HA1188" s="56"/>
      <c r="HB1188" s="56"/>
      <c r="HC1188" s="56"/>
      <c r="HD1188" s="56"/>
      <c r="HE1188" s="56"/>
      <c r="HF1188" s="56"/>
      <c r="HG1188" s="56"/>
      <c r="HH1188" s="56"/>
      <c r="HI1188" s="56"/>
      <c r="HJ1188" s="56"/>
      <c r="HK1188" s="56"/>
      <c r="HL1188" s="56"/>
      <c r="HM1188" s="56"/>
      <c r="HN1188" s="56"/>
      <c r="HO1188" s="56"/>
      <c r="HP1188" s="56"/>
      <c r="HQ1188" s="56"/>
      <c r="HR1188" s="56"/>
      <c r="HS1188" s="56"/>
      <c r="HT1188" s="56"/>
      <c r="HU1188" s="56"/>
      <c r="HV1188" s="56"/>
      <c r="HW1188" s="56"/>
      <c r="HX1188" s="56"/>
      <c r="HY1188" s="56"/>
      <c r="HZ1188" s="56"/>
      <c r="IA1188" s="56"/>
      <c r="IB1188" s="56"/>
      <c r="IC1188" s="56"/>
      <c r="ID1188" s="56"/>
      <c r="IE1188" s="56"/>
      <c r="IF1188" s="56"/>
      <c r="IG1188" s="56"/>
      <c r="IH1188" s="56"/>
      <c r="II1188" s="56"/>
      <c r="IJ1188" s="56"/>
      <c r="IK1188" s="56"/>
      <c r="IL1188" s="56"/>
      <c r="IM1188" s="56"/>
      <c r="IN1188" s="56"/>
      <c r="IO1188" s="56"/>
      <c r="IP1188" s="56"/>
      <c r="IQ1188" s="56"/>
      <c r="IR1188" s="56"/>
      <c r="IS1188" s="56"/>
      <c r="IT1188" s="56"/>
      <c r="IU1188" s="56"/>
      <c r="IV1188" s="56"/>
      <c r="IW1188" s="56"/>
      <c r="IX1188" s="56"/>
    </row>
    <row r="1189" spans="2:258">
      <c r="B1189" s="56"/>
      <c r="C1189" s="56"/>
      <c r="D1189" s="56"/>
      <c r="E1189" s="56"/>
      <c r="F1189" s="56"/>
      <c r="G1189" s="56"/>
      <c r="H1189" s="56"/>
      <c r="I1189" s="56"/>
      <c r="J1189" s="56"/>
      <c r="K1189" s="56"/>
      <c r="L1189" s="56"/>
      <c r="M1189" s="56"/>
      <c r="CK1189" s="56"/>
      <c r="CL1189" s="56"/>
      <c r="CM1189" s="56"/>
      <c r="CN1189" s="56"/>
      <c r="CO1189" s="56"/>
      <c r="CP1189" s="56"/>
      <c r="CQ1189" s="56"/>
      <c r="CR1189" s="56"/>
      <c r="CS1189" s="56"/>
      <c r="CT1189" s="56"/>
      <c r="CU1189" s="56"/>
      <c r="CV1189" s="56"/>
      <c r="CW1189" s="56"/>
      <c r="CX1189" s="56"/>
      <c r="CY1189" s="56"/>
      <c r="CZ1189" s="56"/>
      <c r="DA1189" s="56"/>
      <c r="DB1189" s="56"/>
      <c r="DC1189" s="56"/>
      <c r="DD1189" s="56"/>
      <c r="DE1189" s="56"/>
      <c r="DF1189" s="56"/>
      <c r="DG1189" s="56"/>
      <c r="DH1189" s="56"/>
      <c r="DI1189" s="56"/>
      <c r="DJ1189" s="56"/>
      <c r="DK1189" s="56"/>
      <c r="DL1189" s="56"/>
      <c r="DM1189" s="56"/>
      <c r="DN1189" s="56"/>
      <c r="DO1189" s="56"/>
      <c r="DP1189" s="56"/>
      <c r="DQ1189" s="56"/>
      <c r="DR1189" s="56"/>
      <c r="DS1189" s="56"/>
      <c r="DT1189" s="56"/>
      <c r="DU1189" s="56"/>
      <c r="DV1189" s="56"/>
      <c r="DW1189" s="56"/>
      <c r="DX1189" s="56"/>
      <c r="DY1189" s="56"/>
      <c r="DZ1189" s="56"/>
      <c r="EA1189" s="56"/>
      <c r="EB1189" s="56"/>
      <c r="EC1189" s="56"/>
      <c r="ED1189" s="56"/>
      <c r="EE1189" s="56"/>
      <c r="EF1189" s="56"/>
      <c r="EG1189" s="56"/>
      <c r="EH1189" s="56"/>
      <c r="EI1189" s="56"/>
      <c r="EJ1189" s="56"/>
      <c r="EK1189" s="56"/>
      <c r="EL1189" s="56"/>
      <c r="EM1189" s="56"/>
      <c r="EN1189" s="56"/>
      <c r="EO1189" s="56"/>
      <c r="EP1189" s="56"/>
      <c r="EQ1189" s="56"/>
      <c r="ER1189" s="56"/>
      <c r="ES1189" s="56"/>
      <c r="ET1189" s="56"/>
      <c r="EU1189" s="56"/>
      <c r="EV1189" s="56"/>
      <c r="EW1189" s="56"/>
      <c r="EX1189" s="56"/>
      <c r="EY1189" s="56"/>
      <c r="EZ1189" s="56"/>
      <c r="FA1189" s="56"/>
      <c r="FB1189" s="56"/>
      <c r="FC1189" s="56"/>
      <c r="FD1189" s="56"/>
      <c r="FE1189" s="56"/>
      <c r="FF1189" s="56"/>
      <c r="FG1189" s="56"/>
      <c r="FH1189" s="56"/>
      <c r="FI1189" s="56"/>
      <c r="FJ1189" s="56"/>
      <c r="FK1189" s="56"/>
      <c r="FL1189" s="56"/>
      <c r="FM1189" s="56"/>
      <c r="FN1189" s="56"/>
      <c r="FO1189" s="56"/>
      <c r="FP1189" s="56"/>
      <c r="FQ1189" s="56"/>
      <c r="FR1189" s="56"/>
      <c r="FS1189" s="56"/>
      <c r="FT1189" s="56"/>
      <c r="FU1189" s="56"/>
      <c r="FV1189" s="56"/>
      <c r="FW1189" s="56"/>
      <c r="FX1189" s="56"/>
      <c r="FY1189" s="56"/>
      <c r="FZ1189" s="56"/>
      <c r="GA1189" s="56"/>
      <c r="GB1189" s="56"/>
      <c r="GC1189" s="56"/>
      <c r="GD1189" s="56"/>
      <c r="GE1189" s="56"/>
      <c r="GF1189" s="56"/>
      <c r="GG1189" s="56"/>
      <c r="GH1189" s="56"/>
      <c r="GI1189" s="56"/>
      <c r="GJ1189" s="56"/>
      <c r="GK1189" s="56"/>
      <c r="GL1189" s="56"/>
      <c r="GM1189" s="56"/>
      <c r="GN1189" s="56"/>
      <c r="GO1189" s="56"/>
      <c r="GP1189" s="56"/>
      <c r="GQ1189" s="56"/>
      <c r="GR1189" s="56"/>
      <c r="GS1189" s="56"/>
      <c r="GT1189" s="56"/>
      <c r="GU1189" s="56"/>
      <c r="GV1189" s="56"/>
      <c r="GW1189" s="56"/>
      <c r="GX1189" s="56"/>
      <c r="GY1189" s="56"/>
      <c r="GZ1189" s="56"/>
      <c r="HA1189" s="56"/>
      <c r="HB1189" s="56"/>
      <c r="HC1189" s="56"/>
      <c r="HD1189" s="56"/>
      <c r="HE1189" s="56"/>
      <c r="HF1189" s="56"/>
      <c r="HG1189" s="56"/>
      <c r="HH1189" s="56"/>
      <c r="HI1189" s="56"/>
      <c r="HJ1189" s="56"/>
      <c r="HK1189" s="56"/>
      <c r="HL1189" s="56"/>
      <c r="HM1189" s="56"/>
      <c r="HN1189" s="56"/>
      <c r="HO1189" s="56"/>
      <c r="HP1189" s="56"/>
      <c r="HQ1189" s="56"/>
      <c r="HR1189" s="56"/>
      <c r="HS1189" s="56"/>
      <c r="HT1189" s="56"/>
      <c r="HU1189" s="56"/>
      <c r="HV1189" s="56"/>
      <c r="HW1189" s="56"/>
      <c r="HX1189" s="56"/>
      <c r="HY1189" s="56"/>
      <c r="HZ1189" s="56"/>
      <c r="IA1189" s="56"/>
      <c r="IB1189" s="56"/>
      <c r="IC1189" s="56"/>
      <c r="ID1189" s="56"/>
      <c r="IE1189" s="56"/>
      <c r="IF1189" s="56"/>
      <c r="IG1189" s="56"/>
      <c r="IH1189" s="56"/>
      <c r="II1189" s="56"/>
      <c r="IJ1189" s="56"/>
      <c r="IK1189" s="56"/>
      <c r="IL1189" s="56"/>
      <c r="IM1189" s="56"/>
      <c r="IN1189" s="56"/>
      <c r="IO1189" s="56"/>
      <c r="IP1189" s="56"/>
      <c r="IQ1189" s="56"/>
      <c r="IR1189" s="56"/>
      <c r="IS1189" s="56"/>
      <c r="IT1189" s="56"/>
      <c r="IU1189" s="56"/>
      <c r="IV1189" s="56"/>
      <c r="IW1189" s="56"/>
      <c r="IX1189" s="56"/>
    </row>
    <row r="1190" spans="2:258">
      <c r="B1190" s="56"/>
      <c r="C1190" s="56"/>
      <c r="D1190" s="56"/>
      <c r="E1190" s="56"/>
      <c r="F1190" s="56"/>
      <c r="G1190" s="56"/>
      <c r="H1190" s="56"/>
      <c r="I1190" s="56"/>
      <c r="J1190" s="56"/>
      <c r="K1190" s="56"/>
      <c r="L1190" s="56"/>
      <c r="M1190" s="56"/>
      <c r="CK1190" s="56"/>
      <c r="CL1190" s="56"/>
      <c r="CM1190" s="56"/>
      <c r="CN1190" s="56"/>
      <c r="CO1190" s="56"/>
      <c r="CP1190" s="56"/>
      <c r="CQ1190" s="56"/>
      <c r="CR1190" s="56"/>
      <c r="CS1190" s="56"/>
      <c r="CT1190" s="56"/>
      <c r="CU1190" s="56"/>
      <c r="CV1190" s="56"/>
      <c r="CW1190" s="56"/>
      <c r="CX1190" s="56"/>
      <c r="CY1190" s="56"/>
      <c r="CZ1190" s="56"/>
      <c r="DA1190" s="56"/>
      <c r="DB1190" s="56"/>
      <c r="DC1190" s="56"/>
      <c r="DD1190" s="56"/>
      <c r="DE1190" s="56"/>
      <c r="DF1190" s="56"/>
      <c r="DG1190" s="56"/>
      <c r="DH1190" s="56"/>
      <c r="DI1190" s="56"/>
      <c r="DJ1190" s="56"/>
      <c r="DK1190" s="56"/>
      <c r="DL1190" s="56"/>
      <c r="DM1190" s="56"/>
      <c r="DN1190" s="56"/>
      <c r="DO1190" s="56"/>
      <c r="DP1190" s="56"/>
      <c r="DQ1190" s="56"/>
      <c r="DR1190" s="56"/>
      <c r="DS1190" s="56"/>
      <c r="DT1190" s="56"/>
      <c r="DU1190" s="56"/>
      <c r="DV1190" s="56"/>
      <c r="DW1190" s="56"/>
      <c r="DX1190" s="56"/>
      <c r="DY1190" s="56"/>
      <c r="DZ1190" s="56"/>
      <c r="EA1190" s="56"/>
      <c r="EB1190" s="56"/>
      <c r="EC1190" s="56"/>
      <c r="ED1190" s="56"/>
      <c r="EE1190" s="56"/>
      <c r="EF1190" s="56"/>
      <c r="EG1190" s="56"/>
      <c r="EH1190" s="56"/>
      <c r="EI1190" s="56"/>
      <c r="EJ1190" s="56"/>
      <c r="EK1190" s="56"/>
      <c r="EL1190" s="56"/>
      <c r="EM1190" s="56"/>
      <c r="EN1190" s="56"/>
      <c r="EO1190" s="56"/>
      <c r="EP1190" s="56"/>
      <c r="EQ1190" s="56"/>
      <c r="ER1190" s="56"/>
      <c r="ES1190" s="56"/>
      <c r="ET1190" s="56"/>
      <c r="EU1190" s="56"/>
      <c r="EV1190" s="56"/>
      <c r="EW1190" s="56"/>
      <c r="EX1190" s="56"/>
      <c r="EY1190" s="56"/>
      <c r="EZ1190" s="56"/>
      <c r="FA1190" s="56"/>
      <c r="FB1190" s="56"/>
      <c r="FC1190" s="56"/>
      <c r="FD1190" s="56"/>
      <c r="FE1190" s="56"/>
      <c r="FF1190" s="56"/>
      <c r="FG1190" s="56"/>
      <c r="FH1190" s="56"/>
      <c r="FI1190" s="56"/>
      <c r="FJ1190" s="56"/>
      <c r="FK1190" s="56"/>
      <c r="FL1190" s="56"/>
      <c r="FM1190" s="56"/>
      <c r="FN1190" s="56"/>
      <c r="FO1190" s="56"/>
      <c r="FP1190" s="56"/>
      <c r="FQ1190" s="56"/>
      <c r="FR1190" s="56"/>
      <c r="FS1190" s="56"/>
      <c r="FT1190" s="56"/>
      <c r="FU1190" s="56"/>
      <c r="FV1190" s="56"/>
      <c r="FW1190" s="56"/>
      <c r="FX1190" s="56"/>
      <c r="FY1190" s="56"/>
      <c r="FZ1190" s="56"/>
      <c r="GA1190" s="56"/>
      <c r="GB1190" s="56"/>
      <c r="GC1190" s="56"/>
      <c r="GD1190" s="56"/>
      <c r="GE1190" s="56"/>
      <c r="GF1190" s="56"/>
      <c r="GG1190" s="56"/>
      <c r="GH1190" s="56"/>
      <c r="GI1190" s="56"/>
      <c r="GJ1190" s="56"/>
      <c r="GK1190" s="56"/>
      <c r="GL1190" s="56"/>
      <c r="GM1190" s="56"/>
      <c r="GN1190" s="56"/>
      <c r="GO1190" s="56"/>
      <c r="GP1190" s="56"/>
      <c r="GQ1190" s="56"/>
      <c r="GR1190" s="56"/>
      <c r="GS1190" s="56"/>
      <c r="GT1190" s="56"/>
      <c r="GU1190" s="56"/>
      <c r="GV1190" s="56"/>
      <c r="GW1190" s="56"/>
      <c r="GX1190" s="56"/>
      <c r="GY1190" s="56"/>
      <c r="GZ1190" s="56"/>
      <c r="HA1190" s="56"/>
      <c r="HB1190" s="56"/>
      <c r="HC1190" s="56"/>
      <c r="HD1190" s="56"/>
      <c r="HE1190" s="56"/>
      <c r="HF1190" s="56"/>
      <c r="HG1190" s="56"/>
      <c r="HH1190" s="56"/>
      <c r="HI1190" s="56"/>
      <c r="HJ1190" s="56"/>
      <c r="HK1190" s="56"/>
      <c r="HL1190" s="56"/>
      <c r="HM1190" s="56"/>
      <c r="HN1190" s="56"/>
      <c r="HO1190" s="56"/>
      <c r="HP1190" s="56"/>
      <c r="HQ1190" s="56"/>
      <c r="HR1190" s="56"/>
      <c r="HS1190" s="56"/>
      <c r="HT1190" s="56"/>
      <c r="HU1190" s="56"/>
      <c r="HV1190" s="56"/>
      <c r="HW1190" s="56"/>
      <c r="HX1190" s="56"/>
      <c r="HY1190" s="56"/>
      <c r="HZ1190" s="56"/>
      <c r="IA1190" s="56"/>
      <c r="IB1190" s="56"/>
      <c r="IC1190" s="56"/>
      <c r="ID1190" s="56"/>
      <c r="IE1190" s="56"/>
      <c r="IF1190" s="56"/>
      <c r="IG1190" s="56"/>
      <c r="IH1190" s="56"/>
      <c r="II1190" s="56"/>
      <c r="IJ1190" s="56"/>
      <c r="IK1190" s="56"/>
      <c r="IL1190" s="56"/>
      <c r="IM1190" s="56"/>
      <c r="IN1190" s="56"/>
      <c r="IO1190" s="56"/>
      <c r="IP1190" s="56"/>
      <c r="IQ1190" s="56"/>
      <c r="IR1190" s="56"/>
      <c r="IS1190" s="56"/>
      <c r="IT1190" s="56"/>
      <c r="IU1190" s="56"/>
      <c r="IV1190" s="56"/>
      <c r="IW1190" s="56"/>
      <c r="IX1190" s="56"/>
    </row>
    <row r="1191" spans="2:258">
      <c r="B1191" s="56"/>
      <c r="C1191" s="56"/>
      <c r="D1191" s="56"/>
      <c r="E1191" s="56"/>
      <c r="F1191" s="56"/>
      <c r="G1191" s="56"/>
      <c r="H1191" s="56"/>
      <c r="I1191" s="56"/>
      <c r="J1191" s="56"/>
      <c r="K1191" s="56"/>
      <c r="L1191" s="56"/>
      <c r="M1191" s="56"/>
      <c r="CK1191" s="56"/>
      <c r="CL1191" s="56"/>
      <c r="CM1191" s="56"/>
      <c r="CN1191" s="56"/>
      <c r="CO1191" s="56"/>
      <c r="CP1191" s="56"/>
      <c r="CQ1191" s="56"/>
      <c r="CR1191" s="56"/>
      <c r="CS1191" s="56"/>
      <c r="CT1191" s="56"/>
      <c r="CU1191" s="56"/>
      <c r="CV1191" s="56"/>
      <c r="CW1191" s="56"/>
      <c r="CX1191" s="56"/>
      <c r="CY1191" s="56"/>
      <c r="CZ1191" s="56"/>
      <c r="DA1191" s="56"/>
      <c r="DB1191" s="56"/>
      <c r="DC1191" s="56"/>
      <c r="DD1191" s="56"/>
      <c r="DE1191" s="56"/>
      <c r="DF1191" s="56"/>
      <c r="DG1191" s="56"/>
      <c r="DH1191" s="56"/>
      <c r="DI1191" s="56"/>
      <c r="DJ1191" s="56"/>
      <c r="DK1191" s="56"/>
      <c r="DL1191" s="56"/>
      <c r="DM1191" s="56"/>
      <c r="DN1191" s="56"/>
      <c r="DO1191" s="56"/>
      <c r="DP1191" s="56"/>
      <c r="DQ1191" s="56"/>
      <c r="DR1191" s="56"/>
      <c r="DS1191" s="56"/>
      <c r="DT1191" s="56"/>
      <c r="DU1191" s="56"/>
      <c r="DV1191" s="56"/>
      <c r="DW1191" s="56"/>
      <c r="DX1191" s="56"/>
      <c r="DY1191" s="56"/>
      <c r="DZ1191" s="56"/>
      <c r="EA1191" s="56"/>
      <c r="EB1191" s="56"/>
      <c r="EC1191" s="56"/>
      <c r="ED1191" s="56"/>
      <c r="EE1191" s="56"/>
      <c r="EF1191" s="56"/>
      <c r="EG1191" s="56"/>
      <c r="EH1191" s="56"/>
      <c r="EI1191" s="56"/>
      <c r="EJ1191" s="56"/>
      <c r="EK1191" s="56"/>
      <c r="EL1191" s="56"/>
      <c r="EM1191" s="56"/>
      <c r="EN1191" s="56"/>
      <c r="EO1191" s="56"/>
      <c r="EP1191" s="56"/>
      <c r="EQ1191" s="56"/>
      <c r="ER1191" s="56"/>
      <c r="ES1191" s="56"/>
      <c r="ET1191" s="56"/>
      <c r="EU1191" s="56"/>
      <c r="EV1191" s="56"/>
      <c r="EW1191" s="56"/>
      <c r="EX1191" s="56"/>
      <c r="EY1191" s="56"/>
      <c r="EZ1191" s="56"/>
      <c r="FA1191" s="56"/>
      <c r="FB1191" s="56"/>
      <c r="FC1191" s="56"/>
      <c r="FD1191" s="56"/>
      <c r="FE1191" s="56"/>
      <c r="FF1191" s="56"/>
      <c r="FG1191" s="56"/>
      <c r="FH1191" s="56"/>
      <c r="FI1191" s="56"/>
      <c r="FJ1191" s="56"/>
      <c r="FK1191" s="56"/>
      <c r="FL1191" s="56"/>
      <c r="FM1191" s="56"/>
      <c r="FN1191" s="56"/>
      <c r="FO1191" s="56"/>
      <c r="FP1191" s="56"/>
      <c r="FQ1191" s="56"/>
      <c r="FR1191" s="56"/>
      <c r="FS1191" s="56"/>
      <c r="FT1191" s="56"/>
      <c r="FU1191" s="56"/>
      <c r="FV1191" s="56"/>
      <c r="FW1191" s="56"/>
      <c r="FX1191" s="56"/>
      <c r="FY1191" s="56"/>
      <c r="FZ1191" s="56"/>
      <c r="GA1191" s="56"/>
      <c r="GB1191" s="56"/>
      <c r="GC1191" s="56"/>
      <c r="GD1191" s="56"/>
      <c r="GE1191" s="56"/>
      <c r="GF1191" s="56"/>
      <c r="GG1191" s="56"/>
      <c r="GH1191" s="56"/>
      <c r="GI1191" s="56"/>
      <c r="GJ1191" s="56"/>
      <c r="GK1191" s="56"/>
      <c r="GL1191" s="56"/>
      <c r="GM1191" s="56"/>
      <c r="GN1191" s="56"/>
      <c r="GO1191" s="56"/>
      <c r="GP1191" s="56"/>
      <c r="GQ1191" s="56"/>
      <c r="GR1191" s="56"/>
      <c r="GS1191" s="56"/>
      <c r="GT1191" s="56"/>
      <c r="GU1191" s="56"/>
      <c r="GV1191" s="56"/>
      <c r="GW1191" s="56"/>
      <c r="GX1191" s="56"/>
      <c r="GY1191" s="56"/>
      <c r="GZ1191" s="56"/>
      <c r="HA1191" s="56"/>
      <c r="HB1191" s="56"/>
      <c r="HC1191" s="56"/>
      <c r="HD1191" s="56"/>
      <c r="HE1191" s="56"/>
      <c r="HF1191" s="56"/>
      <c r="HG1191" s="56"/>
      <c r="HH1191" s="56"/>
      <c r="HI1191" s="56"/>
      <c r="HJ1191" s="56"/>
      <c r="HK1191" s="56"/>
      <c r="HL1191" s="56"/>
      <c r="HM1191" s="56"/>
      <c r="HN1191" s="56"/>
      <c r="HO1191" s="56"/>
      <c r="HP1191" s="56"/>
      <c r="HQ1191" s="56"/>
      <c r="HR1191" s="56"/>
      <c r="HS1191" s="56"/>
      <c r="HT1191" s="56"/>
      <c r="HU1191" s="56"/>
      <c r="HV1191" s="56"/>
      <c r="HW1191" s="56"/>
      <c r="HX1191" s="56"/>
      <c r="HY1191" s="56"/>
      <c r="HZ1191" s="56"/>
      <c r="IA1191" s="56"/>
      <c r="IB1191" s="56"/>
      <c r="IC1191" s="56"/>
      <c r="ID1191" s="56"/>
      <c r="IE1191" s="56"/>
      <c r="IF1191" s="56"/>
      <c r="IG1191" s="56"/>
      <c r="IH1191" s="56"/>
      <c r="II1191" s="56"/>
      <c r="IJ1191" s="56"/>
      <c r="IK1191" s="56"/>
      <c r="IL1191" s="56"/>
      <c r="IM1191" s="56"/>
      <c r="IN1191" s="56"/>
      <c r="IO1191" s="56"/>
      <c r="IP1191" s="56"/>
      <c r="IQ1191" s="56"/>
      <c r="IR1191" s="56"/>
      <c r="IS1191" s="56"/>
      <c r="IT1191" s="56"/>
      <c r="IU1191" s="56"/>
      <c r="IV1191" s="56"/>
      <c r="IW1191" s="56"/>
      <c r="IX1191" s="56"/>
    </row>
    <row r="1192" spans="2:258">
      <c r="B1192" s="56"/>
      <c r="C1192" s="56"/>
      <c r="D1192" s="56"/>
      <c r="E1192" s="56"/>
      <c r="F1192" s="56"/>
      <c r="G1192" s="56"/>
      <c r="H1192" s="56"/>
      <c r="I1192" s="56"/>
      <c r="J1192" s="56"/>
      <c r="K1192" s="56"/>
      <c r="L1192" s="56"/>
      <c r="M1192" s="56"/>
      <c r="CK1192" s="56"/>
      <c r="CL1192" s="56"/>
      <c r="CM1192" s="56"/>
      <c r="CN1192" s="56"/>
      <c r="CO1192" s="56"/>
      <c r="CP1192" s="56"/>
      <c r="CQ1192" s="56"/>
      <c r="CR1192" s="56"/>
      <c r="CS1192" s="56"/>
      <c r="CT1192" s="56"/>
      <c r="CU1192" s="56"/>
      <c r="CV1192" s="56"/>
      <c r="CW1192" s="56"/>
      <c r="CX1192" s="56"/>
      <c r="CY1192" s="56"/>
      <c r="CZ1192" s="56"/>
      <c r="DA1192" s="56"/>
      <c r="DB1192" s="56"/>
      <c r="DC1192" s="56"/>
      <c r="DD1192" s="56"/>
      <c r="DE1192" s="56"/>
      <c r="DF1192" s="56"/>
      <c r="DG1192" s="56"/>
      <c r="DH1192" s="56"/>
      <c r="DI1192" s="56"/>
      <c r="DJ1192" s="56"/>
      <c r="DK1192" s="56"/>
      <c r="DL1192" s="56"/>
      <c r="DM1192" s="56"/>
      <c r="DN1192" s="56"/>
      <c r="DO1192" s="56"/>
      <c r="DP1192" s="56"/>
      <c r="DQ1192" s="56"/>
      <c r="DR1192" s="56"/>
      <c r="DS1192" s="56"/>
      <c r="DT1192" s="56"/>
      <c r="DU1192" s="56"/>
      <c r="DV1192" s="56"/>
      <c r="DW1192" s="56"/>
      <c r="DX1192" s="56"/>
      <c r="DY1192" s="56"/>
      <c r="DZ1192" s="56"/>
      <c r="EA1192" s="56"/>
      <c r="EB1192" s="56"/>
      <c r="EC1192" s="56"/>
      <c r="ED1192" s="56"/>
      <c r="EE1192" s="56"/>
      <c r="EF1192" s="56"/>
      <c r="EG1192" s="56"/>
      <c r="EH1192" s="56"/>
      <c r="EI1192" s="56"/>
      <c r="EJ1192" s="56"/>
      <c r="EK1192" s="56"/>
      <c r="EL1192" s="56"/>
      <c r="EM1192" s="56"/>
      <c r="EN1192" s="56"/>
      <c r="EO1192" s="56"/>
      <c r="EP1192" s="56"/>
      <c r="EQ1192" s="56"/>
      <c r="ER1192" s="56"/>
      <c r="ES1192" s="56"/>
      <c r="ET1192" s="56"/>
      <c r="EU1192" s="56"/>
      <c r="EV1192" s="56"/>
      <c r="EW1192" s="56"/>
      <c r="EX1192" s="56"/>
      <c r="EY1192" s="56"/>
      <c r="EZ1192" s="56"/>
      <c r="FA1192" s="56"/>
      <c r="FB1192" s="56"/>
      <c r="FC1192" s="56"/>
      <c r="FD1192" s="56"/>
      <c r="FE1192" s="56"/>
      <c r="FF1192" s="56"/>
      <c r="FG1192" s="56"/>
      <c r="FH1192" s="56"/>
      <c r="FI1192" s="56"/>
      <c r="FJ1192" s="56"/>
      <c r="FK1192" s="56"/>
      <c r="FL1192" s="56"/>
      <c r="FM1192" s="56"/>
      <c r="FN1192" s="56"/>
      <c r="FO1192" s="56"/>
      <c r="FP1192" s="56"/>
      <c r="FQ1192" s="56"/>
      <c r="FR1192" s="56"/>
      <c r="FS1192" s="56"/>
      <c r="FT1192" s="56"/>
      <c r="FU1192" s="56"/>
      <c r="FV1192" s="56"/>
      <c r="FW1192" s="56"/>
      <c r="FX1192" s="56"/>
      <c r="FY1192" s="56"/>
      <c r="FZ1192" s="56"/>
      <c r="GA1192" s="56"/>
      <c r="GB1192" s="56"/>
      <c r="GC1192" s="56"/>
      <c r="GD1192" s="56"/>
      <c r="GE1192" s="56"/>
      <c r="GF1192" s="56"/>
      <c r="GG1192" s="56"/>
      <c r="GH1192" s="56"/>
      <c r="GI1192" s="56"/>
      <c r="GJ1192" s="56"/>
      <c r="GK1192" s="56"/>
      <c r="GL1192" s="56"/>
      <c r="GM1192" s="56"/>
      <c r="GN1192" s="56"/>
      <c r="GO1192" s="56"/>
      <c r="GP1192" s="56"/>
      <c r="GQ1192" s="56"/>
      <c r="GR1192" s="56"/>
      <c r="GS1192" s="56"/>
      <c r="GT1192" s="56"/>
      <c r="GU1192" s="56"/>
      <c r="GV1192" s="56"/>
      <c r="GW1192" s="56"/>
      <c r="GX1192" s="56"/>
      <c r="GY1192" s="56"/>
      <c r="GZ1192" s="56"/>
      <c r="HA1192" s="56"/>
      <c r="HB1192" s="56"/>
      <c r="HC1192" s="56"/>
      <c r="HD1192" s="56"/>
      <c r="HE1192" s="56"/>
      <c r="HF1192" s="56"/>
      <c r="HG1192" s="56"/>
      <c r="HH1192" s="56"/>
      <c r="HI1192" s="56"/>
      <c r="HJ1192" s="56"/>
      <c r="HK1192" s="56"/>
      <c r="HL1192" s="56"/>
      <c r="HM1192" s="56"/>
      <c r="HN1192" s="56"/>
      <c r="HO1192" s="56"/>
      <c r="HP1192" s="56"/>
      <c r="HQ1192" s="56"/>
      <c r="HR1192" s="56"/>
      <c r="HS1192" s="56"/>
      <c r="HT1192" s="56"/>
      <c r="HU1192" s="56"/>
      <c r="HV1192" s="56"/>
      <c r="HW1192" s="56"/>
      <c r="HX1192" s="56"/>
      <c r="HY1192" s="56"/>
      <c r="HZ1192" s="56"/>
      <c r="IA1192" s="56"/>
      <c r="IB1192" s="56"/>
      <c r="IC1192" s="56"/>
      <c r="ID1192" s="56"/>
      <c r="IE1192" s="56"/>
      <c r="IF1192" s="56"/>
      <c r="IG1192" s="56"/>
      <c r="IH1192" s="56"/>
      <c r="II1192" s="56"/>
      <c r="IJ1192" s="56"/>
      <c r="IK1192" s="56"/>
      <c r="IL1192" s="56"/>
      <c r="IM1192" s="56"/>
      <c r="IN1192" s="56"/>
      <c r="IO1192" s="56"/>
      <c r="IP1192" s="56"/>
      <c r="IQ1192" s="56"/>
      <c r="IR1192" s="56"/>
      <c r="IS1192" s="56"/>
      <c r="IT1192" s="56"/>
      <c r="IU1192" s="56"/>
      <c r="IV1192" s="56"/>
      <c r="IW1192" s="56"/>
      <c r="IX1192" s="56"/>
    </row>
    <row r="1193" spans="2:258">
      <c r="B1193" s="56"/>
      <c r="C1193" s="56"/>
      <c r="D1193" s="56"/>
      <c r="E1193" s="56"/>
      <c r="F1193" s="56"/>
      <c r="G1193" s="56"/>
      <c r="H1193" s="56"/>
      <c r="I1193" s="56"/>
      <c r="J1193" s="56"/>
      <c r="K1193" s="56"/>
      <c r="L1193" s="56"/>
      <c r="M1193" s="56"/>
      <c r="CK1193" s="56"/>
      <c r="CL1193" s="56"/>
      <c r="CM1193" s="56"/>
      <c r="CN1193" s="56"/>
      <c r="CO1193" s="56"/>
      <c r="CP1193" s="56"/>
      <c r="CQ1193" s="56"/>
      <c r="CR1193" s="56"/>
      <c r="CS1193" s="56"/>
      <c r="CT1193" s="56"/>
      <c r="CU1193" s="56"/>
      <c r="CV1193" s="56"/>
      <c r="CW1193" s="56"/>
      <c r="CX1193" s="56"/>
      <c r="CY1193" s="56"/>
      <c r="CZ1193" s="56"/>
      <c r="DA1193" s="56"/>
      <c r="DB1193" s="56"/>
      <c r="DC1193" s="56"/>
      <c r="DD1193" s="56"/>
      <c r="DE1193" s="56"/>
      <c r="DF1193" s="56"/>
      <c r="DG1193" s="56"/>
      <c r="DH1193" s="56"/>
      <c r="DI1193" s="56"/>
      <c r="DJ1193" s="56"/>
      <c r="DK1193" s="56"/>
      <c r="DL1193" s="56"/>
      <c r="DM1193" s="56"/>
      <c r="DN1193" s="56"/>
      <c r="DO1193" s="56"/>
      <c r="DP1193" s="56"/>
      <c r="DQ1193" s="56"/>
      <c r="DR1193" s="56"/>
      <c r="DS1193" s="56"/>
      <c r="DT1193" s="56"/>
      <c r="DU1193" s="56"/>
      <c r="DV1193" s="56"/>
      <c r="DW1193" s="56"/>
      <c r="DX1193" s="56"/>
      <c r="DY1193" s="56"/>
      <c r="DZ1193" s="56"/>
      <c r="EA1193" s="56"/>
      <c r="EB1193" s="56"/>
      <c r="EC1193" s="56"/>
      <c r="ED1193" s="56"/>
      <c r="EE1193" s="56"/>
      <c r="EF1193" s="56"/>
      <c r="EG1193" s="56"/>
      <c r="EH1193" s="56"/>
      <c r="EI1193" s="56"/>
      <c r="EJ1193" s="56"/>
      <c r="EK1193" s="56"/>
      <c r="EL1193" s="56"/>
      <c r="EM1193" s="56"/>
      <c r="EN1193" s="56"/>
      <c r="EO1193" s="56"/>
      <c r="EP1193" s="56"/>
      <c r="EQ1193" s="56"/>
      <c r="ER1193" s="56"/>
      <c r="ES1193" s="56"/>
      <c r="ET1193" s="56"/>
      <c r="EU1193" s="56"/>
      <c r="EV1193" s="56"/>
      <c r="EW1193" s="56"/>
      <c r="EX1193" s="56"/>
      <c r="EY1193" s="56"/>
      <c r="EZ1193" s="56"/>
      <c r="FA1193" s="56"/>
      <c r="FB1193" s="56"/>
      <c r="FC1193" s="56"/>
      <c r="FD1193" s="56"/>
      <c r="FE1193" s="56"/>
      <c r="FF1193" s="56"/>
      <c r="FG1193" s="56"/>
      <c r="FH1193" s="56"/>
      <c r="FI1193" s="56"/>
      <c r="FJ1193" s="56"/>
      <c r="FK1193" s="56"/>
      <c r="FL1193" s="56"/>
      <c r="FM1193" s="56"/>
      <c r="FN1193" s="56"/>
      <c r="FO1193" s="56"/>
      <c r="FP1193" s="56"/>
      <c r="FQ1193" s="56"/>
      <c r="FR1193" s="56"/>
      <c r="FS1193" s="56"/>
      <c r="FT1193" s="56"/>
      <c r="FU1193" s="56"/>
      <c r="FV1193" s="56"/>
      <c r="FW1193" s="56"/>
      <c r="FX1193" s="56"/>
      <c r="FY1193" s="56"/>
      <c r="FZ1193" s="56"/>
      <c r="GA1193" s="56"/>
      <c r="GB1193" s="56"/>
      <c r="GC1193" s="56"/>
      <c r="GD1193" s="56"/>
      <c r="GE1193" s="56"/>
      <c r="GF1193" s="56"/>
      <c r="GG1193" s="56"/>
      <c r="GH1193" s="56"/>
      <c r="GI1193" s="56"/>
      <c r="GJ1193" s="56"/>
      <c r="GK1193" s="56"/>
      <c r="GL1193" s="56"/>
      <c r="GM1193" s="56"/>
      <c r="GN1193" s="56"/>
      <c r="GO1193" s="56"/>
      <c r="GP1193" s="56"/>
      <c r="GQ1193" s="56"/>
      <c r="GR1193" s="56"/>
      <c r="GS1193" s="56"/>
      <c r="GT1193" s="56"/>
      <c r="GU1193" s="56"/>
      <c r="GV1193" s="56"/>
      <c r="GW1193" s="56"/>
      <c r="GX1193" s="56"/>
      <c r="GY1193" s="56"/>
      <c r="GZ1193" s="56"/>
      <c r="HA1193" s="56"/>
      <c r="HB1193" s="56"/>
      <c r="HC1193" s="56"/>
      <c r="HD1193" s="56"/>
      <c r="HE1193" s="56"/>
      <c r="HF1193" s="56"/>
      <c r="HG1193" s="56"/>
      <c r="HH1193" s="56"/>
      <c r="HI1193" s="56"/>
      <c r="HJ1193" s="56"/>
      <c r="HK1193" s="56"/>
      <c r="HL1193" s="56"/>
      <c r="HM1193" s="56"/>
      <c r="HN1193" s="56"/>
      <c r="HO1193" s="56"/>
      <c r="HP1193" s="56"/>
      <c r="HQ1193" s="56"/>
      <c r="HR1193" s="56"/>
      <c r="HS1193" s="56"/>
      <c r="HT1193" s="56"/>
      <c r="HU1193" s="56"/>
      <c r="HV1193" s="56"/>
      <c r="HW1193" s="56"/>
      <c r="HX1193" s="56"/>
      <c r="HY1193" s="56"/>
      <c r="HZ1193" s="56"/>
      <c r="IA1193" s="56"/>
      <c r="IB1193" s="56"/>
      <c r="IC1193" s="56"/>
      <c r="ID1193" s="56"/>
      <c r="IE1193" s="56"/>
      <c r="IF1193" s="56"/>
      <c r="IG1193" s="56"/>
      <c r="IH1193" s="56"/>
      <c r="II1193" s="56"/>
      <c r="IJ1193" s="56"/>
      <c r="IK1193" s="56"/>
      <c r="IL1193" s="56"/>
      <c r="IM1193" s="56"/>
      <c r="IN1193" s="56"/>
      <c r="IO1193" s="56"/>
      <c r="IP1193" s="56"/>
      <c r="IQ1193" s="56"/>
      <c r="IR1193" s="56"/>
      <c r="IS1193" s="56"/>
      <c r="IT1193" s="56"/>
      <c r="IU1193" s="56"/>
      <c r="IV1193" s="56"/>
      <c r="IW1193" s="56"/>
      <c r="IX1193" s="56"/>
    </row>
    <row r="1194" spans="2:258">
      <c r="B1194" s="56"/>
      <c r="C1194" s="56"/>
      <c r="D1194" s="56"/>
      <c r="E1194" s="56"/>
      <c r="F1194" s="56"/>
      <c r="G1194" s="56"/>
      <c r="H1194" s="56"/>
      <c r="I1194" s="56"/>
      <c r="J1194" s="56"/>
      <c r="K1194" s="56"/>
      <c r="L1194" s="56"/>
      <c r="M1194" s="56"/>
      <c r="CK1194" s="56"/>
      <c r="CL1194" s="56"/>
      <c r="CM1194" s="56"/>
      <c r="CN1194" s="56"/>
      <c r="CO1194" s="56"/>
      <c r="CP1194" s="56"/>
      <c r="CQ1194" s="56"/>
      <c r="CR1194" s="56"/>
      <c r="CS1194" s="56"/>
      <c r="CT1194" s="56"/>
      <c r="CU1194" s="56"/>
      <c r="CV1194" s="56"/>
      <c r="CW1194" s="56"/>
      <c r="CX1194" s="56"/>
      <c r="CY1194" s="56"/>
      <c r="CZ1194" s="56"/>
      <c r="DA1194" s="56"/>
      <c r="DB1194" s="56"/>
      <c r="DC1194" s="56"/>
      <c r="DD1194" s="56"/>
      <c r="DE1194" s="56"/>
      <c r="DF1194" s="56"/>
      <c r="DG1194" s="56"/>
      <c r="DH1194" s="56"/>
      <c r="DI1194" s="56"/>
      <c r="DJ1194" s="56"/>
      <c r="DK1194" s="56"/>
      <c r="DL1194" s="56"/>
      <c r="DM1194" s="56"/>
      <c r="DN1194" s="56"/>
      <c r="DO1194" s="56"/>
      <c r="DP1194" s="56"/>
      <c r="DQ1194" s="56"/>
      <c r="DR1194" s="56"/>
      <c r="DS1194" s="56"/>
      <c r="DT1194" s="56"/>
      <c r="DU1194" s="56"/>
      <c r="DV1194" s="56"/>
      <c r="DW1194" s="56"/>
      <c r="DX1194" s="56"/>
      <c r="DY1194" s="56"/>
      <c r="DZ1194" s="56"/>
      <c r="EA1194" s="56"/>
      <c r="EB1194" s="56"/>
      <c r="EC1194" s="56"/>
      <c r="ED1194" s="56"/>
      <c r="EE1194" s="56"/>
      <c r="EF1194" s="56"/>
      <c r="EG1194" s="56"/>
      <c r="EH1194" s="56"/>
      <c r="EI1194" s="56"/>
      <c r="EJ1194" s="56"/>
      <c r="EK1194" s="56"/>
      <c r="EL1194" s="56"/>
      <c r="EM1194" s="56"/>
      <c r="EN1194" s="56"/>
      <c r="EO1194" s="56"/>
      <c r="EP1194" s="56"/>
      <c r="EQ1194" s="56"/>
      <c r="ER1194" s="56"/>
      <c r="ES1194" s="56"/>
      <c r="ET1194" s="56"/>
      <c r="EU1194" s="56"/>
      <c r="EV1194" s="56"/>
      <c r="EW1194" s="56"/>
      <c r="EX1194" s="56"/>
      <c r="EY1194" s="56"/>
      <c r="EZ1194" s="56"/>
      <c r="FA1194" s="56"/>
      <c r="FB1194" s="56"/>
      <c r="FC1194" s="56"/>
      <c r="FD1194" s="56"/>
      <c r="FE1194" s="56"/>
      <c r="FF1194" s="56"/>
      <c r="FG1194" s="56"/>
      <c r="FH1194" s="56"/>
      <c r="FI1194" s="56"/>
      <c r="FJ1194" s="56"/>
      <c r="FK1194" s="56"/>
      <c r="FL1194" s="56"/>
      <c r="FM1194" s="56"/>
      <c r="FN1194" s="56"/>
      <c r="FO1194" s="56"/>
      <c r="FP1194" s="56"/>
      <c r="FQ1194" s="56"/>
      <c r="FR1194" s="56"/>
      <c r="FS1194" s="56"/>
      <c r="FT1194" s="56"/>
      <c r="FU1194" s="56"/>
      <c r="FV1194" s="56"/>
      <c r="FW1194" s="56"/>
      <c r="FX1194" s="56"/>
      <c r="FY1194" s="56"/>
      <c r="FZ1194" s="56"/>
      <c r="GA1194" s="56"/>
      <c r="GB1194" s="56"/>
      <c r="GC1194" s="56"/>
      <c r="GD1194" s="56"/>
      <c r="GE1194" s="56"/>
      <c r="GF1194" s="56"/>
      <c r="GG1194" s="56"/>
      <c r="GH1194" s="56"/>
      <c r="GI1194" s="56"/>
      <c r="GJ1194" s="56"/>
      <c r="GK1194" s="56"/>
      <c r="GL1194" s="56"/>
      <c r="GM1194" s="56"/>
      <c r="GN1194" s="56"/>
      <c r="GO1194" s="56"/>
      <c r="GP1194" s="56"/>
      <c r="GQ1194" s="56"/>
      <c r="GR1194" s="56"/>
      <c r="GS1194" s="56"/>
      <c r="GT1194" s="56"/>
      <c r="GU1194" s="56"/>
      <c r="GV1194" s="56"/>
      <c r="GW1194" s="56"/>
      <c r="GX1194" s="56"/>
      <c r="GY1194" s="56"/>
      <c r="GZ1194" s="56"/>
      <c r="HA1194" s="56"/>
      <c r="HB1194" s="56"/>
      <c r="HC1194" s="56"/>
      <c r="HD1194" s="56"/>
      <c r="HE1194" s="56"/>
      <c r="HF1194" s="56"/>
      <c r="HG1194" s="56"/>
      <c r="HH1194" s="56"/>
      <c r="HI1194" s="56"/>
      <c r="HJ1194" s="56"/>
      <c r="HK1194" s="56"/>
      <c r="HL1194" s="56"/>
      <c r="HM1194" s="56"/>
      <c r="HN1194" s="56"/>
      <c r="HO1194" s="56"/>
      <c r="HP1194" s="56"/>
      <c r="HQ1194" s="56"/>
      <c r="HR1194" s="56"/>
      <c r="HS1194" s="56"/>
      <c r="HT1194" s="56"/>
      <c r="HU1194" s="56"/>
      <c r="HV1194" s="56"/>
      <c r="HW1194" s="56"/>
      <c r="HX1194" s="56"/>
      <c r="HY1194" s="56"/>
      <c r="HZ1194" s="56"/>
      <c r="IA1194" s="56"/>
      <c r="IB1194" s="56"/>
      <c r="IC1194" s="56"/>
      <c r="ID1194" s="56"/>
      <c r="IE1194" s="56"/>
      <c r="IF1194" s="56"/>
      <c r="IG1194" s="56"/>
      <c r="IH1194" s="56"/>
      <c r="II1194" s="56"/>
      <c r="IJ1194" s="56"/>
      <c r="IK1194" s="56"/>
      <c r="IL1194" s="56"/>
      <c r="IM1194" s="56"/>
      <c r="IN1194" s="56"/>
      <c r="IO1194" s="56"/>
      <c r="IP1194" s="56"/>
      <c r="IQ1194" s="56"/>
      <c r="IR1194" s="56"/>
      <c r="IS1194" s="56"/>
      <c r="IT1194" s="56"/>
      <c r="IU1194" s="56"/>
      <c r="IV1194" s="56"/>
      <c r="IW1194" s="56"/>
      <c r="IX1194" s="56"/>
    </row>
    <row r="1195" spans="2:258">
      <c r="B1195" s="56"/>
      <c r="C1195" s="56"/>
      <c r="D1195" s="56"/>
      <c r="E1195" s="56"/>
      <c r="F1195" s="56"/>
      <c r="G1195" s="56"/>
      <c r="H1195" s="56"/>
      <c r="I1195" s="56"/>
      <c r="J1195" s="56"/>
      <c r="K1195" s="56"/>
      <c r="L1195" s="56"/>
      <c r="M1195" s="56"/>
      <c r="CK1195" s="56"/>
      <c r="CL1195" s="56"/>
      <c r="CM1195" s="56"/>
      <c r="CN1195" s="56"/>
      <c r="CO1195" s="56"/>
      <c r="CP1195" s="56"/>
      <c r="CQ1195" s="56"/>
      <c r="CR1195" s="56"/>
      <c r="CS1195" s="56"/>
      <c r="CT1195" s="56"/>
      <c r="CU1195" s="56"/>
      <c r="CV1195" s="56"/>
      <c r="CW1195" s="56"/>
      <c r="CX1195" s="56"/>
      <c r="CY1195" s="56"/>
      <c r="CZ1195" s="56"/>
      <c r="DA1195" s="56"/>
      <c r="DB1195" s="56"/>
      <c r="DC1195" s="56"/>
      <c r="DD1195" s="56"/>
      <c r="DE1195" s="56"/>
      <c r="DF1195" s="56"/>
      <c r="DG1195" s="56"/>
      <c r="DH1195" s="56"/>
      <c r="DI1195" s="56"/>
      <c r="DJ1195" s="56"/>
      <c r="DK1195" s="56"/>
      <c r="DL1195" s="56"/>
      <c r="DM1195" s="56"/>
      <c r="DN1195" s="56"/>
      <c r="DO1195" s="56"/>
      <c r="DP1195" s="56"/>
      <c r="DQ1195" s="56"/>
      <c r="DR1195" s="56"/>
      <c r="DS1195" s="56"/>
      <c r="DT1195" s="56"/>
      <c r="DU1195" s="56"/>
      <c r="DV1195" s="56"/>
      <c r="DW1195" s="56"/>
      <c r="DX1195" s="56"/>
      <c r="DY1195" s="56"/>
      <c r="DZ1195" s="56"/>
      <c r="EA1195" s="56"/>
      <c r="EB1195" s="56"/>
      <c r="EC1195" s="56"/>
      <c r="ED1195" s="56"/>
      <c r="EE1195" s="56"/>
      <c r="EF1195" s="56"/>
      <c r="EG1195" s="56"/>
      <c r="EH1195" s="56"/>
      <c r="EI1195" s="56"/>
      <c r="EJ1195" s="56"/>
      <c r="EK1195" s="56"/>
      <c r="EL1195" s="56"/>
      <c r="EM1195" s="56"/>
      <c r="EN1195" s="56"/>
      <c r="EO1195" s="56"/>
      <c r="EP1195" s="56"/>
      <c r="EQ1195" s="56"/>
      <c r="ER1195" s="56"/>
      <c r="ES1195" s="56"/>
      <c r="ET1195" s="56"/>
      <c r="EU1195" s="56"/>
      <c r="EV1195" s="56"/>
      <c r="EW1195" s="56"/>
      <c r="EX1195" s="56"/>
      <c r="EY1195" s="56"/>
      <c r="EZ1195" s="56"/>
      <c r="FA1195" s="56"/>
      <c r="FB1195" s="56"/>
      <c r="FC1195" s="56"/>
      <c r="FD1195" s="56"/>
      <c r="FE1195" s="56"/>
      <c r="FF1195" s="56"/>
      <c r="FG1195" s="56"/>
      <c r="FH1195" s="56"/>
      <c r="FI1195" s="56"/>
      <c r="FJ1195" s="56"/>
      <c r="FK1195" s="56"/>
      <c r="FL1195" s="56"/>
      <c r="FM1195" s="56"/>
      <c r="FN1195" s="56"/>
      <c r="FO1195" s="56"/>
      <c r="FP1195" s="56"/>
      <c r="FQ1195" s="56"/>
      <c r="FR1195" s="56"/>
      <c r="FS1195" s="56"/>
      <c r="FT1195" s="56"/>
      <c r="FU1195" s="56"/>
      <c r="FV1195" s="56"/>
      <c r="FW1195" s="56"/>
      <c r="FX1195" s="56"/>
      <c r="FY1195" s="56"/>
      <c r="FZ1195" s="56"/>
      <c r="GA1195" s="56"/>
      <c r="GB1195" s="56"/>
      <c r="GC1195" s="56"/>
      <c r="GD1195" s="56"/>
      <c r="GE1195" s="56"/>
      <c r="GF1195" s="56"/>
      <c r="GG1195" s="56"/>
      <c r="GH1195" s="56"/>
      <c r="GI1195" s="56"/>
      <c r="GJ1195" s="56"/>
      <c r="GK1195" s="56"/>
      <c r="GL1195" s="56"/>
      <c r="GM1195" s="56"/>
      <c r="GN1195" s="56"/>
      <c r="GO1195" s="56"/>
      <c r="GP1195" s="56"/>
      <c r="GQ1195" s="56"/>
      <c r="GR1195" s="56"/>
      <c r="GS1195" s="56"/>
      <c r="GT1195" s="56"/>
      <c r="GU1195" s="56"/>
      <c r="GV1195" s="56"/>
      <c r="GW1195" s="56"/>
      <c r="GX1195" s="56"/>
      <c r="GY1195" s="56"/>
      <c r="GZ1195" s="56"/>
      <c r="HA1195" s="56"/>
      <c r="HB1195" s="56"/>
      <c r="HC1195" s="56"/>
      <c r="HD1195" s="56"/>
      <c r="HE1195" s="56"/>
      <c r="HF1195" s="56"/>
      <c r="HG1195" s="56"/>
      <c r="HH1195" s="56"/>
      <c r="HI1195" s="56"/>
      <c r="HJ1195" s="56"/>
      <c r="HK1195" s="56"/>
      <c r="HL1195" s="56"/>
      <c r="HM1195" s="56"/>
      <c r="HN1195" s="56"/>
      <c r="HO1195" s="56"/>
      <c r="HP1195" s="56"/>
      <c r="HQ1195" s="56"/>
      <c r="HR1195" s="56"/>
      <c r="HS1195" s="56"/>
      <c r="HT1195" s="56"/>
      <c r="HU1195" s="56"/>
      <c r="HV1195" s="56"/>
      <c r="HW1195" s="56"/>
      <c r="HX1195" s="56"/>
      <c r="HY1195" s="56"/>
      <c r="HZ1195" s="56"/>
      <c r="IA1195" s="56"/>
      <c r="IB1195" s="56"/>
      <c r="IC1195" s="56"/>
      <c r="ID1195" s="56"/>
      <c r="IE1195" s="56"/>
      <c r="IF1195" s="56"/>
      <c r="IG1195" s="56"/>
      <c r="IH1195" s="56"/>
      <c r="II1195" s="56"/>
      <c r="IJ1195" s="56"/>
      <c r="IK1195" s="56"/>
      <c r="IL1195" s="56"/>
      <c r="IM1195" s="56"/>
      <c r="IN1195" s="56"/>
      <c r="IO1195" s="56"/>
      <c r="IP1195" s="56"/>
      <c r="IQ1195" s="56"/>
      <c r="IR1195" s="56"/>
      <c r="IS1195" s="56"/>
      <c r="IT1195" s="56"/>
      <c r="IU1195" s="56"/>
      <c r="IV1195" s="56"/>
      <c r="IW1195" s="56"/>
      <c r="IX1195" s="56"/>
    </row>
    <row r="1196" spans="2:258">
      <c r="B1196" s="56"/>
      <c r="C1196" s="56"/>
      <c r="D1196" s="56"/>
      <c r="E1196" s="56"/>
      <c r="F1196" s="56"/>
      <c r="G1196" s="56"/>
      <c r="H1196" s="56"/>
      <c r="I1196" s="56"/>
      <c r="J1196" s="56"/>
      <c r="K1196" s="56"/>
      <c r="L1196" s="56"/>
      <c r="M1196" s="56"/>
      <c r="CK1196" s="56"/>
      <c r="CL1196" s="56"/>
      <c r="CM1196" s="56"/>
      <c r="CN1196" s="56"/>
      <c r="CO1196" s="56"/>
      <c r="CP1196" s="56"/>
      <c r="CQ1196" s="56"/>
      <c r="CR1196" s="56"/>
      <c r="CS1196" s="56"/>
      <c r="CT1196" s="56"/>
      <c r="CU1196" s="56"/>
      <c r="CV1196" s="56"/>
      <c r="CW1196" s="56"/>
      <c r="CX1196" s="56"/>
      <c r="CY1196" s="56"/>
      <c r="CZ1196" s="56"/>
      <c r="DA1196" s="56"/>
      <c r="DB1196" s="56"/>
      <c r="DC1196" s="56"/>
      <c r="DD1196" s="56"/>
      <c r="DE1196" s="56"/>
      <c r="DF1196" s="56"/>
      <c r="DG1196" s="56"/>
      <c r="DH1196" s="56"/>
      <c r="DI1196" s="56"/>
      <c r="DJ1196" s="56"/>
      <c r="DK1196" s="56"/>
      <c r="DL1196" s="56"/>
      <c r="DM1196" s="56"/>
      <c r="DN1196" s="56"/>
      <c r="DO1196" s="56"/>
      <c r="DP1196" s="56"/>
      <c r="DQ1196" s="56"/>
      <c r="DR1196" s="56"/>
      <c r="DS1196" s="56"/>
      <c r="DT1196" s="56"/>
      <c r="DU1196" s="56"/>
      <c r="DV1196" s="56"/>
      <c r="DW1196" s="56"/>
      <c r="DX1196" s="56"/>
      <c r="DY1196" s="56"/>
      <c r="DZ1196" s="56"/>
      <c r="EA1196" s="56"/>
      <c r="EB1196" s="56"/>
      <c r="EC1196" s="56"/>
      <c r="ED1196" s="56"/>
      <c r="EE1196" s="56"/>
      <c r="EF1196" s="56"/>
      <c r="EG1196" s="56"/>
      <c r="EH1196" s="56"/>
      <c r="EI1196" s="56"/>
      <c r="EJ1196" s="56"/>
      <c r="EK1196" s="56"/>
      <c r="EL1196" s="56"/>
      <c r="EM1196" s="56"/>
      <c r="EN1196" s="56"/>
      <c r="EO1196" s="56"/>
      <c r="EP1196" s="56"/>
      <c r="EQ1196" s="56"/>
      <c r="ER1196" s="56"/>
      <c r="ES1196" s="56"/>
      <c r="ET1196" s="56"/>
      <c r="EU1196" s="56"/>
      <c r="EV1196" s="56"/>
      <c r="EW1196" s="56"/>
      <c r="EX1196" s="56"/>
      <c r="EY1196" s="56"/>
      <c r="EZ1196" s="56"/>
      <c r="FA1196" s="56"/>
      <c r="FB1196" s="56"/>
      <c r="FC1196" s="56"/>
      <c r="FD1196" s="56"/>
      <c r="FE1196" s="56"/>
      <c r="FF1196" s="56"/>
      <c r="FG1196" s="56"/>
      <c r="FH1196" s="56"/>
      <c r="FI1196" s="56"/>
      <c r="FJ1196" s="56"/>
      <c r="FK1196" s="56"/>
      <c r="FL1196" s="56"/>
      <c r="FM1196" s="56"/>
      <c r="FN1196" s="56"/>
      <c r="FO1196" s="56"/>
      <c r="FP1196" s="56"/>
      <c r="FQ1196" s="56"/>
      <c r="FR1196" s="56"/>
      <c r="FS1196" s="56"/>
      <c r="FT1196" s="56"/>
      <c r="FU1196" s="56"/>
      <c r="FV1196" s="56"/>
      <c r="FW1196" s="56"/>
      <c r="FX1196" s="56"/>
      <c r="FY1196" s="56"/>
      <c r="FZ1196" s="56"/>
      <c r="GA1196" s="56"/>
      <c r="GB1196" s="56"/>
      <c r="GC1196" s="56"/>
      <c r="GD1196" s="56"/>
      <c r="GE1196" s="56"/>
      <c r="GF1196" s="56"/>
      <c r="GG1196" s="56"/>
      <c r="GH1196" s="56"/>
      <c r="GI1196" s="56"/>
      <c r="GJ1196" s="56"/>
      <c r="GK1196" s="56"/>
      <c r="GL1196" s="56"/>
      <c r="GM1196" s="56"/>
      <c r="GN1196" s="56"/>
      <c r="GO1196" s="56"/>
      <c r="GP1196" s="56"/>
      <c r="GQ1196" s="56"/>
      <c r="GR1196" s="56"/>
      <c r="GS1196" s="56"/>
      <c r="GT1196" s="56"/>
      <c r="GU1196" s="56"/>
      <c r="GV1196" s="56"/>
      <c r="GW1196" s="56"/>
      <c r="GX1196" s="56"/>
      <c r="GY1196" s="56"/>
      <c r="GZ1196" s="56"/>
      <c r="HA1196" s="56"/>
      <c r="HB1196" s="56"/>
      <c r="HC1196" s="56"/>
      <c r="HD1196" s="56"/>
      <c r="HE1196" s="56"/>
      <c r="HF1196" s="56"/>
      <c r="HG1196" s="56"/>
      <c r="HH1196" s="56"/>
      <c r="HI1196" s="56"/>
      <c r="HJ1196" s="56"/>
      <c r="HK1196" s="56"/>
      <c r="HL1196" s="56"/>
      <c r="HM1196" s="56"/>
      <c r="HN1196" s="56"/>
      <c r="HO1196" s="56"/>
      <c r="HP1196" s="56"/>
      <c r="HQ1196" s="56"/>
      <c r="HR1196" s="56"/>
      <c r="HS1196" s="56"/>
      <c r="HT1196" s="56"/>
      <c r="HU1196" s="56"/>
      <c r="HV1196" s="56"/>
      <c r="HW1196" s="56"/>
      <c r="HX1196" s="56"/>
      <c r="HY1196" s="56"/>
      <c r="HZ1196" s="56"/>
      <c r="IA1196" s="56"/>
      <c r="IB1196" s="56"/>
      <c r="IC1196" s="56"/>
      <c r="ID1196" s="56"/>
      <c r="IE1196" s="56"/>
      <c r="IF1196" s="56"/>
      <c r="IG1196" s="56"/>
      <c r="IH1196" s="56"/>
      <c r="II1196" s="56"/>
      <c r="IJ1196" s="56"/>
      <c r="IK1196" s="56"/>
      <c r="IL1196" s="56"/>
      <c r="IM1196" s="56"/>
      <c r="IN1196" s="56"/>
      <c r="IO1196" s="56"/>
      <c r="IP1196" s="56"/>
      <c r="IQ1196" s="56"/>
      <c r="IR1196" s="56"/>
      <c r="IS1196" s="56"/>
      <c r="IT1196" s="56"/>
      <c r="IU1196" s="56"/>
      <c r="IV1196" s="56"/>
      <c r="IW1196" s="56"/>
      <c r="IX1196" s="56"/>
    </row>
    <row r="1197" spans="2:258">
      <c r="B1197" s="56"/>
      <c r="C1197" s="56"/>
      <c r="D1197" s="56"/>
      <c r="E1197" s="56"/>
      <c r="F1197" s="56"/>
      <c r="G1197" s="56"/>
      <c r="H1197" s="56"/>
      <c r="I1197" s="56"/>
      <c r="J1197" s="56"/>
      <c r="K1197" s="56"/>
      <c r="L1197" s="56"/>
      <c r="M1197" s="56"/>
      <c r="CK1197" s="56"/>
      <c r="CL1197" s="56"/>
      <c r="CM1197" s="56"/>
      <c r="CN1197" s="56"/>
      <c r="CO1197" s="56"/>
      <c r="CP1197" s="56"/>
      <c r="CQ1197" s="56"/>
      <c r="CR1197" s="56"/>
      <c r="CS1197" s="56"/>
      <c r="CT1197" s="56"/>
      <c r="CU1197" s="56"/>
      <c r="CV1197" s="56"/>
      <c r="CW1197" s="56"/>
      <c r="CX1197" s="56"/>
      <c r="CY1197" s="56"/>
      <c r="CZ1197" s="56"/>
      <c r="DA1197" s="56"/>
      <c r="DB1197" s="56"/>
      <c r="DC1197" s="56"/>
      <c r="DD1197" s="56"/>
      <c r="DE1197" s="56"/>
      <c r="DF1197" s="56"/>
      <c r="DG1197" s="56"/>
      <c r="DH1197" s="56"/>
      <c r="DI1197" s="56"/>
      <c r="DJ1197" s="56"/>
      <c r="DK1197" s="56"/>
      <c r="DL1197" s="56"/>
      <c r="DM1197" s="56"/>
      <c r="DN1197" s="56"/>
      <c r="DO1197" s="56"/>
      <c r="DP1197" s="56"/>
      <c r="DQ1197" s="56"/>
      <c r="DR1197" s="56"/>
      <c r="DS1197" s="56"/>
      <c r="DT1197" s="56"/>
      <c r="DU1197" s="56"/>
      <c r="DV1197" s="56"/>
      <c r="DW1197" s="56"/>
      <c r="DX1197" s="56"/>
      <c r="DY1197" s="56"/>
      <c r="DZ1197" s="56"/>
      <c r="EA1197" s="56"/>
      <c r="EB1197" s="56"/>
      <c r="EC1197" s="56"/>
      <c r="ED1197" s="56"/>
      <c r="EE1197" s="56"/>
      <c r="EF1197" s="56"/>
      <c r="EG1197" s="56"/>
      <c r="EH1197" s="56"/>
      <c r="EI1197" s="56"/>
      <c r="EJ1197" s="56"/>
      <c r="EK1197" s="56"/>
      <c r="EL1197" s="56"/>
      <c r="EM1197" s="56"/>
      <c r="EN1197" s="56"/>
      <c r="EO1197" s="56"/>
      <c r="EP1197" s="56"/>
      <c r="EQ1197" s="56"/>
      <c r="ER1197" s="56"/>
      <c r="ES1197" s="56"/>
      <c r="ET1197" s="56"/>
      <c r="EU1197" s="56"/>
      <c r="EV1197" s="56"/>
      <c r="EW1197" s="56"/>
      <c r="EX1197" s="56"/>
      <c r="EY1197" s="56"/>
      <c r="EZ1197" s="56"/>
      <c r="FA1197" s="56"/>
      <c r="FB1197" s="56"/>
      <c r="FC1197" s="56"/>
      <c r="FD1197" s="56"/>
      <c r="FE1197" s="56"/>
      <c r="FF1197" s="56"/>
      <c r="FG1197" s="56"/>
      <c r="FH1197" s="56"/>
      <c r="FI1197" s="56"/>
      <c r="FJ1197" s="56"/>
      <c r="FK1197" s="56"/>
      <c r="FL1197" s="56"/>
      <c r="FM1197" s="56"/>
      <c r="FN1197" s="56"/>
      <c r="FO1197" s="56"/>
      <c r="FP1197" s="56"/>
      <c r="FQ1197" s="56"/>
      <c r="FR1197" s="56"/>
      <c r="FS1197" s="56"/>
      <c r="FT1197" s="56"/>
      <c r="FU1197" s="56"/>
      <c r="FV1197" s="56"/>
      <c r="FW1197" s="56"/>
      <c r="FX1197" s="56"/>
      <c r="FY1197" s="56"/>
      <c r="FZ1197" s="56"/>
      <c r="GA1197" s="56"/>
      <c r="GB1197" s="56"/>
      <c r="GC1197" s="56"/>
      <c r="GD1197" s="56"/>
      <c r="GE1197" s="56"/>
      <c r="GF1197" s="56"/>
      <c r="GG1197" s="56"/>
      <c r="GH1197" s="56"/>
      <c r="GI1197" s="56"/>
      <c r="GJ1197" s="56"/>
      <c r="GK1197" s="56"/>
      <c r="GL1197" s="56"/>
      <c r="GM1197" s="56"/>
      <c r="GN1197" s="56"/>
      <c r="GO1197" s="56"/>
      <c r="GP1197" s="56"/>
      <c r="GQ1197" s="56"/>
      <c r="GR1197" s="56"/>
      <c r="GS1197" s="56"/>
      <c r="GT1197" s="56"/>
      <c r="GU1197" s="56"/>
      <c r="GV1197" s="56"/>
      <c r="GW1197" s="56"/>
      <c r="GX1197" s="56"/>
      <c r="GY1197" s="56"/>
      <c r="GZ1197" s="56"/>
      <c r="HA1197" s="56"/>
      <c r="HB1197" s="56"/>
      <c r="HC1197" s="56"/>
      <c r="HD1197" s="56"/>
      <c r="HE1197" s="56"/>
      <c r="HF1197" s="56"/>
      <c r="HG1197" s="56"/>
      <c r="HH1197" s="56"/>
      <c r="HI1197" s="56"/>
      <c r="HJ1197" s="56"/>
      <c r="HK1197" s="56"/>
      <c r="HL1197" s="56"/>
      <c r="HM1197" s="56"/>
      <c r="HN1197" s="56"/>
      <c r="HO1197" s="56"/>
      <c r="HP1197" s="56"/>
      <c r="HQ1197" s="56"/>
      <c r="HR1197" s="56"/>
      <c r="HS1197" s="56"/>
      <c r="HT1197" s="56"/>
      <c r="HU1197" s="56"/>
      <c r="HV1197" s="56"/>
      <c r="HW1197" s="56"/>
      <c r="HX1197" s="56"/>
      <c r="HY1197" s="56"/>
      <c r="HZ1197" s="56"/>
      <c r="IA1197" s="56"/>
      <c r="IB1197" s="56"/>
      <c r="IC1197" s="56"/>
      <c r="ID1197" s="56"/>
      <c r="IE1197" s="56"/>
      <c r="IF1197" s="56"/>
      <c r="IG1197" s="56"/>
      <c r="IH1197" s="56"/>
      <c r="II1197" s="56"/>
      <c r="IJ1197" s="56"/>
      <c r="IK1197" s="56"/>
      <c r="IL1197" s="56"/>
      <c r="IM1197" s="56"/>
      <c r="IN1197" s="56"/>
      <c r="IO1197" s="56"/>
      <c r="IP1197" s="56"/>
      <c r="IQ1197" s="56"/>
      <c r="IR1197" s="56"/>
      <c r="IS1197" s="56"/>
      <c r="IT1197" s="56"/>
      <c r="IU1197" s="56"/>
      <c r="IV1197" s="56"/>
      <c r="IW1197" s="56"/>
      <c r="IX1197" s="56"/>
    </row>
    <row r="1198" spans="2:258">
      <c r="B1198" s="56"/>
      <c r="C1198" s="56"/>
      <c r="D1198" s="56"/>
      <c r="E1198" s="56"/>
      <c r="F1198" s="56"/>
      <c r="G1198" s="56"/>
      <c r="H1198" s="56"/>
      <c r="I1198" s="56"/>
      <c r="J1198" s="56"/>
      <c r="K1198" s="56"/>
      <c r="L1198" s="56"/>
      <c r="M1198" s="56"/>
      <c r="CK1198" s="56"/>
      <c r="CL1198" s="56"/>
      <c r="CM1198" s="56"/>
      <c r="CN1198" s="56"/>
      <c r="CO1198" s="56"/>
      <c r="CP1198" s="56"/>
      <c r="CQ1198" s="56"/>
      <c r="CR1198" s="56"/>
      <c r="CS1198" s="56"/>
      <c r="CT1198" s="56"/>
      <c r="CU1198" s="56"/>
      <c r="CV1198" s="56"/>
      <c r="CW1198" s="56"/>
      <c r="CX1198" s="56"/>
      <c r="CY1198" s="56"/>
      <c r="CZ1198" s="56"/>
      <c r="DA1198" s="56"/>
      <c r="DB1198" s="56"/>
      <c r="DC1198" s="56"/>
      <c r="DD1198" s="56"/>
      <c r="DE1198" s="56"/>
      <c r="DF1198" s="56"/>
      <c r="DG1198" s="56"/>
      <c r="DH1198" s="56"/>
      <c r="DI1198" s="56"/>
      <c r="DJ1198" s="56"/>
      <c r="DK1198" s="56"/>
      <c r="DL1198" s="56"/>
      <c r="DM1198" s="56"/>
      <c r="DN1198" s="56"/>
      <c r="DO1198" s="56"/>
      <c r="DP1198" s="56"/>
      <c r="DQ1198" s="56"/>
      <c r="DR1198" s="56"/>
      <c r="DS1198" s="56"/>
      <c r="DT1198" s="56"/>
      <c r="DU1198" s="56"/>
      <c r="DV1198" s="56"/>
      <c r="DW1198" s="56"/>
      <c r="DX1198" s="56"/>
      <c r="DY1198" s="56"/>
      <c r="DZ1198" s="56"/>
      <c r="EA1198" s="56"/>
      <c r="EB1198" s="56"/>
      <c r="EC1198" s="56"/>
      <c r="ED1198" s="56"/>
      <c r="EE1198" s="56"/>
      <c r="EF1198" s="56"/>
      <c r="EG1198" s="56"/>
      <c r="EH1198" s="56"/>
      <c r="EI1198" s="56"/>
      <c r="EJ1198" s="56"/>
      <c r="EK1198" s="56"/>
      <c r="EL1198" s="56"/>
      <c r="EM1198" s="56"/>
      <c r="EN1198" s="56"/>
      <c r="EO1198" s="56"/>
      <c r="EP1198" s="56"/>
      <c r="EQ1198" s="56"/>
      <c r="ER1198" s="56"/>
      <c r="ES1198" s="56"/>
      <c r="ET1198" s="56"/>
      <c r="EU1198" s="56"/>
      <c r="EV1198" s="56"/>
      <c r="EW1198" s="56"/>
      <c r="EX1198" s="56"/>
      <c r="EY1198" s="56"/>
      <c r="EZ1198" s="56"/>
      <c r="FA1198" s="56"/>
      <c r="FB1198" s="56"/>
      <c r="FC1198" s="56"/>
      <c r="FD1198" s="56"/>
      <c r="FE1198" s="56"/>
      <c r="FF1198" s="56"/>
      <c r="FG1198" s="56"/>
      <c r="FH1198" s="56"/>
      <c r="FI1198" s="56"/>
      <c r="FJ1198" s="56"/>
      <c r="FK1198" s="56"/>
      <c r="FL1198" s="56"/>
      <c r="FM1198" s="56"/>
      <c r="FN1198" s="56"/>
      <c r="FO1198" s="56"/>
      <c r="FP1198" s="56"/>
      <c r="FQ1198" s="56"/>
      <c r="FR1198" s="56"/>
      <c r="FS1198" s="56"/>
      <c r="FT1198" s="56"/>
      <c r="FU1198" s="56"/>
      <c r="FV1198" s="56"/>
      <c r="FW1198" s="56"/>
      <c r="FX1198" s="56"/>
      <c r="FY1198" s="56"/>
      <c r="FZ1198" s="56"/>
      <c r="GA1198" s="56"/>
      <c r="GB1198" s="56"/>
      <c r="GC1198" s="56"/>
      <c r="GD1198" s="56"/>
      <c r="GE1198" s="56"/>
      <c r="GF1198" s="56"/>
      <c r="GG1198" s="56"/>
      <c r="GH1198" s="56"/>
      <c r="GI1198" s="56"/>
      <c r="GJ1198" s="56"/>
      <c r="GK1198" s="56"/>
      <c r="GL1198" s="56"/>
      <c r="GM1198" s="56"/>
      <c r="GN1198" s="56"/>
      <c r="GO1198" s="56"/>
      <c r="GP1198" s="56"/>
      <c r="GQ1198" s="56"/>
      <c r="GR1198" s="56"/>
      <c r="GS1198" s="56"/>
      <c r="GT1198" s="56"/>
      <c r="GU1198" s="56"/>
      <c r="GV1198" s="56"/>
      <c r="GW1198" s="56"/>
      <c r="GX1198" s="56"/>
      <c r="GY1198" s="56"/>
      <c r="GZ1198" s="56"/>
      <c r="HA1198" s="56"/>
      <c r="HB1198" s="56"/>
      <c r="HC1198" s="56"/>
      <c r="HD1198" s="56"/>
      <c r="HE1198" s="56"/>
      <c r="HF1198" s="56"/>
      <c r="HG1198" s="56"/>
      <c r="HH1198" s="56"/>
      <c r="HI1198" s="56"/>
      <c r="HJ1198" s="56"/>
      <c r="HK1198" s="56"/>
      <c r="HL1198" s="56"/>
      <c r="HM1198" s="56"/>
      <c r="HN1198" s="56"/>
      <c r="HO1198" s="56"/>
      <c r="HP1198" s="56"/>
      <c r="HQ1198" s="56"/>
      <c r="HR1198" s="56"/>
      <c r="HS1198" s="56"/>
      <c r="HT1198" s="56"/>
      <c r="HU1198" s="56"/>
      <c r="HV1198" s="56"/>
      <c r="HW1198" s="56"/>
      <c r="HX1198" s="56"/>
      <c r="HY1198" s="56"/>
      <c r="HZ1198" s="56"/>
      <c r="IA1198" s="56"/>
      <c r="IB1198" s="56"/>
      <c r="IC1198" s="56"/>
      <c r="ID1198" s="56"/>
      <c r="IE1198" s="56"/>
      <c r="IF1198" s="56"/>
      <c r="IG1198" s="56"/>
      <c r="IH1198" s="56"/>
      <c r="II1198" s="56"/>
      <c r="IJ1198" s="56"/>
      <c r="IK1198" s="56"/>
      <c r="IL1198" s="56"/>
      <c r="IM1198" s="56"/>
      <c r="IN1198" s="56"/>
      <c r="IO1198" s="56"/>
      <c r="IP1198" s="56"/>
      <c r="IQ1198" s="56"/>
      <c r="IR1198" s="56"/>
      <c r="IS1198" s="56"/>
      <c r="IT1198" s="56"/>
      <c r="IU1198" s="56"/>
      <c r="IV1198" s="56"/>
      <c r="IW1198" s="56"/>
      <c r="IX1198" s="56"/>
    </row>
    <row r="1199" spans="2:258">
      <c r="B1199" s="56"/>
      <c r="C1199" s="56"/>
      <c r="D1199" s="56"/>
      <c r="E1199" s="56"/>
      <c r="F1199" s="56"/>
      <c r="G1199" s="56"/>
      <c r="H1199" s="56"/>
      <c r="I1199" s="56"/>
      <c r="J1199" s="56"/>
      <c r="K1199" s="56"/>
      <c r="L1199" s="56"/>
      <c r="M1199" s="56"/>
      <c r="CK1199" s="56"/>
      <c r="CL1199" s="56"/>
      <c r="CM1199" s="56"/>
      <c r="CN1199" s="56"/>
      <c r="CO1199" s="56"/>
      <c r="CP1199" s="56"/>
      <c r="CQ1199" s="56"/>
      <c r="CR1199" s="56"/>
      <c r="CS1199" s="56"/>
      <c r="CT1199" s="56"/>
      <c r="CU1199" s="56"/>
      <c r="CV1199" s="56"/>
      <c r="CW1199" s="56"/>
      <c r="CX1199" s="56"/>
      <c r="CY1199" s="56"/>
      <c r="CZ1199" s="56"/>
      <c r="DA1199" s="56"/>
      <c r="DB1199" s="56"/>
      <c r="DC1199" s="56"/>
      <c r="DD1199" s="56"/>
      <c r="DE1199" s="56"/>
      <c r="DF1199" s="56"/>
      <c r="DG1199" s="56"/>
      <c r="DH1199" s="56"/>
      <c r="DI1199" s="56"/>
      <c r="DJ1199" s="56"/>
      <c r="DK1199" s="56"/>
      <c r="DL1199" s="56"/>
      <c r="DM1199" s="56"/>
      <c r="DN1199" s="56"/>
      <c r="DO1199" s="56"/>
      <c r="DP1199" s="56"/>
      <c r="DQ1199" s="56"/>
      <c r="DR1199" s="56"/>
      <c r="DS1199" s="56"/>
      <c r="DT1199" s="56"/>
      <c r="DU1199" s="56"/>
      <c r="DV1199" s="56"/>
      <c r="DW1199" s="56"/>
      <c r="DX1199" s="56"/>
      <c r="DY1199" s="56"/>
      <c r="DZ1199" s="56"/>
      <c r="EA1199" s="56"/>
      <c r="EB1199" s="56"/>
      <c r="EC1199" s="56"/>
      <c r="ED1199" s="56"/>
      <c r="EE1199" s="56"/>
      <c r="EF1199" s="56"/>
      <c r="EG1199" s="56"/>
      <c r="EH1199" s="56"/>
      <c r="EI1199" s="56"/>
      <c r="EJ1199" s="56"/>
      <c r="EK1199" s="56"/>
      <c r="EL1199" s="56"/>
      <c r="EM1199" s="56"/>
      <c r="EN1199" s="56"/>
      <c r="EO1199" s="56"/>
      <c r="EP1199" s="56"/>
      <c r="EQ1199" s="56"/>
      <c r="ER1199" s="56"/>
      <c r="ES1199" s="56"/>
      <c r="ET1199" s="56"/>
      <c r="EU1199" s="56"/>
      <c r="EV1199" s="56"/>
      <c r="EW1199" s="56"/>
      <c r="EX1199" s="56"/>
      <c r="EY1199" s="56"/>
      <c r="EZ1199" s="56"/>
      <c r="FA1199" s="56"/>
      <c r="FB1199" s="56"/>
      <c r="FC1199" s="56"/>
      <c r="FD1199" s="56"/>
      <c r="FE1199" s="56"/>
      <c r="FF1199" s="56"/>
      <c r="FG1199" s="56"/>
      <c r="FH1199" s="56"/>
      <c r="FI1199" s="56"/>
      <c r="FJ1199" s="56"/>
      <c r="FK1199" s="56"/>
      <c r="FL1199" s="56"/>
      <c r="FM1199" s="56"/>
      <c r="FN1199" s="56"/>
      <c r="FO1199" s="56"/>
      <c r="FP1199" s="56"/>
      <c r="FQ1199" s="56"/>
      <c r="FR1199" s="56"/>
      <c r="FS1199" s="56"/>
      <c r="FT1199" s="56"/>
      <c r="FU1199" s="56"/>
      <c r="FV1199" s="56"/>
      <c r="FW1199" s="56"/>
      <c r="FX1199" s="56"/>
      <c r="FY1199" s="56"/>
      <c r="FZ1199" s="56"/>
      <c r="GA1199" s="56"/>
      <c r="GB1199" s="56"/>
      <c r="GC1199" s="56"/>
      <c r="GD1199" s="56"/>
      <c r="GE1199" s="56"/>
      <c r="GF1199" s="56"/>
      <c r="GG1199" s="56"/>
      <c r="GH1199" s="56"/>
      <c r="GI1199" s="56"/>
      <c r="GJ1199" s="56"/>
      <c r="GK1199" s="56"/>
      <c r="GL1199" s="56"/>
      <c r="GM1199" s="56"/>
      <c r="GN1199" s="56"/>
      <c r="GO1199" s="56"/>
      <c r="GP1199" s="56"/>
      <c r="GQ1199" s="56"/>
      <c r="GR1199" s="56"/>
      <c r="GS1199" s="56"/>
      <c r="GT1199" s="56"/>
      <c r="GU1199" s="56"/>
      <c r="GV1199" s="56"/>
      <c r="GW1199" s="56"/>
      <c r="GX1199" s="56"/>
      <c r="GY1199" s="56"/>
      <c r="GZ1199" s="56"/>
      <c r="HA1199" s="56"/>
      <c r="HB1199" s="56"/>
      <c r="HC1199" s="56"/>
      <c r="HD1199" s="56"/>
      <c r="HE1199" s="56"/>
      <c r="HF1199" s="56"/>
      <c r="HG1199" s="56"/>
      <c r="HH1199" s="56"/>
      <c r="HI1199" s="56"/>
      <c r="HJ1199" s="56"/>
      <c r="HK1199" s="56"/>
      <c r="HL1199" s="56"/>
      <c r="HM1199" s="56"/>
      <c r="HN1199" s="56"/>
      <c r="HO1199" s="56"/>
      <c r="HP1199" s="56"/>
      <c r="HQ1199" s="56"/>
      <c r="HR1199" s="56"/>
      <c r="HS1199" s="56"/>
      <c r="HT1199" s="56"/>
      <c r="HU1199" s="56"/>
      <c r="HV1199" s="56"/>
      <c r="HW1199" s="56"/>
      <c r="HX1199" s="56"/>
      <c r="HY1199" s="56"/>
      <c r="HZ1199" s="56"/>
      <c r="IA1199" s="56"/>
      <c r="IB1199" s="56"/>
      <c r="IC1199" s="56"/>
      <c r="ID1199" s="56"/>
      <c r="IE1199" s="56"/>
      <c r="IF1199" s="56"/>
      <c r="IG1199" s="56"/>
      <c r="IH1199" s="56"/>
      <c r="II1199" s="56"/>
      <c r="IJ1199" s="56"/>
      <c r="IK1199" s="56"/>
      <c r="IL1199" s="56"/>
      <c r="IM1199" s="56"/>
      <c r="IN1199" s="56"/>
      <c r="IO1199" s="56"/>
      <c r="IP1199" s="56"/>
      <c r="IQ1199" s="56"/>
      <c r="IR1199" s="56"/>
      <c r="IS1199" s="56"/>
      <c r="IT1199" s="56"/>
      <c r="IU1199" s="56"/>
      <c r="IV1199" s="56"/>
      <c r="IW1199" s="56"/>
      <c r="IX1199" s="56"/>
    </row>
    <row r="1200" spans="2:258">
      <c r="B1200" s="56"/>
      <c r="C1200" s="56"/>
      <c r="D1200" s="56"/>
      <c r="E1200" s="56"/>
      <c r="F1200" s="56"/>
      <c r="G1200" s="56"/>
      <c r="H1200" s="56"/>
      <c r="I1200" s="56"/>
      <c r="J1200" s="56"/>
      <c r="K1200" s="56"/>
      <c r="L1200" s="56"/>
      <c r="M1200" s="56"/>
      <c r="CK1200" s="56"/>
      <c r="CL1200" s="56"/>
      <c r="CM1200" s="56"/>
      <c r="CN1200" s="56"/>
      <c r="CO1200" s="56"/>
      <c r="CP1200" s="56"/>
      <c r="CQ1200" s="56"/>
      <c r="CR1200" s="56"/>
      <c r="CS1200" s="56"/>
      <c r="CT1200" s="56"/>
      <c r="CU1200" s="56"/>
      <c r="CV1200" s="56"/>
      <c r="CW1200" s="56"/>
      <c r="CX1200" s="56"/>
      <c r="CY1200" s="56"/>
      <c r="CZ1200" s="56"/>
      <c r="DA1200" s="56"/>
      <c r="DB1200" s="56"/>
      <c r="DC1200" s="56"/>
      <c r="DD1200" s="56"/>
      <c r="DE1200" s="56"/>
      <c r="DF1200" s="56"/>
      <c r="DG1200" s="56"/>
      <c r="DH1200" s="56"/>
      <c r="DI1200" s="56"/>
      <c r="DJ1200" s="56"/>
      <c r="DK1200" s="56"/>
      <c r="DL1200" s="56"/>
      <c r="DM1200" s="56"/>
      <c r="DN1200" s="56"/>
      <c r="DO1200" s="56"/>
      <c r="DP1200" s="56"/>
      <c r="DQ1200" s="56"/>
      <c r="DR1200" s="56"/>
      <c r="DS1200" s="56"/>
      <c r="DT1200" s="56"/>
      <c r="DU1200" s="56"/>
      <c r="DV1200" s="56"/>
      <c r="DW1200" s="56"/>
      <c r="DX1200" s="56"/>
      <c r="DY1200" s="56"/>
      <c r="DZ1200" s="56"/>
      <c r="EA1200" s="56"/>
      <c r="EB1200" s="56"/>
      <c r="EC1200" s="56"/>
      <c r="ED1200" s="56"/>
      <c r="EE1200" s="56"/>
      <c r="EF1200" s="56"/>
      <c r="EG1200" s="56"/>
      <c r="EH1200" s="56"/>
      <c r="EI1200" s="56"/>
      <c r="EJ1200" s="56"/>
      <c r="EK1200" s="56"/>
      <c r="EL1200" s="56"/>
      <c r="EM1200" s="56"/>
      <c r="EN1200" s="56"/>
      <c r="EO1200" s="56"/>
      <c r="EP1200" s="56"/>
      <c r="EQ1200" s="56"/>
      <c r="ER1200" s="56"/>
      <c r="ES1200" s="56"/>
      <c r="ET1200" s="56"/>
      <c r="EU1200" s="56"/>
      <c r="EV1200" s="56"/>
      <c r="EW1200" s="56"/>
      <c r="EX1200" s="56"/>
      <c r="EY1200" s="56"/>
      <c r="EZ1200" s="56"/>
      <c r="FA1200" s="56"/>
      <c r="FB1200" s="56"/>
      <c r="FC1200" s="56"/>
      <c r="FD1200" s="56"/>
      <c r="FE1200" s="56"/>
      <c r="FF1200" s="56"/>
      <c r="FG1200" s="56"/>
      <c r="FH1200" s="56"/>
      <c r="FI1200" s="56"/>
      <c r="FJ1200" s="56"/>
      <c r="FK1200" s="56"/>
      <c r="FL1200" s="56"/>
      <c r="FM1200" s="56"/>
      <c r="FN1200" s="56"/>
      <c r="FO1200" s="56"/>
      <c r="FP1200" s="56"/>
      <c r="FQ1200" s="56"/>
      <c r="FR1200" s="56"/>
      <c r="FS1200" s="56"/>
      <c r="FT1200" s="56"/>
      <c r="FU1200" s="56"/>
      <c r="FV1200" s="56"/>
      <c r="FW1200" s="56"/>
      <c r="FX1200" s="56"/>
      <c r="FY1200" s="56"/>
      <c r="FZ1200" s="56"/>
      <c r="GA1200" s="56"/>
      <c r="GB1200" s="56"/>
      <c r="GC1200" s="56"/>
      <c r="GD1200" s="56"/>
      <c r="GE1200" s="56"/>
      <c r="GF1200" s="56"/>
      <c r="GG1200" s="56"/>
      <c r="GH1200" s="56"/>
      <c r="GI1200" s="56"/>
      <c r="GJ1200" s="56"/>
      <c r="GK1200" s="56"/>
      <c r="GL1200" s="56"/>
      <c r="GM1200" s="56"/>
      <c r="GN1200" s="56"/>
      <c r="GO1200" s="56"/>
      <c r="GP1200" s="56"/>
      <c r="GQ1200" s="56"/>
      <c r="GR1200" s="56"/>
      <c r="GS1200" s="56"/>
      <c r="GT1200" s="56"/>
      <c r="GU1200" s="56"/>
      <c r="GV1200" s="56"/>
      <c r="GW1200" s="56"/>
      <c r="GX1200" s="56"/>
      <c r="GY1200" s="56"/>
      <c r="GZ1200" s="56"/>
      <c r="HA1200" s="56"/>
      <c r="HB1200" s="56"/>
      <c r="HC1200" s="56"/>
      <c r="HD1200" s="56"/>
      <c r="HE1200" s="56"/>
      <c r="HF1200" s="56"/>
      <c r="HG1200" s="56"/>
      <c r="HH1200" s="56"/>
      <c r="HI1200" s="56"/>
      <c r="HJ1200" s="56"/>
      <c r="HK1200" s="56"/>
      <c r="HL1200" s="56"/>
      <c r="HM1200" s="56"/>
      <c r="HN1200" s="56"/>
      <c r="HO1200" s="56"/>
      <c r="HP1200" s="56"/>
      <c r="HQ1200" s="56"/>
      <c r="HR1200" s="56"/>
      <c r="HS1200" s="56"/>
      <c r="HT1200" s="56"/>
      <c r="HU1200" s="56"/>
      <c r="HV1200" s="56"/>
      <c r="HW1200" s="56"/>
      <c r="HX1200" s="56"/>
      <c r="HY1200" s="56"/>
      <c r="HZ1200" s="56"/>
      <c r="IA1200" s="56"/>
      <c r="IB1200" s="56"/>
      <c r="IC1200" s="56"/>
      <c r="ID1200" s="56"/>
      <c r="IE1200" s="56"/>
      <c r="IF1200" s="56"/>
      <c r="IG1200" s="56"/>
      <c r="IH1200" s="56"/>
      <c r="II1200" s="56"/>
      <c r="IJ1200" s="56"/>
      <c r="IK1200" s="56"/>
      <c r="IL1200" s="56"/>
      <c r="IM1200" s="56"/>
      <c r="IN1200" s="56"/>
      <c r="IO1200" s="56"/>
      <c r="IP1200" s="56"/>
      <c r="IQ1200" s="56"/>
      <c r="IR1200" s="56"/>
      <c r="IS1200" s="56"/>
      <c r="IT1200" s="56"/>
      <c r="IU1200" s="56"/>
      <c r="IV1200" s="56"/>
      <c r="IW1200" s="56"/>
      <c r="IX1200" s="56"/>
    </row>
    <row r="1201" spans="2:258">
      <c r="B1201" s="56"/>
      <c r="C1201" s="56"/>
      <c r="D1201" s="56"/>
      <c r="E1201" s="56"/>
      <c r="F1201" s="56"/>
      <c r="G1201" s="56"/>
      <c r="H1201" s="56"/>
      <c r="I1201" s="56"/>
      <c r="J1201" s="56"/>
      <c r="K1201" s="56"/>
      <c r="L1201" s="56"/>
      <c r="M1201" s="56"/>
      <c r="CK1201" s="56"/>
      <c r="CL1201" s="56"/>
      <c r="CM1201" s="56"/>
      <c r="CN1201" s="56"/>
      <c r="CO1201" s="56"/>
      <c r="CP1201" s="56"/>
      <c r="CQ1201" s="56"/>
      <c r="CR1201" s="56"/>
      <c r="CS1201" s="56"/>
      <c r="CT1201" s="56"/>
      <c r="CU1201" s="56"/>
      <c r="CV1201" s="56"/>
      <c r="CW1201" s="56"/>
      <c r="CX1201" s="56"/>
      <c r="CY1201" s="56"/>
      <c r="CZ1201" s="56"/>
      <c r="DA1201" s="56"/>
      <c r="DB1201" s="56"/>
      <c r="DC1201" s="56"/>
      <c r="DD1201" s="56"/>
      <c r="DE1201" s="56"/>
      <c r="DF1201" s="56"/>
      <c r="DG1201" s="56"/>
      <c r="DH1201" s="56"/>
      <c r="DI1201" s="56"/>
      <c r="DJ1201" s="56"/>
      <c r="DK1201" s="56"/>
      <c r="DL1201" s="56"/>
      <c r="DM1201" s="56"/>
      <c r="DN1201" s="56"/>
      <c r="DO1201" s="56"/>
      <c r="DP1201" s="56"/>
      <c r="DQ1201" s="56"/>
      <c r="DR1201" s="56"/>
      <c r="DS1201" s="56"/>
      <c r="DT1201" s="56"/>
      <c r="DU1201" s="56"/>
      <c r="DV1201" s="56"/>
      <c r="DW1201" s="56"/>
      <c r="DX1201" s="56"/>
      <c r="DY1201" s="56"/>
      <c r="DZ1201" s="56"/>
      <c r="EA1201" s="56"/>
      <c r="EB1201" s="56"/>
      <c r="EC1201" s="56"/>
      <c r="ED1201" s="56"/>
      <c r="EE1201" s="56"/>
      <c r="EF1201" s="56"/>
      <c r="EG1201" s="56"/>
      <c r="EH1201" s="56"/>
      <c r="EI1201" s="56"/>
      <c r="EJ1201" s="56"/>
      <c r="EK1201" s="56"/>
      <c r="EL1201" s="56"/>
      <c r="EM1201" s="56"/>
      <c r="EN1201" s="56"/>
      <c r="EO1201" s="56"/>
      <c r="EP1201" s="56"/>
      <c r="EQ1201" s="56"/>
      <c r="ER1201" s="56"/>
      <c r="ES1201" s="56"/>
      <c r="ET1201" s="56"/>
      <c r="EU1201" s="56"/>
      <c r="EV1201" s="56"/>
      <c r="EW1201" s="56"/>
      <c r="EX1201" s="56"/>
      <c r="EY1201" s="56"/>
      <c r="EZ1201" s="56"/>
      <c r="FA1201" s="56"/>
      <c r="FB1201" s="56"/>
      <c r="FC1201" s="56"/>
      <c r="FD1201" s="56"/>
      <c r="FE1201" s="56"/>
      <c r="FF1201" s="56"/>
      <c r="FG1201" s="56"/>
      <c r="FH1201" s="56"/>
      <c r="FI1201" s="56"/>
      <c r="FJ1201" s="56"/>
      <c r="FK1201" s="56"/>
      <c r="FL1201" s="56"/>
      <c r="FM1201" s="56"/>
      <c r="FN1201" s="56"/>
      <c r="FO1201" s="56"/>
      <c r="FP1201" s="56"/>
      <c r="FQ1201" s="56"/>
      <c r="FR1201" s="56"/>
      <c r="FS1201" s="56"/>
      <c r="FT1201" s="56"/>
      <c r="FU1201" s="56"/>
      <c r="FV1201" s="56"/>
      <c r="FW1201" s="56"/>
      <c r="FX1201" s="56"/>
      <c r="FY1201" s="56"/>
      <c r="FZ1201" s="56"/>
      <c r="GA1201" s="56"/>
      <c r="GB1201" s="56"/>
      <c r="GC1201" s="56"/>
      <c r="GD1201" s="56"/>
      <c r="GE1201" s="56"/>
      <c r="GF1201" s="56"/>
      <c r="GG1201" s="56"/>
      <c r="GH1201" s="56"/>
      <c r="GI1201" s="56"/>
      <c r="GJ1201" s="56"/>
      <c r="GK1201" s="56"/>
      <c r="GL1201" s="56"/>
      <c r="GM1201" s="56"/>
      <c r="GN1201" s="56"/>
      <c r="GO1201" s="56"/>
      <c r="GP1201" s="56"/>
      <c r="GQ1201" s="56"/>
      <c r="GR1201" s="56"/>
      <c r="GS1201" s="56"/>
      <c r="GT1201" s="56"/>
      <c r="GU1201" s="56"/>
      <c r="GV1201" s="56"/>
      <c r="GW1201" s="56"/>
      <c r="GX1201" s="56"/>
      <c r="GY1201" s="56"/>
      <c r="GZ1201" s="56"/>
      <c r="HA1201" s="56"/>
      <c r="HB1201" s="56"/>
      <c r="HC1201" s="56"/>
      <c r="HD1201" s="56"/>
      <c r="HE1201" s="56"/>
      <c r="HF1201" s="56"/>
      <c r="HG1201" s="56"/>
      <c r="HH1201" s="56"/>
      <c r="HI1201" s="56"/>
      <c r="HJ1201" s="56"/>
      <c r="HK1201" s="56"/>
      <c r="HL1201" s="56"/>
      <c r="HM1201" s="56"/>
      <c r="HN1201" s="56"/>
      <c r="HO1201" s="56"/>
      <c r="HP1201" s="56"/>
      <c r="HQ1201" s="56"/>
      <c r="HR1201" s="56"/>
      <c r="HS1201" s="56"/>
      <c r="HT1201" s="56"/>
      <c r="HU1201" s="56"/>
      <c r="HV1201" s="56"/>
      <c r="HW1201" s="56"/>
      <c r="HX1201" s="56"/>
      <c r="HY1201" s="56"/>
      <c r="HZ1201" s="56"/>
      <c r="IA1201" s="56"/>
      <c r="IB1201" s="56"/>
      <c r="IC1201" s="56"/>
      <c r="ID1201" s="56"/>
      <c r="IE1201" s="56"/>
      <c r="IF1201" s="56"/>
      <c r="IG1201" s="56"/>
      <c r="IH1201" s="56"/>
      <c r="II1201" s="56"/>
      <c r="IJ1201" s="56"/>
      <c r="IK1201" s="56"/>
      <c r="IL1201" s="56"/>
      <c r="IM1201" s="56"/>
      <c r="IN1201" s="56"/>
      <c r="IO1201" s="56"/>
      <c r="IP1201" s="56"/>
      <c r="IQ1201" s="56"/>
      <c r="IR1201" s="56"/>
      <c r="IS1201" s="56"/>
      <c r="IT1201" s="56"/>
      <c r="IU1201" s="56"/>
      <c r="IV1201" s="56"/>
      <c r="IW1201" s="56"/>
      <c r="IX1201" s="56"/>
    </row>
    <row r="1202" spans="2:258">
      <c r="B1202" s="56"/>
      <c r="C1202" s="56"/>
      <c r="D1202" s="56"/>
      <c r="E1202" s="56"/>
      <c r="F1202" s="56"/>
      <c r="G1202" s="56"/>
      <c r="H1202" s="56"/>
      <c r="I1202" s="56"/>
      <c r="J1202" s="56"/>
      <c r="K1202" s="56"/>
      <c r="L1202" s="56"/>
      <c r="M1202" s="56"/>
      <c r="CK1202" s="56"/>
      <c r="CL1202" s="56"/>
      <c r="CM1202" s="56"/>
      <c r="CN1202" s="56"/>
      <c r="CO1202" s="56"/>
      <c r="CP1202" s="56"/>
      <c r="CQ1202" s="56"/>
      <c r="CR1202" s="56"/>
      <c r="CS1202" s="56"/>
      <c r="CT1202" s="56"/>
      <c r="CU1202" s="56"/>
      <c r="CV1202" s="56"/>
      <c r="CW1202" s="56"/>
      <c r="CX1202" s="56"/>
      <c r="CY1202" s="56"/>
      <c r="CZ1202" s="56"/>
      <c r="DA1202" s="56"/>
      <c r="DB1202" s="56"/>
      <c r="DC1202" s="56"/>
      <c r="DD1202" s="56"/>
      <c r="DE1202" s="56"/>
      <c r="DF1202" s="56"/>
      <c r="DG1202" s="56"/>
      <c r="DH1202" s="56"/>
      <c r="DI1202" s="56"/>
      <c r="DJ1202" s="56"/>
      <c r="DK1202" s="56"/>
      <c r="DL1202" s="56"/>
      <c r="DM1202" s="56"/>
      <c r="DN1202" s="56"/>
      <c r="DO1202" s="56"/>
      <c r="DP1202" s="56"/>
      <c r="DQ1202" s="56"/>
      <c r="DR1202" s="56"/>
      <c r="DS1202" s="56"/>
      <c r="DT1202" s="56"/>
      <c r="DU1202" s="56"/>
      <c r="DV1202" s="56"/>
      <c r="DW1202" s="56"/>
      <c r="DX1202" s="56"/>
      <c r="DY1202" s="56"/>
      <c r="DZ1202" s="56"/>
      <c r="EA1202" s="56"/>
      <c r="EB1202" s="56"/>
      <c r="EC1202" s="56"/>
      <c r="ED1202" s="56"/>
      <c r="EE1202" s="56"/>
      <c r="EF1202" s="56"/>
      <c r="EG1202" s="56"/>
      <c r="EH1202" s="56"/>
      <c r="EI1202" s="56"/>
      <c r="EJ1202" s="56"/>
      <c r="EK1202" s="56"/>
      <c r="EL1202" s="56"/>
      <c r="EM1202" s="56"/>
      <c r="EN1202" s="56"/>
      <c r="EO1202" s="56"/>
      <c r="EP1202" s="56"/>
      <c r="EQ1202" s="56"/>
      <c r="ER1202" s="56"/>
      <c r="ES1202" s="56"/>
      <c r="ET1202" s="56"/>
      <c r="EU1202" s="56"/>
      <c r="EV1202" s="56"/>
      <c r="EW1202" s="56"/>
      <c r="EX1202" s="56"/>
      <c r="EY1202" s="56"/>
      <c r="EZ1202" s="56"/>
      <c r="FA1202" s="56"/>
      <c r="FB1202" s="56"/>
      <c r="FC1202" s="56"/>
      <c r="FD1202" s="56"/>
      <c r="FE1202" s="56"/>
      <c r="FF1202" s="56"/>
      <c r="FG1202" s="56"/>
      <c r="FH1202" s="56"/>
      <c r="FI1202" s="56"/>
      <c r="FJ1202" s="56"/>
      <c r="FK1202" s="56"/>
      <c r="FL1202" s="56"/>
      <c r="FM1202" s="56"/>
      <c r="FN1202" s="56"/>
      <c r="FO1202" s="56"/>
      <c r="FP1202" s="56"/>
      <c r="FQ1202" s="56"/>
      <c r="FR1202" s="56"/>
      <c r="FS1202" s="56"/>
      <c r="FT1202" s="56"/>
      <c r="FU1202" s="56"/>
      <c r="FV1202" s="56"/>
      <c r="FW1202" s="56"/>
      <c r="FX1202" s="56"/>
      <c r="FY1202" s="56"/>
      <c r="FZ1202" s="56"/>
      <c r="GA1202" s="56"/>
      <c r="GB1202" s="56"/>
      <c r="GC1202" s="56"/>
      <c r="GD1202" s="56"/>
      <c r="GE1202" s="56"/>
      <c r="GF1202" s="56"/>
      <c r="GG1202" s="56"/>
      <c r="GH1202" s="56"/>
      <c r="GI1202" s="56"/>
      <c r="GJ1202" s="56"/>
      <c r="GK1202" s="56"/>
      <c r="GL1202" s="56"/>
      <c r="GM1202" s="56"/>
      <c r="GN1202" s="56"/>
      <c r="GO1202" s="56"/>
      <c r="GP1202" s="56"/>
      <c r="GQ1202" s="56"/>
      <c r="GR1202" s="56"/>
      <c r="GS1202" s="56"/>
      <c r="GT1202" s="56"/>
      <c r="GU1202" s="56"/>
      <c r="GV1202" s="56"/>
      <c r="GW1202" s="56"/>
      <c r="GX1202" s="56"/>
      <c r="GY1202" s="56"/>
      <c r="GZ1202" s="56"/>
      <c r="HA1202" s="56"/>
      <c r="HB1202" s="56"/>
      <c r="HC1202" s="56"/>
      <c r="HD1202" s="56"/>
      <c r="HE1202" s="56"/>
      <c r="HF1202" s="56"/>
      <c r="HG1202" s="56"/>
      <c r="HH1202" s="56"/>
      <c r="HI1202" s="56"/>
      <c r="HJ1202" s="56"/>
      <c r="HK1202" s="56"/>
      <c r="HL1202" s="56"/>
      <c r="HM1202" s="56"/>
      <c r="HN1202" s="56"/>
      <c r="HO1202" s="56"/>
      <c r="HP1202" s="56"/>
      <c r="HQ1202" s="56"/>
      <c r="HR1202" s="56"/>
      <c r="HS1202" s="56"/>
      <c r="HT1202" s="56"/>
      <c r="HU1202" s="56"/>
      <c r="HV1202" s="56"/>
      <c r="HW1202" s="56"/>
      <c r="HX1202" s="56"/>
      <c r="HY1202" s="56"/>
      <c r="HZ1202" s="56"/>
      <c r="IA1202" s="56"/>
      <c r="IB1202" s="56"/>
      <c r="IC1202" s="56"/>
      <c r="ID1202" s="56"/>
      <c r="IE1202" s="56"/>
      <c r="IF1202" s="56"/>
      <c r="IG1202" s="56"/>
      <c r="IH1202" s="56"/>
      <c r="II1202" s="56"/>
      <c r="IJ1202" s="56"/>
      <c r="IK1202" s="56"/>
      <c r="IL1202" s="56"/>
      <c r="IM1202" s="56"/>
      <c r="IN1202" s="56"/>
      <c r="IO1202" s="56"/>
      <c r="IP1202" s="56"/>
      <c r="IQ1202" s="56"/>
      <c r="IR1202" s="56"/>
      <c r="IS1202" s="56"/>
      <c r="IT1202" s="56"/>
      <c r="IU1202" s="56"/>
      <c r="IV1202" s="56"/>
      <c r="IW1202" s="56"/>
      <c r="IX1202" s="56"/>
    </row>
    <row r="1203" spans="2:258">
      <c r="B1203" s="56"/>
      <c r="C1203" s="56"/>
      <c r="D1203" s="56"/>
      <c r="E1203" s="56"/>
      <c r="F1203" s="56"/>
      <c r="G1203" s="56"/>
      <c r="H1203" s="56"/>
      <c r="I1203" s="56"/>
      <c r="J1203" s="56"/>
      <c r="K1203" s="56"/>
      <c r="L1203" s="56"/>
      <c r="M1203" s="56"/>
      <c r="CK1203" s="56"/>
      <c r="CL1203" s="56"/>
      <c r="CM1203" s="56"/>
      <c r="CN1203" s="56"/>
      <c r="CO1203" s="56"/>
      <c r="CP1203" s="56"/>
      <c r="CQ1203" s="56"/>
      <c r="CR1203" s="56"/>
      <c r="CS1203" s="56"/>
      <c r="CT1203" s="56"/>
      <c r="CU1203" s="56"/>
      <c r="CV1203" s="56"/>
      <c r="CW1203" s="56"/>
      <c r="CX1203" s="56"/>
      <c r="CY1203" s="56"/>
      <c r="CZ1203" s="56"/>
      <c r="DA1203" s="56"/>
      <c r="DB1203" s="56"/>
      <c r="DC1203" s="56"/>
      <c r="DD1203" s="56"/>
      <c r="DE1203" s="56"/>
      <c r="DF1203" s="56"/>
      <c r="DG1203" s="56"/>
      <c r="DH1203" s="56"/>
      <c r="DI1203" s="56"/>
      <c r="DJ1203" s="56"/>
      <c r="DK1203" s="56"/>
      <c r="DL1203" s="56"/>
      <c r="DM1203" s="56"/>
      <c r="DN1203" s="56"/>
      <c r="DO1203" s="56"/>
      <c r="DP1203" s="56"/>
      <c r="DQ1203" s="56"/>
      <c r="DR1203" s="56"/>
      <c r="DS1203" s="56"/>
      <c r="DT1203" s="56"/>
      <c r="DU1203" s="56"/>
      <c r="DV1203" s="56"/>
      <c r="DW1203" s="56"/>
      <c r="DX1203" s="56"/>
      <c r="DY1203" s="56"/>
      <c r="DZ1203" s="56"/>
      <c r="EA1203" s="56"/>
      <c r="EB1203" s="56"/>
      <c r="EC1203" s="56"/>
      <c r="ED1203" s="56"/>
      <c r="EE1203" s="56"/>
      <c r="EF1203" s="56"/>
      <c r="EG1203" s="56"/>
      <c r="EH1203" s="56"/>
      <c r="EI1203" s="56"/>
      <c r="EJ1203" s="56"/>
      <c r="EK1203" s="56"/>
      <c r="EL1203" s="56"/>
      <c r="EM1203" s="56"/>
      <c r="EN1203" s="56"/>
      <c r="EO1203" s="56"/>
      <c r="EP1203" s="56"/>
      <c r="EQ1203" s="56"/>
      <c r="ER1203" s="56"/>
      <c r="ES1203" s="56"/>
      <c r="ET1203" s="56"/>
      <c r="EU1203" s="56"/>
      <c r="EV1203" s="56"/>
      <c r="EW1203" s="56"/>
      <c r="EX1203" s="56"/>
      <c r="EY1203" s="56"/>
      <c r="EZ1203" s="56"/>
      <c r="FA1203" s="56"/>
      <c r="FB1203" s="56"/>
      <c r="FC1203" s="56"/>
      <c r="FD1203" s="56"/>
      <c r="FE1203" s="56"/>
      <c r="FF1203" s="56"/>
      <c r="FG1203" s="56"/>
      <c r="FH1203" s="56"/>
      <c r="FI1203" s="56"/>
      <c r="FJ1203" s="56"/>
      <c r="FK1203" s="56"/>
      <c r="FL1203" s="56"/>
      <c r="FM1203" s="56"/>
      <c r="FN1203" s="56"/>
      <c r="FO1203" s="56"/>
      <c r="FP1203" s="56"/>
      <c r="FQ1203" s="56"/>
      <c r="FR1203" s="56"/>
      <c r="FS1203" s="56"/>
      <c r="FT1203" s="56"/>
      <c r="FU1203" s="56"/>
      <c r="FV1203" s="56"/>
      <c r="FW1203" s="56"/>
      <c r="FX1203" s="56"/>
      <c r="FY1203" s="56"/>
      <c r="FZ1203" s="56"/>
      <c r="GA1203" s="56"/>
      <c r="GB1203" s="56"/>
      <c r="GC1203" s="56"/>
      <c r="GD1203" s="56"/>
      <c r="GE1203" s="56"/>
      <c r="GF1203" s="56"/>
      <c r="GG1203" s="56"/>
      <c r="GH1203" s="56"/>
      <c r="GI1203" s="56"/>
      <c r="GJ1203" s="56"/>
      <c r="GK1203" s="56"/>
      <c r="GL1203" s="56"/>
      <c r="GM1203" s="56"/>
      <c r="GN1203" s="56"/>
      <c r="GO1203" s="56"/>
      <c r="GP1203" s="56"/>
      <c r="GQ1203" s="56"/>
      <c r="GR1203" s="56"/>
      <c r="GS1203" s="56"/>
      <c r="GT1203" s="56"/>
      <c r="GU1203" s="56"/>
      <c r="GV1203" s="56"/>
      <c r="GW1203" s="56"/>
      <c r="GX1203" s="56"/>
      <c r="GY1203" s="56"/>
      <c r="GZ1203" s="56"/>
      <c r="HA1203" s="56"/>
      <c r="HB1203" s="56"/>
      <c r="HC1203" s="56"/>
      <c r="HD1203" s="56"/>
      <c r="HE1203" s="56"/>
      <c r="HF1203" s="56"/>
      <c r="HG1203" s="56"/>
      <c r="HH1203" s="56"/>
      <c r="HI1203" s="56"/>
      <c r="HJ1203" s="56"/>
      <c r="HK1203" s="56"/>
      <c r="HL1203" s="56"/>
      <c r="HM1203" s="56"/>
      <c r="HN1203" s="56"/>
      <c r="HO1203" s="56"/>
      <c r="HP1203" s="56"/>
      <c r="HQ1203" s="56"/>
      <c r="HR1203" s="56"/>
      <c r="HS1203" s="56"/>
      <c r="HT1203" s="56"/>
      <c r="HU1203" s="56"/>
      <c r="HV1203" s="56"/>
      <c r="HW1203" s="56"/>
      <c r="HX1203" s="56"/>
      <c r="HY1203" s="56"/>
      <c r="HZ1203" s="56"/>
      <c r="IA1203" s="56"/>
      <c r="IB1203" s="56"/>
      <c r="IC1203" s="56"/>
      <c r="ID1203" s="56"/>
      <c r="IE1203" s="56"/>
      <c r="IF1203" s="56"/>
      <c r="IG1203" s="56"/>
      <c r="IH1203" s="56"/>
      <c r="II1203" s="56"/>
      <c r="IJ1203" s="56"/>
      <c r="IK1203" s="56"/>
      <c r="IL1203" s="56"/>
      <c r="IM1203" s="56"/>
      <c r="IN1203" s="56"/>
      <c r="IO1203" s="56"/>
      <c r="IP1203" s="56"/>
      <c r="IQ1203" s="56"/>
      <c r="IR1203" s="56"/>
      <c r="IS1203" s="56"/>
      <c r="IT1203" s="56"/>
      <c r="IU1203" s="56"/>
      <c r="IV1203" s="56"/>
      <c r="IW1203" s="56"/>
      <c r="IX1203" s="56"/>
    </row>
    <row r="1204" spans="2:258">
      <c r="B1204" s="56"/>
      <c r="C1204" s="56"/>
      <c r="D1204" s="56"/>
      <c r="E1204" s="56"/>
      <c r="F1204" s="56"/>
      <c r="G1204" s="56"/>
      <c r="H1204" s="56"/>
      <c r="I1204" s="56"/>
      <c r="J1204" s="56"/>
      <c r="K1204" s="56"/>
      <c r="L1204" s="56"/>
      <c r="M1204" s="56"/>
      <c r="CK1204" s="56"/>
      <c r="CL1204" s="56"/>
      <c r="CM1204" s="56"/>
      <c r="CN1204" s="56"/>
      <c r="CO1204" s="56"/>
      <c r="CP1204" s="56"/>
      <c r="CQ1204" s="56"/>
      <c r="CR1204" s="56"/>
      <c r="CS1204" s="56"/>
      <c r="CT1204" s="56"/>
      <c r="CU1204" s="56"/>
      <c r="CV1204" s="56"/>
      <c r="CW1204" s="56"/>
      <c r="CX1204" s="56"/>
      <c r="CY1204" s="56"/>
      <c r="CZ1204" s="56"/>
      <c r="DA1204" s="56"/>
      <c r="DB1204" s="56"/>
      <c r="DC1204" s="56"/>
      <c r="DD1204" s="56"/>
      <c r="DE1204" s="56"/>
      <c r="DF1204" s="56"/>
      <c r="DG1204" s="56"/>
      <c r="DH1204" s="56"/>
      <c r="DI1204" s="56"/>
      <c r="DJ1204" s="56"/>
      <c r="DK1204" s="56"/>
      <c r="DL1204" s="56"/>
      <c r="DM1204" s="56"/>
      <c r="DN1204" s="56"/>
      <c r="DO1204" s="56"/>
      <c r="DP1204" s="56"/>
      <c r="DQ1204" s="56"/>
      <c r="DR1204" s="56"/>
      <c r="DS1204" s="56"/>
      <c r="DT1204" s="56"/>
      <c r="DU1204" s="56"/>
      <c r="DV1204" s="56"/>
      <c r="DW1204" s="56"/>
      <c r="DX1204" s="56"/>
      <c r="DY1204" s="56"/>
      <c r="DZ1204" s="56"/>
      <c r="EA1204" s="56"/>
      <c r="EB1204" s="56"/>
      <c r="EC1204" s="56"/>
      <c r="ED1204" s="56"/>
      <c r="EE1204" s="56"/>
      <c r="EF1204" s="56"/>
      <c r="EG1204" s="56"/>
      <c r="EH1204" s="56"/>
      <c r="EI1204" s="56"/>
      <c r="EJ1204" s="56"/>
      <c r="EK1204" s="56"/>
      <c r="EL1204" s="56"/>
      <c r="EM1204" s="56"/>
      <c r="EN1204" s="56"/>
      <c r="EO1204" s="56"/>
      <c r="EP1204" s="56"/>
      <c r="EQ1204" s="56"/>
      <c r="ER1204" s="56"/>
      <c r="ES1204" s="56"/>
      <c r="ET1204" s="56"/>
      <c r="EU1204" s="56"/>
      <c r="EV1204" s="56"/>
      <c r="EW1204" s="56"/>
      <c r="EX1204" s="56"/>
      <c r="EY1204" s="56"/>
      <c r="EZ1204" s="56"/>
      <c r="FA1204" s="56"/>
      <c r="FB1204" s="56"/>
      <c r="FC1204" s="56"/>
      <c r="FD1204" s="56"/>
      <c r="FE1204" s="56"/>
      <c r="FF1204" s="56"/>
      <c r="FG1204" s="56"/>
      <c r="FH1204" s="56"/>
      <c r="FI1204" s="56"/>
      <c r="FJ1204" s="56"/>
      <c r="FK1204" s="56"/>
      <c r="FL1204" s="56"/>
      <c r="FM1204" s="56"/>
      <c r="FN1204" s="56"/>
      <c r="FO1204" s="56"/>
      <c r="FP1204" s="56"/>
      <c r="FQ1204" s="56"/>
      <c r="FR1204" s="56"/>
      <c r="FS1204" s="56"/>
      <c r="FT1204" s="56"/>
      <c r="FU1204" s="56"/>
      <c r="FV1204" s="56"/>
      <c r="FW1204" s="56"/>
      <c r="FX1204" s="56"/>
      <c r="FY1204" s="56"/>
      <c r="FZ1204" s="56"/>
      <c r="GA1204" s="56"/>
      <c r="GB1204" s="56"/>
      <c r="GC1204" s="56"/>
      <c r="GD1204" s="56"/>
      <c r="GE1204" s="56"/>
      <c r="GF1204" s="56"/>
      <c r="GG1204" s="56"/>
      <c r="GH1204" s="56"/>
      <c r="GI1204" s="56"/>
      <c r="GJ1204" s="56"/>
      <c r="GK1204" s="56"/>
      <c r="GL1204" s="56"/>
      <c r="GM1204" s="56"/>
      <c r="GN1204" s="56"/>
      <c r="GO1204" s="56"/>
      <c r="GP1204" s="56"/>
      <c r="GQ1204" s="56"/>
      <c r="GR1204" s="56"/>
      <c r="GS1204" s="56"/>
      <c r="GT1204" s="56"/>
      <c r="GU1204" s="56"/>
      <c r="GV1204" s="56"/>
      <c r="GW1204" s="56"/>
      <c r="GX1204" s="56"/>
      <c r="GY1204" s="56"/>
      <c r="GZ1204" s="56"/>
      <c r="HA1204" s="56"/>
      <c r="HB1204" s="56"/>
      <c r="HC1204" s="56"/>
      <c r="HD1204" s="56"/>
      <c r="HE1204" s="56"/>
      <c r="HF1204" s="56"/>
      <c r="HG1204" s="56"/>
      <c r="HH1204" s="56"/>
      <c r="HI1204" s="56"/>
      <c r="HJ1204" s="56"/>
      <c r="HK1204" s="56"/>
      <c r="HL1204" s="56"/>
      <c r="HM1204" s="56"/>
      <c r="HN1204" s="56"/>
      <c r="HO1204" s="56"/>
      <c r="HP1204" s="56"/>
      <c r="HQ1204" s="56"/>
      <c r="HR1204" s="56"/>
      <c r="HS1204" s="56"/>
      <c r="HT1204" s="56"/>
      <c r="HU1204" s="56"/>
      <c r="HV1204" s="56"/>
      <c r="HW1204" s="56"/>
      <c r="HX1204" s="56"/>
      <c r="HY1204" s="56"/>
      <c r="HZ1204" s="56"/>
      <c r="IA1204" s="56"/>
      <c r="IB1204" s="56"/>
      <c r="IC1204" s="56"/>
      <c r="ID1204" s="56"/>
      <c r="IE1204" s="56"/>
      <c r="IF1204" s="56"/>
      <c r="IG1204" s="56"/>
      <c r="IH1204" s="56"/>
      <c r="II1204" s="56"/>
      <c r="IJ1204" s="56"/>
      <c r="IK1204" s="56"/>
      <c r="IL1204" s="56"/>
      <c r="IM1204" s="56"/>
      <c r="IN1204" s="56"/>
      <c r="IO1204" s="56"/>
      <c r="IP1204" s="56"/>
      <c r="IQ1204" s="56"/>
      <c r="IR1204" s="56"/>
      <c r="IS1204" s="56"/>
      <c r="IT1204" s="56"/>
      <c r="IU1204" s="56"/>
      <c r="IV1204" s="56"/>
      <c r="IW1204" s="56"/>
      <c r="IX1204" s="56"/>
    </row>
    <row r="1205" spans="2:258">
      <c r="B1205" s="56"/>
      <c r="C1205" s="56"/>
      <c r="D1205" s="56"/>
      <c r="E1205" s="56"/>
      <c r="F1205" s="56"/>
      <c r="G1205" s="56"/>
      <c r="H1205" s="56"/>
      <c r="I1205" s="56"/>
      <c r="J1205" s="56"/>
      <c r="K1205" s="56"/>
      <c r="L1205" s="56"/>
      <c r="M1205" s="56"/>
      <c r="CK1205" s="56"/>
      <c r="CL1205" s="56"/>
      <c r="CM1205" s="56"/>
      <c r="CN1205" s="56"/>
      <c r="CO1205" s="56"/>
      <c r="CP1205" s="56"/>
      <c r="CQ1205" s="56"/>
      <c r="CR1205" s="56"/>
      <c r="CS1205" s="56"/>
      <c r="CT1205" s="56"/>
      <c r="CU1205" s="56"/>
      <c r="CV1205" s="56"/>
      <c r="CW1205" s="56"/>
      <c r="CX1205" s="56"/>
      <c r="CY1205" s="56"/>
      <c r="CZ1205" s="56"/>
      <c r="DA1205" s="56"/>
      <c r="DB1205" s="56"/>
      <c r="DC1205" s="56"/>
      <c r="DD1205" s="56"/>
      <c r="DE1205" s="56"/>
      <c r="DF1205" s="56"/>
      <c r="DG1205" s="56"/>
      <c r="DH1205" s="56"/>
      <c r="DI1205" s="56"/>
      <c r="DJ1205" s="56"/>
      <c r="DK1205" s="56"/>
      <c r="DL1205" s="56"/>
      <c r="DM1205" s="56"/>
      <c r="DN1205" s="56"/>
      <c r="DO1205" s="56"/>
      <c r="DP1205" s="56"/>
      <c r="DQ1205" s="56"/>
      <c r="DR1205" s="56"/>
      <c r="DS1205" s="56"/>
      <c r="DT1205" s="56"/>
      <c r="DU1205" s="56"/>
      <c r="DV1205" s="56"/>
      <c r="DW1205" s="56"/>
      <c r="DX1205" s="56"/>
      <c r="DY1205" s="56"/>
      <c r="DZ1205" s="56"/>
      <c r="EA1205" s="56"/>
      <c r="EB1205" s="56"/>
      <c r="EC1205" s="56"/>
      <c r="ED1205" s="56"/>
      <c r="EE1205" s="56"/>
      <c r="EF1205" s="56"/>
      <c r="EG1205" s="56"/>
      <c r="EH1205" s="56"/>
      <c r="EI1205" s="56"/>
      <c r="EJ1205" s="56"/>
      <c r="EK1205" s="56"/>
      <c r="EL1205" s="56"/>
      <c r="EM1205" s="56"/>
      <c r="EN1205" s="56"/>
      <c r="EO1205" s="56"/>
      <c r="EP1205" s="56"/>
      <c r="EQ1205" s="56"/>
      <c r="ER1205" s="56"/>
      <c r="ES1205" s="56"/>
      <c r="ET1205" s="56"/>
      <c r="EU1205" s="56"/>
      <c r="EV1205" s="56"/>
      <c r="EW1205" s="56"/>
      <c r="EX1205" s="56"/>
      <c r="EY1205" s="56"/>
      <c r="EZ1205" s="56"/>
      <c r="FA1205" s="56"/>
      <c r="FB1205" s="56"/>
      <c r="FC1205" s="56"/>
      <c r="FD1205" s="56"/>
      <c r="FE1205" s="56"/>
      <c r="FF1205" s="56"/>
      <c r="FG1205" s="56"/>
      <c r="FH1205" s="56"/>
      <c r="FI1205" s="56"/>
      <c r="FJ1205" s="56"/>
      <c r="FK1205" s="56"/>
      <c r="FL1205" s="56"/>
      <c r="FM1205" s="56"/>
      <c r="FN1205" s="56"/>
      <c r="FO1205" s="56"/>
      <c r="FP1205" s="56"/>
      <c r="FQ1205" s="56"/>
      <c r="FR1205" s="56"/>
      <c r="FS1205" s="56"/>
      <c r="FT1205" s="56"/>
      <c r="FU1205" s="56"/>
      <c r="FV1205" s="56"/>
      <c r="FW1205" s="56"/>
      <c r="FX1205" s="56"/>
      <c r="FY1205" s="56"/>
      <c r="FZ1205" s="56"/>
      <c r="GA1205" s="56"/>
      <c r="GB1205" s="56"/>
      <c r="GC1205" s="56"/>
      <c r="GD1205" s="56"/>
      <c r="GE1205" s="56"/>
      <c r="GF1205" s="56"/>
      <c r="GG1205" s="56"/>
      <c r="GH1205" s="56"/>
      <c r="GI1205" s="56"/>
      <c r="GJ1205" s="56"/>
      <c r="GK1205" s="56"/>
      <c r="GL1205" s="56"/>
      <c r="GM1205" s="56"/>
      <c r="GN1205" s="56"/>
      <c r="GO1205" s="56"/>
      <c r="GP1205" s="56"/>
      <c r="GQ1205" s="56"/>
      <c r="GR1205" s="56"/>
      <c r="GS1205" s="56"/>
      <c r="GT1205" s="56"/>
      <c r="GU1205" s="56"/>
      <c r="GV1205" s="56"/>
      <c r="GW1205" s="56"/>
      <c r="GX1205" s="56"/>
      <c r="GY1205" s="56"/>
      <c r="GZ1205" s="56"/>
      <c r="HA1205" s="56"/>
      <c r="HB1205" s="56"/>
      <c r="HC1205" s="56"/>
      <c r="HD1205" s="56"/>
      <c r="HE1205" s="56"/>
      <c r="HF1205" s="56"/>
      <c r="HG1205" s="56"/>
      <c r="HH1205" s="56"/>
      <c r="HI1205" s="56"/>
      <c r="HJ1205" s="56"/>
      <c r="HK1205" s="56"/>
      <c r="HL1205" s="56"/>
      <c r="HM1205" s="56"/>
      <c r="HN1205" s="56"/>
      <c r="HO1205" s="56"/>
      <c r="HP1205" s="56"/>
      <c r="HQ1205" s="56"/>
      <c r="HR1205" s="56"/>
      <c r="HS1205" s="56"/>
      <c r="HT1205" s="56"/>
      <c r="HU1205" s="56"/>
      <c r="HV1205" s="56"/>
      <c r="HW1205" s="56"/>
      <c r="HX1205" s="56"/>
      <c r="HY1205" s="56"/>
      <c r="HZ1205" s="56"/>
      <c r="IA1205" s="56"/>
      <c r="IB1205" s="56"/>
      <c r="IC1205" s="56"/>
      <c r="ID1205" s="56"/>
      <c r="IE1205" s="56"/>
      <c r="IF1205" s="56"/>
      <c r="IG1205" s="56"/>
      <c r="IH1205" s="56"/>
      <c r="II1205" s="56"/>
      <c r="IJ1205" s="56"/>
      <c r="IK1205" s="56"/>
      <c r="IL1205" s="56"/>
      <c r="IM1205" s="56"/>
      <c r="IN1205" s="56"/>
      <c r="IO1205" s="56"/>
      <c r="IP1205" s="56"/>
      <c r="IQ1205" s="56"/>
      <c r="IR1205" s="56"/>
      <c r="IS1205" s="56"/>
      <c r="IT1205" s="56"/>
      <c r="IU1205" s="56"/>
      <c r="IV1205" s="56"/>
      <c r="IW1205" s="56"/>
      <c r="IX1205" s="56"/>
    </row>
    <row r="1206" spans="2:258">
      <c r="B1206" s="56"/>
      <c r="C1206" s="56"/>
      <c r="D1206" s="56"/>
      <c r="E1206" s="56"/>
      <c r="F1206" s="56"/>
      <c r="G1206" s="56"/>
      <c r="H1206" s="56"/>
      <c r="I1206" s="56"/>
      <c r="J1206" s="56"/>
      <c r="K1206" s="56"/>
      <c r="L1206" s="56"/>
      <c r="M1206" s="56"/>
      <c r="CK1206" s="56"/>
      <c r="CL1206" s="56"/>
      <c r="CM1206" s="56"/>
      <c r="CN1206" s="56"/>
      <c r="CO1206" s="56"/>
      <c r="CP1206" s="56"/>
      <c r="CQ1206" s="56"/>
      <c r="CR1206" s="56"/>
      <c r="CS1206" s="56"/>
      <c r="CT1206" s="56"/>
      <c r="CU1206" s="56"/>
      <c r="CV1206" s="56"/>
      <c r="CW1206" s="56"/>
      <c r="CX1206" s="56"/>
      <c r="CY1206" s="56"/>
      <c r="CZ1206" s="56"/>
      <c r="DA1206" s="56"/>
      <c r="DB1206" s="56"/>
      <c r="DC1206" s="56"/>
      <c r="DD1206" s="56"/>
      <c r="DE1206" s="56"/>
      <c r="DF1206" s="56"/>
      <c r="DG1206" s="56"/>
      <c r="DH1206" s="56"/>
      <c r="DI1206" s="56"/>
      <c r="DJ1206" s="56"/>
      <c r="DK1206" s="56"/>
      <c r="DL1206" s="56"/>
      <c r="DM1206" s="56"/>
      <c r="DN1206" s="56"/>
      <c r="DO1206" s="56"/>
      <c r="DP1206" s="56"/>
      <c r="DQ1206" s="56"/>
      <c r="DR1206" s="56"/>
      <c r="DS1206" s="56"/>
      <c r="DT1206" s="56"/>
      <c r="DU1206" s="56"/>
      <c r="DV1206" s="56"/>
      <c r="DW1206" s="56"/>
      <c r="DX1206" s="56"/>
      <c r="DY1206" s="56"/>
      <c r="DZ1206" s="56"/>
      <c r="EA1206" s="56"/>
      <c r="EB1206" s="56"/>
      <c r="EC1206" s="56"/>
      <c r="ED1206" s="56"/>
      <c r="EE1206" s="56"/>
      <c r="EF1206" s="56"/>
      <c r="EG1206" s="56"/>
      <c r="EH1206" s="56"/>
      <c r="EI1206" s="56"/>
      <c r="EJ1206" s="56"/>
      <c r="EK1206" s="56"/>
      <c r="EL1206" s="56"/>
      <c r="EM1206" s="56"/>
      <c r="EN1206" s="56"/>
      <c r="EO1206" s="56"/>
      <c r="EP1206" s="56"/>
      <c r="EQ1206" s="56"/>
      <c r="ER1206" s="56"/>
      <c r="ES1206" s="56"/>
      <c r="ET1206" s="56"/>
      <c r="EU1206" s="56"/>
      <c r="EV1206" s="56"/>
      <c r="EW1206" s="56"/>
      <c r="EX1206" s="56"/>
      <c r="EY1206" s="56"/>
      <c r="EZ1206" s="56"/>
      <c r="FA1206" s="56"/>
      <c r="FB1206" s="56"/>
      <c r="FC1206" s="56"/>
      <c r="FD1206" s="56"/>
      <c r="FE1206" s="56"/>
      <c r="FF1206" s="56"/>
      <c r="FG1206" s="56"/>
      <c r="FH1206" s="56"/>
      <c r="FI1206" s="56"/>
      <c r="FJ1206" s="56"/>
      <c r="FK1206" s="56"/>
      <c r="FL1206" s="56"/>
      <c r="FM1206" s="56"/>
      <c r="FN1206" s="56"/>
      <c r="FO1206" s="56"/>
      <c r="FP1206" s="56"/>
      <c r="FQ1206" s="56"/>
      <c r="FR1206" s="56"/>
      <c r="FS1206" s="56"/>
      <c r="FT1206" s="56"/>
      <c r="FU1206" s="56"/>
      <c r="FV1206" s="56"/>
      <c r="FW1206" s="56"/>
      <c r="FX1206" s="56"/>
      <c r="FY1206" s="56"/>
      <c r="FZ1206" s="56"/>
      <c r="GA1206" s="56"/>
      <c r="GB1206" s="56"/>
      <c r="GC1206" s="56"/>
      <c r="GD1206" s="56"/>
      <c r="GE1206" s="56"/>
      <c r="GF1206" s="56"/>
      <c r="GG1206" s="56"/>
      <c r="GH1206" s="56"/>
      <c r="GI1206" s="56"/>
      <c r="GJ1206" s="56"/>
      <c r="GK1206" s="56"/>
      <c r="GL1206" s="56"/>
      <c r="GM1206" s="56"/>
      <c r="GN1206" s="56"/>
      <c r="GO1206" s="56"/>
      <c r="GP1206" s="56"/>
      <c r="GQ1206" s="56"/>
      <c r="GR1206" s="56"/>
      <c r="GS1206" s="56"/>
      <c r="GT1206" s="56"/>
      <c r="GU1206" s="56"/>
      <c r="GV1206" s="56"/>
      <c r="GW1206" s="56"/>
      <c r="GX1206" s="56"/>
      <c r="GY1206" s="56"/>
      <c r="GZ1206" s="56"/>
      <c r="HA1206" s="56"/>
      <c r="HB1206" s="56"/>
      <c r="HC1206" s="56"/>
      <c r="HD1206" s="56"/>
      <c r="HE1206" s="56"/>
      <c r="HF1206" s="56"/>
      <c r="HG1206" s="56"/>
      <c r="HH1206" s="56"/>
      <c r="HI1206" s="56"/>
      <c r="HJ1206" s="56"/>
      <c r="HK1206" s="56"/>
      <c r="HL1206" s="56"/>
      <c r="HM1206" s="56"/>
      <c r="HN1206" s="56"/>
      <c r="HO1206" s="56"/>
      <c r="HP1206" s="56"/>
      <c r="HQ1206" s="56"/>
      <c r="HR1206" s="56"/>
      <c r="HS1206" s="56"/>
      <c r="HT1206" s="56"/>
      <c r="HU1206" s="56"/>
      <c r="HV1206" s="56"/>
      <c r="HW1206" s="56"/>
      <c r="HX1206" s="56"/>
      <c r="HY1206" s="56"/>
      <c r="HZ1206" s="56"/>
      <c r="IA1206" s="56"/>
      <c r="IB1206" s="56"/>
      <c r="IC1206" s="56"/>
      <c r="ID1206" s="56"/>
      <c r="IE1206" s="56"/>
      <c r="IF1206" s="56"/>
      <c r="IG1206" s="56"/>
      <c r="IH1206" s="56"/>
      <c r="II1206" s="56"/>
      <c r="IJ1206" s="56"/>
      <c r="IK1206" s="56"/>
      <c r="IL1206" s="56"/>
      <c r="IM1206" s="56"/>
      <c r="IN1206" s="56"/>
      <c r="IO1206" s="56"/>
      <c r="IP1206" s="56"/>
      <c r="IQ1206" s="56"/>
      <c r="IR1206" s="56"/>
      <c r="IS1206" s="56"/>
      <c r="IT1206" s="56"/>
      <c r="IU1206" s="56"/>
      <c r="IV1206" s="56"/>
      <c r="IW1206" s="56"/>
      <c r="IX1206" s="56"/>
    </row>
    <row r="1207" spans="2:258">
      <c r="B1207" s="56"/>
      <c r="C1207" s="56"/>
      <c r="D1207" s="56"/>
      <c r="E1207" s="56"/>
      <c r="F1207" s="56"/>
      <c r="G1207" s="56"/>
      <c r="H1207" s="56"/>
      <c r="I1207" s="56"/>
      <c r="J1207" s="56"/>
      <c r="K1207" s="56"/>
      <c r="L1207" s="56"/>
      <c r="M1207" s="56"/>
      <c r="CK1207" s="56"/>
      <c r="CL1207" s="56"/>
      <c r="CM1207" s="56"/>
      <c r="CN1207" s="56"/>
      <c r="CO1207" s="56"/>
      <c r="CP1207" s="56"/>
      <c r="CQ1207" s="56"/>
      <c r="CR1207" s="56"/>
      <c r="CS1207" s="56"/>
      <c r="CT1207" s="56"/>
      <c r="CU1207" s="56"/>
      <c r="CV1207" s="56"/>
      <c r="CW1207" s="56"/>
      <c r="CX1207" s="56"/>
      <c r="CY1207" s="56"/>
      <c r="CZ1207" s="56"/>
      <c r="DA1207" s="56"/>
      <c r="DB1207" s="56"/>
      <c r="DC1207" s="56"/>
      <c r="DD1207" s="56"/>
      <c r="DE1207" s="56"/>
      <c r="DF1207" s="56"/>
      <c r="DG1207" s="56"/>
      <c r="DH1207" s="56"/>
      <c r="DI1207" s="56"/>
      <c r="DJ1207" s="56"/>
      <c r="DK1207" s="56"/>
      <c r="DL1207" s="56"/>
      <c r="DM1207" s="56"/>
      <c r="DN1207" s="56"/>
      <c r="DO1207" s="56"/>
      <c r="DP1207" s="56"/>
      <c r="DQ1207" s="56"/>
      <c r="DR1207" s="56"/>
      <c r="DS1207" s="56"/>
      <c r="DT1207" s="56"/>
      <c r="DU1207" s="56"/>
      <c r="DV1207" s="56"/>
      <c r="DW1207" s="56"/>
      <c r="DX1207" s="56"/>
      <c r="DY1207" s="56"/>
      <c r="DZ1207" s="56"/>
      <c r="EA1207" s="56"/>
      <c r="EB1207" s="56"/>
      <c r="EC1207" s="56"/>
      <c r="ED1207" s="56"/>
      <c r="EE1207" s="56"/>
      <c r="EF1207" s="56"/>
      <c r="EG1207" s="56"/>
      <c r="EH1207" s="56"/>
      <c r="EI1207" s="56"/>
      <c r="EJ1207" s="56"/>
      <c r="EK1207" s="56"/>
      <c r="EL1207" s="56"/>
      <c r="EM1207" s="56"/>
      <c r="EN1207" s="56"/>
      <c r="EO1207" s="56"/>
      <c r="EP1207" s="56"/>
      <c r="EQ1207" s="56"/>
      <c r="ER1207" s="56"/>
      <c r="ES1207" s="56"/>
      <c r="ET1207" s="56"/>
      <c r="EU1207" s="56"/>
      <c r="EV1207" s="56"/>
      <c r="EW1207" s="56"/>
      <c r="EX1207" s="56"/>
      <c r="EY1207" s="56"/>
      <c r="EZ1207" s="56"/>
      <c r="FA1207" s="56"/>
      <c r="FB1207" s="56"/>
      <c r="FC1207" s="56"/>
      <c r="FD1207" s="56"/>
      <c r="FE1207" s="56"/>
      <c r="FF1207" s="56"/>
      <c r="FG1207" s="56"/>
      <c r="FH1207" s="56"/>
      <c r="FI1207" s="56"/>
      <c r="FJ1207" s="56"/>
      <c r="FK1207" s="56"/>
      <c r="FL1207" s="56"/>
      <c r="FM1207" s="56"/>
      <c r="FN1207" s="56"/>
      <c r="FO1207" s="56"/>
      <c r="FP1207" s="56"/>
      <c r="FQ1207" s="56"/>
      <c r="FR1207" s="56"/>
      <c r="FS1207" s="56"/>
      <c r="FT1207" s="56"/>
      <c r="FU1207" s="56"/>
      <c r="FV1207" s="56"/>
      <c r="FW1207" s="56"/>
      <c r="FX1207" s="56"/>
      <c r="FY1207" s="56"/>
      <c r="FZ1207" s="56"/>
      <c r="GA1207" s="56"/>
      <c r="GB1207" s="56"/>
      <c r="GC1207" s="56"/>
      <c r="GD1207" s="56"/>
      <c r="GE1207" s="56"/>
      <c r="GF1207" s="56"/>
      <c r="GG1207" s="56"/>
      <c r="GH1207" s="56"/>
      <c r="GI1207" s="56"/>
      <c r="GJ1207" s="56"/>
      <c r="GK1207" s="56"/>
      <c r="GL1207" s="56"/>
      <c r="GM1207" s="56"/>
      <c r="GN1207" s="56"/>
      <c r="GO1207" s="56"/>
      <c r="GP1207" s="56"/>
      <c r="GQ1207" s="56"/>
      <c r="GR1207" s="56"/>
      <c r="GS1207" s="56"/>
      <c r="GT1207" s="56"/>
      <c r="GU1207" s="56"/>
      <c r="GV1207" s="56"/>
      <c r="GW1207" s="56"/>
      <c r="GX1207" s="56"/>
      <c r="GY1207" s="56"/>
      <c r="GZ1207" s="56"/>
      <c r="HA1207" s="56"/>
      <c r="HB1207" s="56"/>
      <c r="HC1207" s="56"/>
      <c r="HD1207" s="56"/>
      <c r="HE1207" s="56"/>
      <c r="HF1207" s="56"/>
      <c r="HG1207" s="56"/>
      <c r="HH1207" s="56"/>
      <c r="HI1207" s="56"/>
      <c r="HJ1207" s="56"/>
      <c r="HK1207" s="56"/>
      <c r="HL1207" s="56"/>
      <c r="HM1207" s="56"/>
      <c r="HN1207" s="56"/>
      <c r="HO1207" s="56"/>
      <c r="HP1207" s="56"/>
      <c r="HQ1207" s="56"/>
      <c r="HR1207" s="56"/>
      <c r="HS1207" s="56"/>
      <c r="HT1207" s="56"/>
      <c r="HU1207" s="56"/>
      <c r="HV1207" s="56"/>
      <c r="HW1207" s="56"/>
      <c r="HX1207" s="56"/>
      <c r="HY1207" s="56"/>
      <c r="HZ1207" s="56"/>
      <c r="IA1207" s="56"/>
      <c r="IB1207" s="56"/>
      <c r="IC1207" s="56"/>
      <c r="ID1207" s="56"/>
      <c r="IE1207" s="56"/>
      <c r="IF1207" s="56"/>
      <c r="IG1207" s="56"/>
      <c r="IH1207" s="56"/>
      <c r="II1207" s="56"/>
      <c r="IJ1207" s="56"/>
      <c r="IK1207" s="56"/>
      <c r="IL1207" s="56"/>
      <c r="IM1207" s="56"/>
      <c r="IN1207" s="56"/>
      <c r="IO1207" s="56"/>
      <c r="IP1207" s="56"/>
      <c r="IQ1207" s="56"/>
      <c r="IR1207" s="56"/>
      <c r="IS1207" s="56"/>
      <c r="IT1207" s="56"/>
      <c r="IU1207" s="56"/>
      <c r="IV1207" s="56"/>
      <c r="IW1207" s="56"/>
      <c r="IX1207" s="56"/>
    </row>
    <row r="1208" spans="2:258">
      <c r="B1208" s="56"/>
      <c r="C1208" s="56"/>
      <c r="D1208" s="56"/>
      <c r="E1208" s="56"/>
      <c r="F1208" s="56"/>
      <c r="G1208" s="56"/>
      <c r="H1208" s="56"/>
      <c r="I1208" s="56"/>
      <c r="J1208" s="56"/>
      <c r="K1208" s="56"/>
      <c r="L1208" s="56"/>
      <c r="M1208" s="56"/>
      <c r="CK1208" s="56"/>
      <c r="CL1208" s="56"/>
      <c r="CM1208" s="56"/>
      <c r="CN1208" s="56"/>
      <c r="CO1208" s="56"/>
      <c r="CP1208" s="56"/>
      <c r="CQ1208" s="56"/>
      <c r="CR1208" s="56"/>
      <c r="CS1208" s="56"/>
      <c r="CT1208" s="56"/>
      <c r="CU1208" s="56"/>
      <c r="CV1208" s="56"/>
      <c r="CW1208" s="56"/>
      <c r="CX1208" s="56"/>
      <c r="CY1208" s="56"/>
      <c r="CZ1208" s="56"/>
      <c r="DA1208" s="56"/>
      <c r="DB1208" s="56"/>
      <c r="DC1208" s="56"/>
      <c r="DD1208" s="56"/>
      <c r="DE1208" s="56"/>
      <c r="DF1208" s="56"/>
      <c r="DG1208" s="56"/>
      <c r="DH1208" s="56"/>
      <c r="DI1208" s="56"/>
      <c r="DJ1208" s="56"/>
      <c r="DK1208" s="56"/>
      <c r="DL1208" s="56"/>
      <c r="DM1208" s="56"/>
      <c r="DN1208" s="56"/>
      <c r="DO1208" s="56"/>
      <c r="DP1208" s="56"/>
      <c r="DQ1208" s="56"/>
      <c r="DR1208" s="56"/>
      <c r="DS1208" s="56"/>
      <c r="DT1208" s="56"/>
      <c r="DU1208" s="56"/>
      <c r="DV1208" s="56"/>
      <c r="DW1208" s="56"/>
      <c r="DX1208" s="56"/>
      <c r="DY1208" s="56"/>
      <c r="DZ1208" s="56"/>
      <c r="EA1208" s="56"/>
      <c r="EB1208" s="56"/>
      <c r="EC1208" s="56"/>
      <c r="ED1208" s="56"/>
      <c r="EE1208" s="56"/>
      <c r="EF1208" s="56"/>
      <c r="EG1208" s="56"/>
      <c r="EH1208" s="56"/>
      <c r="EI1208" s="56"/>
      <c r="EJ1208" s="56"/>
      <c r="EK1208" s="56"/>
      <c r="EL1208" s="56"/>
      <c r="EM1208" s="56"/>
      <c r="EN1208" s="56"/>
      <c r="EO1208" s="56"/>
      <c r="EP1208" s="56"/>
      <c r="EQ1208" s="56"/>
      <c r="ER1208" s="56"/>
      <c r="ES1208" s="56"/>
      <c r="ET1208" s="56"/>
      <c r="EU1208" s="56"/>
      <c r="EV1208" s="56"/>
      <c r="EW1208" s="56"/>
      <c r="EX1208" s="56"/>
      <c r="EY1208" s="56"/>
      <c r="EZ1208" s="56"/>
      <c r="FA1208" s="56"/>
      <c r="FB1208" s="56"/>
      <c r="FC1208" s="56"/>
      <c r="FD1208" s="56"/>
      <c r="FE1208" s="56"/>
      <c r="FF1208" s="56"/>
      <c r="FG1208" s="56"/>
      <c r="FH1208" s="56"/>
      <c r="FI1208" s="56"/>
      <c r="FJ1208" s="56"/>
      <c r="FK1208" s="56"/>
      <c r="FL1208" s="56"/>
      <c r="FM1208" s="56"/>
      <c r="FN1208" s="56"/>
      <c r="FO1208" s="56"/>
      <c r="FP1208" s="56"/>
      <c r="FQ1208" s="56"/>
      <c r="FR1208" s="56"/>
      <c r="FS1208" s="56"/>
      <c r="FT1208" s="56"/>
      <c r="FU1208" s="56"/>
      <c r="FV1208" s="56"/>
      <c r="FW1208" s="56"/>
      <c r="FX1208" s="56"/>
      <c r="FY1208" s="56"/>
      <c r="FZ1208" s="56"/>
      <c r="GA1208" s="56"/>
      <c r="GB1208" s="56"/>
      <c r="GC1208" s="56"/>
      <c r="GD1208" s="56"/>
      <c r="GE1208" s="56"/>
      <c r="GF1208" s="56"/>
      <c r="GG1208" s="56"/>
      <c r="GH1208" s="56"/>
      <c r="GI1208" s="56"/>
      <c r="GJ1208" s="56"/>
      <c r="GK1208" s="56"/>
      <c r="GL1208" s="56"/>
      <c r="GM1208" s="56"/>
      <c r="GN1208" s="56"/>
      <c r="GO1208" s="56"/>
      <c r="GP1208" s="56"/>
      <c r="GQ1208" s="56"/>
      <c r="GR1208" s="56"/>
      <c r="GS1208" s="56"/>
      <c r="GT1208" s="56"/>
      <c r="GU1208" s="56"/>
      <c r="GV1208" s="56"/>
      <c r="GW1208" s="56"/>
      <c r="GX1208" s="56"/>
      <c r="GY1208" s="56"/>
      <c r="GZ1208" s="56"/>
      <c r="HA1208" s="56"/>
      <c r="HB1208" s="56"/>
      <c r="HC1208" s="56"/>
      <c r="HD1208" s="56"/>
      <c r="HE1208" s="56"/>
      <c r="HF1208" s="56"/>
      <c r="HG1208" s="56"/>
      <c r="HH1208" s="56"/>
      <c r="HI1208" s="56"/>
      <c r="HJ1208" s="56"/>
      <c r="HK1208" s="56"/>
      <c r="HL1208" s="56"/>
      <c r="HM1208" s="56"/>
      <c r="HN1208" s="56"/>
      <c r="HO1208" s="56"/>
      <c r="HP1208" s="56"/>
      <c r="HQ1208" s="56"/>
      <c r="HR1208" s="56"/>
      <c r="HS1208" s="56"/>
      <c r="HT1208" s="56"/>
      <c r="HU1208" s="56"/>
      <c r="HV1208" s="56"/>
      <c r="HW1208" s="56"/>
      <c r="HX1208" s="56"/>
      <c r="HY1208" s="56"/>
      <c r="HZ1208" s="56"/>
      <c r="IA1208" s="56"/>
      <c r="IB1208" s="56"/>
      <c r="IC1208" s="56"/>
      <c r="ID1208" s="56"/>
      <c r="IE1208" s="56"/>
      <c r="IF1208" s="56"/>
      <c r="IG1208" s="56"/>
      <c r="IH1208" s="56"/>
      <c r="II1208" s="56"/>
      <c r="IJ1208" s="56"/>
      <c r="IK1208" s="56"/>
      <c r="IL1208" s="56"/>
      <c r="IM1208" s="56"/>
      <c r="IN1208" s="56"/>
      <c r="IO1208" s="56"/>
      <c r="IP1208" s="56"/>
      <c r="IQ1208" s="56"/>
      <c r="IR1208" s="56"/>
      <c r="IS1208" s="56"/>
      <c r="IT1208" s="56"/>
      <c r="IU1208" s="56"/>
      <c r="IV1208" s="56"/>
      <c r="IW1208" s="56"/>
      <c r="IX1208" s="56"/>
    </row>
    <row r="1209" spans="2:258">
      <c r="B1209" s="56"/>
      <c r="C1209" s="56"/>
      <c r="D1209" s="56"/>
      <c r="E1209" s="56"/>
      <c r="F1209" s="56"/>
      <c r="G1209" s="56"/>
      <c r="H1209" s="56"/>
      <c r="I1209" s="56"/>
      <c r="J1209" s="56"/>
      <c r="K1209" s="56"/>
      <c r="L1209" s="56"/>
      <c r="M1209" s="56"/>
      <c r="CK1209" s="56"/>
      <c r="CL1209" s="56"/>
      <c r="CM1209" s="56"/>
      <c r="CN1209" s="56"/>
      <c r="CO1209" s="56"/>
      <c r="CP1209" s="56"/>
      <c r="CQ1209" s="56"/>
      <c r="CR1209" s="56"/>
      <c r="CS1209" s="56"/>
      <c r="CT1209" s="56"/>
      <c r="CU1209" s="56"/>
      <c r="CV1209" s="56"/>
      <c r="CW1209" s="56"/>
      <c r="CX1209" s="56"/>
      <c r="CY1209" s="56"/>
      <c r="CZ1209" s="56"/>
      <c r="DA1209" s="56"/>
      <c r="DB1209" s="56"/>
      <c r="DC1209" s="56"/>
      <c r="DD1209" s="56"/>
      <c r="DE1209" s="56"/>
      <c r="DF1209" s="56"/>
      <c r="DG1209" s="56"/>
      <c r="DH1209" s="56"/>
      <c r="DI1209" s="56"/>
      <c r="DJ1209" s="56"/>
      <c r="DK1209" s="56"/>
      <c r="DL1209" s="56"/>
      <c r="DM1209" s="56"/>
      <c r="DN1209" s="56"/>
      <c r="DO1209" s="56"/>
      <c r="DP1209" s="56"/>
      <c r="DQ1209" s="56"/>
      <c r="DR1209" s="56"/>
      <c r="DS1209" s="56"/>
      <c r="DT1209" s="56"/>
      <c r="DU1209" s="56"/>
      <c r="DV1209" s="56"/>
      <c r="DW1209" s="56"/>
      <c r="DX1209" s="56"/>
      <c r="DY1209" s="56"/>
      <c r="DZ1209" s="56"/>
      <c r="EA1209" s="56"/>
      <c r="EB1209" s="56"/>
      <c r="EC1209" s="56"/>
      <c r="ED1209" s="56"/>
      <c r="EE1209" s="56"/>
      <c r="EF1209" s="56"/>
      <c r="EG1209" s="56"/>
      <c r="EH1209" s="56"/>
      <c r="EI1209" s="56"/>
      <c r="EJ1209" s="56"/>
      <c r="EK1209" s="56"/>
      <c r="EL1209" s="56"/>
      <c r="EM1209" s="56"/>
      <c r="EN1209" s="56"/>
      <c r="EO1209" s="56"/>
      <c r="EP1209" s="56"/>
      <c r="EQ1209" s="56"/>
      <c r="ER1209" s="56"/>
      <c r="ES1209" s="56"/>
      <c r="ET1209" s="56"/>
      <c r="EU1209" s="56"/>
      <c r="EV1209" s="56"/>
      <c r="EW1209" s="56"/>
      <c r="EX1209" s="56"/>
      <c r="EY1209" s="56"/>
      <c r="EZ1209" s="56"/>
      <c r="FA1209" s="56"/>
      <c r="FB1209" s="56"/>
      <c r="FC1209" s="56"/>
      <c r="FD1209" s="56"/>
      <c r="FE1209" s="56"/>
      <c r="FF1209" s="56"/>
      <c r="FG1209" s="56"/>
      <c r="FH1209" s="56"/>
      <c r="FI1209" s="56"/>
      <c r="FJ1209" s="56"/>
      <c r="FK1209" s="56"/>
      <c r="FL1209" s="56"/>
      <c r="FM1209" s="56"/>
      <c r="FN1209" s="56"/>
      <c r="FO1209" s="56"/>
      <c r="FP1209" s="56"/>
      <c r="FQ1209" s="56"/>
      <c r="FR1209" s="56"/>
      <c r="FS1209" s="56"/>
      <c r="FT1209" s="56"/>
      <c r="FU1209" s="56"/>
      <c r="FV1209" s="56"/>
      <c r="FW1209" s="56"/>
      <c r="FX1209" s="56"/>
      <c r="FY1209" s="56"/>
      <c r="FZ1209" s="56"/>
      <c r="GA1209" s="56"/>
      <c r="GB1209" s="56"/>
      <c r="GC1209" s="56"/>
      <c r="GD1209" s="56"/>
      <c r="GE1209" s="56"/>
      <c r="GF1209" s="56"/>
      <c r="GG1209" s="56"/>
      <c r="GH1209" s="56"/>
      <c r="GI1209" s="56"/>
      <c r="GJ1209" s="56"/>
      <c r="GK1209" s="56"/>
      <c r="GL1209" s="56"/>
      <c r="GM1209" s="56"/>
      <c r="GN1209" s="56"/>
      <c r="GO1209" s="56"/>
      <c r="GP1209" s="56"/>
      <c r="GQ1209" s="56"/>
      <c r="GR1209" s="56"/>
      <c r="GS1209" s="56"/>
      <c r="GT1209" s="56"/>
      <c r="GU1209" s="56"/>
      <c r="GV1209" s="56"/>
      <c r="GW1209" s="56"/>
      <c r="GX1209" s="56"/>
      <c r="GY1209" s="56"/>
      <c r="GZ1209" s="56"/>
      <c r="HA1209" s="56"/>
      <c r="HB1209" s="56"/>
      <c r="HC1209" s="56"/>
      <c r="HD1209" s="56"/>
      <c r="HE1209" s="56"/>
      <c r="HF1209" s="56"/>
      <c r="HG1209" s="56"/>
      <c r="HH1209" s="56"/>
      <c r="HI1209" s="56"/>
      <c r="HJ1209" s="56"/>
      <c r="HK1209" s="56"/>
      <c r="HL1209" s="56"/>
      <c r="HM1209" s="56"/>
      <c r="HN1209" s="56"/>
      <c r="HO1209" s="56"/>
      <c r="HP1209" s="56"/>
      <c r="HQ1209" s="56"/>
      <c r="HR1209" s="56"/>
      <c r="HS1209" s="56"/>
      <c r="HT1209" s="56"/>
      <c r="HU1209" s="56"/>
      <c r="HV1209" s="56"/>
      <c r="HW1209" s="56"/>
      <c r="HX1209" s="56"/>
      <c r="HY1209" s="56"/>
      <c r="HZ1209" s="56"/>
      <c r="IA1209" s="56"/>
      <c r="IB1209" s="56"/>
      <c r="IC1209" s="56"/>
      <c r="ID1209" s="56"/>
      <c r="IE1209" s="56"/>
      <c r="IF1209" s="56"/>
      <c r="IG1209" s="56"/>
      <c r="IH1209" s="56"/>
      <c r="II1209" s="56"/>
      <c r="IJ1209" s="56"/>
      <c r="IK1209" s="56"/>
      <c r="IL1209" s="56"/>
      <c r="IM1209" s="56"/>
      <c r="IN1209" s="56"/>
      <c r="IO1209" s="56"/>
      <c r="IP1209" s="56"/>
      <c r="IQ1209" s="56"/>
      <c r="IR1209" s="56"/>
      <c r="IS1209" s="56"/>
      <c r="IT1209" s="56"/>
      <c r="IU1209" s="56"/>
      <c r="IV1209" s="56"/>
      <c r="IW1209" s="56"/>
      <c r="IX1209" s="56"/>
    </row>
    <row r="1210" spans="2:258">
      <c r="B1210" s="56"/>
      <c r="C1210" s="56"/>
      <c r="D1210" s="56"/>
      <c r="E1210" s="56"/>
      <c r="F1210" s="56"/>
      <c r="G1210" s="56"/>
      <c r="H1210" s="56"/>
      <c r="I1210" s="56"/>
      <c r="J1210" s="56"/>
      <c r="K1210" s="56"/>
      <c r="L1210" s="56"/>
      <c r="M1210" s="56"/>
      <c r="CK1210" s="56"/>
      <c r="CL1210" s="56"/>
      <c r="CM1210" s="56"/>
      <c r="CN1210" s="56"/>
      <c r="CO1210" s="56"/>
      <c r="CP1210" s="56"/>
      <c r="CQ1210" s="56"/>
      <c r="CR1210" s="56"/>
      <c r="CS1210" s="56"/>
      <c r="CT1210" s="56"/>
      <c r="CU1210" s="56"/>
      <c r="CV1210" s="56"/>
      <c r="CW1210" s="56"/>
      <c r="CX1210" s="56"/>
      <c r="CY1210" s="56"/>
      <c r="CZ1210" s="56"/>
      <c r="DA1210" s="56"/>
      <c r="DB1210" s="56"/>
      <c r="DC1210" s="56"/>
      <c r="DD1210" s="56"/>
      <c r="DE1210" s="56"/>
      <c r="DF1210" s="56"/>
      <c r="DG1210" s="56"/>
      <c r="DH1210" s="56"/>
      <c r="DI1210" s="56"/>
      <c r="DJ1210" s="56"/>
      <c r="DK1210" s="56"/>
      <c r="DL1210" s="56"/>
      <c r="DM1210" s="56"/>
      <c r="DN1210" s="56"/>
      <c r="DO1210" s="56"/>
      <c r="DP1210" s="56"/>
      <c r="DQ1210" s="56"/>
      <c r="DR1210" s="56"/>
      <c r="DS1210" s="56"/>
      <c r="DT1210" s="56"/>
      <c r="DU1210" s="56"/>
      <c r="DV1210" s="56"/>
      <c r="DW1210" s="56"/>
      <c r="DX1210" s="56"/>
      <c r="DY1210" s="56"/>
      <c r="DZ1210" s="56"/>
      <c r="EA1210" s="56"/>
      <c r="EB1210" s="56"/>
      <c r="EC1210" s="56"/>
      <c r="ED1210" s="56"/>
      <c r="EE1210" s="56"/>
      <c r="EF1210" s="56"/>
      <c r="EG1210" s="56"/>
      <c r="EH1210" s="56"/>
      <c r="EI1210" s="56"/>
      <c r="EJ1210" s="56"/>
      <c r="EK1210" s="56"/>
      <c r="EL1210" s="56"/>
      <c r="EM1210" s="56"/>
      <c r="EN1210" s="56"/>
      <c r="EO1210" s="56"/>
      <c r="EP1210" s="56"/>
      <c r="EQ1210" s="56"/>
      <c r="ER1210" s="56"/>
      <c r="ES1210" s="56"/>
      <c r="ET1210" s="56"/>
      <c r="EU1210" s="56"/>
      <c r="EV1210" s="56"/>
      <c r="EW1210" s="56"/>
      <c r="EX1210" s="56"/>
      <c r="EY1210" s="56"/>
      <c r="EZ1210" s="56"/>
      <c r="FA1210" s="56"/>
      <c r="FB1210" s="56"/>
      <c r="FC1210" s="56"/>
      <c r="FD1210" s="56"/>
      <c r="FE1210" s="56"/>
      <c r="FF1210" s="56"/>
      <c r="FG1210" s="56"/>
      <c r="FH1210" s="56"/>
      <c r="FI1210" s="56"/>
      <c r="FJ1210" s="56"/>
      <c r="FK1210" s="56"/>
      <c r="FL1210" s="56"/>
      <c r="FM1210" s="56"/>
      <c r="FN1210" s="56"/>
      <c r="FO1210" s="56"/>
      <c r="FP1210" s="56"/>
      <c r="FQ1210" s="56"/>
      <c r="FR1210" s="56"/>
      <c r="FS1210" s="56"/>
      <c r="FT1210" s="56"/>
      <c r="FU1210" s="56"/>
      <c r="FV1210" s="56"/>
      <c r="FW1210" s="56"/>
      <c r="FX1210" s="56"/>
      <c r="FY1210" s="56"/>
      <c r="FZ1210" s="56"/>
      <c r="GA1210" s="56"/>
      <c r="GB1210" s="56"/>
      <c r="GC1210" s="56"/>
      <c r="GD1210" s="56"/>
      <c r="GE1210" s="56"/>
      <c r="GF1210" s="56"/>
      <c r="GG1210" s="56"/>
      <c r="GH1210" s="56"/>
      <c r="GI1210" s="56"/>
      <c r="GJ1210" s="56"/>
      <c r="GK1210" s="56"/>
      <c r="GL1210" s="56"/>
      <c r="GM1210" s="56"/>
      <c r="GN1210" s="56"/>
      <c r="GO1210" s="56"/>
      <c r="GP1210" s="56"/>
      <c r="GQ1210" s="56"/>
      <c r="GR1210" s="56"/>
      <c r="GS1210" s="56"/>
      <c r="GT1210" s="56"/>
      <c r="GU1210" s="56"/>
      <c r="GV1210" s="56"/>
      <c r="GW1210" s="56"/>
      <c r="GX1210" s="56"/>
      <c r="GY1210" s="56"/>
      <c r="GZ1210" s="56"/>
      <c r="HA1210" s="56"/>
      <c r="HB1210" s="56"/>
      <c r="HC1210" s="56"/>
      <c r="HD1210" s="56"/>
      <c r="HE1210" s="56"/>
      <c r="HF1210" s="56"/>
      <c r="HG1210" s="56"/>
      <c r="HH1210" s="56"/>
      <c r="HI1210" s="56"/>
      <c r="HJ1210" s="56"/>
      <c r="HK1210" s="56"/>
      <c r="HL1210" s="56"/>
      <c r="HM1210" s="56"/>
      <c r="HN1210" s="56"/>
      <c r="HO1210" s="56"/>
      <c r="HP1210" s="56"/>
      <c r="HQ1210" s="56"/>
      <c r="HR1210" s="56"/>
      <c r="HS1210" s="56"/>
      <c r="HT1210" s="56"/>
      <c r="HU1210" s="56"/>
      <c r="HV1210" s="56"/>
      <c r="HW1210" s="56"/>
      <c r="HX1210" s="56"/>
      <c r="HY1210" s="56"/>
      <c r="HZ1210" s="56"/>
      <c r="IA1210" s="56"/>
      <c r="IB1210" s="56"/>
      <c r="IC1210" s="56"/>
      <c r="ID1210" s="56"/>
      <c r="IE1210" s="56"/>
      <c r="IF1210" s="56"/>
      <c r="IG1210" s="56"/>
      <c r="IH1210" s="56"/>
      <c r="II1210" s="56"/>
      <c r="IJ1210" s="56"/>
      <c r="IK1210" s="56"/>
      <c r="IL1210" s="56"/>
      <c r="IM1210" s="56"/>
      <c r="IN1210" s="56"/>
      <c r="IO1210" s="56"/>
      <c r="IP1210" s="56"/>
      <c r="IQ1210" s="56"/>
      <c r="IR1210" s="56"/>
      <c r="IS1210" s="56"/>
      <c r="IT1210" s="56"/>
      <c r="IU1210" s="56"/>
      <c r="IV1210" s="56"/>
      <c r="IW1210" s="56"/>
      <c r="IX1210" s="56"/>
    </row>
    <row r="1211" spans="2:258">
      <c r="B1211" s="56"/>
      <c r="C1211" s="56"/>
      <c r="D1211" s="56"/>
      <c r="E1211" s="56"/>
      <c r="F1211" s="56"/>
      <c r="G1211" s="56"/>
      <c r="H1211" s="56"/>
      <c r="I1211" s="56"/>
      <c r="J1211" s="56"/>
      <c r="K1211" s="56"/>
      <c r="L1211" s="56"/>
      <c r="M1211" s="56"/>
      <c r="CK1211" s="56"/>
      <c r="CL1211" s="56"/>
      <c r="CM1211" s="56"/>
      <c r="CN1211" s="56"/>
      <c r="CO1211" s="56"/>
      <c r="CP1211" s="56"/>
      <c r="CQ1211" s="56"/>
      <c r="CR1211" s="56"/>
      <c r="CS1211" s="56"/>
      <c r="CT1211" s="56"/>
      <c r="CU1211" s="56"/>
      <c r="CV1211" s="56"/>
      <c r="CW1211" s="56"/>
      <c r="CX1211" s="56"/>
      <c r="CY1211" s="56"/>
      <c r="CZ1211" s="56"/>
      <c r="DA1211" s="56"/>
      <c r="DB1211" s="56"/>
      <c r="DC1211" s="56"/>
      <c r="DD1211" s="56"/>
      <c r="DE1211" s="56"/>
      <c r="DF1211" s="56"/>
      <c r="DG1211" s="56"/>
      <c r="DH1211" s="56"/>
      <c r="DI1211" s="56"/>
      <c r="DJ1211" s="56"/>
      <c r="DK1211" s="56"/>
      <c r="DL1211" s="56"/>
      <c r="DM1211" s="56"/>
      <c r="DN1211" s="56"/>
      <c r="DO1211" s="56"/>
      <c r="DP1211" s="56"/>
      <c r="DQ1211" s="56"/>
      <c r="DR1211" s="56"/>
      <c r="DS1211" s="56"/>
      <c r="DT1211" s="56"/>
      <c r="DU1211" s="56"/>
      <c r="DV1211" s="56"/>
      <c r="DW1211" s="56"/>
      <c r="DX1211" s="56"/>
      <c r="DY1211" s="56"/>
      <c r="DZ1211" s="56"/>
      <c r="EA1211" s="56"/>
      <c r="EB1211" s="56"/>
      <c r="EC1211" s="56"/>
      <c r="ED1211" s="56"/>
      <c r="EE1211" s="56"/>
      <c r="EF1211" s="56"/>
      <c r="EG1211" s="56"/>
      <c r="EH1211" s="56"/>
      <c r="EI1211" s="56"/>
      <c r="EJ1211" s="56"/>
      <c r="EK1211" s="56"/>
      <c r="EL1211" s="56"/>
      <c r="EM1211" s="56"/>
      <c r="EN1211" s="56"/>
      <c r="EO1211" s="56"/>
      <c r="EP1211" s="56"/>
      <c r="EQ1211" s="56"/>
      <c r="ER1211" s="56"/>
      <c r="ES1211" s="56"/>
      <c r="ET1211" s="56"/>
      <c r="EU1211" s="56"/>
      <c r="EV1211" s="56"/>
      <c r="EW1211" s="56"/>
      <c r="EX1211" s="56"/>
      <c r="EY1211" s="56"/>
      <c r="EZ1211" s="56"/>
      <c r="FA1211" s="56"/>
      <c r="FB1211" s="56"/>
      <c r="FC1211" s="56"/>
      <c r="FD1211" s="56"/>
      <c r="FE1211" s="56"/>
      <c r="FF1211" s="56"/>
      <c r="FG1211" s="56"/>
      <c r="FH1211" s="56"/>
      <c r="FI1211" s="56"/>
      <c r="FJ1211" s="56"/>
      <c r="FK1211" s="56"/>
      <c r="FL1211" s="56"/>
      <c r="FM1211" s="56"/>
      <c r="FN1211" s="56"/>
      <c r="FO1211" s="56"/>
      <c r="FP1211" s="56"/>
      <c r="FQ1211" s="56"/>
      <c r="FR1211" s="56"/>
      <c r="FS1211" s="56"/>
      <c r="FT1211" s="56"/>
      <c r="FU1211" s="56"/>
      <c r="FV1211" s="56"/>
      <c r="FW1211" s="56"/>
      <c r="FX1211" s="56"/>
      <c r="FY1211" s="56"/>
      <c r="FZ1211" s="56"/>
      <c r="GA1211" s="56"/>
      <c r="GB1211" s="56"/>
      <c r="GC1211" s="56"/>
      <c r="GD1211" s="56"/>
      <c r="GE1211" s="56"/>
      <c r="GF1211" s="56"/>
      <c r="GG1211" s="56"/>
      <c r="GH1211" s="56"/>
      <c r="GI1211" s="56"/>
      <c r="GJ1211" s="56"/>
      <c r="GK1211" s="56"/>
      <c r="GL1211" s="56"/>
      <c r="GM1211" s="56"/>
      <c r="GN1211" s="56"/>
      <c r="GO1211" s="56"/>
      <c r="GP1211" s="56"/>
      <c r="GQ1211" s="56"/>
      <c r="GR1211" s="56"/>
      <c r="GS1211" s="56"/>
      <c r="GT1211" s="56"/>
      <c r="GU1211" s="56"/>
      <c r="GV1211" s="56"/>
      <c r="GW1211" s="56"/>
      <c r="GX1211" s="56"/>
      <c r="GY1211" s="56"/>
      <c r="GZ1211" s="56"/>
      <c r="HA1211" s="56"/>
      <c r="HB1211" s="56"/>
      <c r="HC1211" s="56"/>
      <c r="HD1211" s="56"/>
      <c r="HE1211" s="56"/>
      <c r="HF1211" s="56"/>
      <c r="HG1211" s="56"/>
      <c r="HH1211" s="56"/>
      <c r="HI1211" s="56"/>
      <c r="HJ1211" s="56"/>
      <c r="HK1211" s="56"/>
      <c r="HL1211" s="56"/>
      <c r="HM1211" s="56"/>
      <c r="HN1211" s="56"/>
      <c r="HO1211" s="56"/>
      <c r="HP1211" s="56"/>
      <c r="HQ1211" s="56"/>
      <c r="HR1211" s="56"/>
      <c r="HS1211" s="56"/>
      <c r="HT1211" s="56"/>
      <c r="HU1211" s="56"/>
      <c r="HV1211" s="56"/>
      <c r="HW1211" s="56"/>
      <c r="HX1211" s="56"/>
      <c r="HY1211" s="56"/>
      <c r="HZ1211" s="56"/>
      <c r="IA1211" s="56"/>
      <c r="IB1211" s="56"/>
      <c r="IC1211" s="56"/>
      <c r="ID1211" s="56"/>
      <c r="IE1211" s="56"/>
      <c r="IF1211" s="56"/>
      <c r="IG1211" s="56"/>
      <c r="IH1211" s="56"/>
      <c r="II1211" s="56"/>
      <c r="IJ1211" s="56"/>
      <c r="IK1211" s="56"/>
      <c r="IL1211" s="56"/>
      <c r="IM1211" s="56"/>
      <c r="IN1211" s="56"/>
      <c r="IO1211" s="56"/>
      <c r="IP1211" s="56"/>
      <c r="IQ1211" s="56"/>
      <c r="IR1211" s="56"/>
      <c r="IS1211" s="56"/>
      <c r="IT1211" s="56"/>
      <c r="IU1211" s="56"/>
      <c r="IV1211" s="56"/>
      <c r="IW1211" s="56"/>
      <c r="IX1211" s="56"/>
    </row>
    <row r="1212" spans="2:258">
      <c r="B1212" s="56"/>
      <c r="C1212" s="56"/>
      <c r="D1212" s="56"/>
      <c r="E1212" s="56"/>
      <c r="F1212" s="56"/>
      <c r="G1212" s="56"/>
      <c r="H1212" s="56"/>
      <c r="I1212" s="56"/>
      <c r="J1212" s="56"/>
      <c r="K1212" s="56"/>
      <c r="L1212" s="56"/>
      <c r="M1212" s="56"/>
      <c r="CK1212" s="56"/>
      <c r="CL1212" s="56"/>
      <c r="CM1212" s="56"/>
      <c r="CN1212" s="56"/>
      <c r="CO1212" s="56"/>
      <c r="CP1212" s="56"/>
      <c r="CQ1212" s="56"/>
      <c r="CR1212" s="56"/>
      <c r="CS1212" s="56"/>
      <c r="CT1212" s="56"/>
      <c r="CU1212" s="56"/>
      <c r="CV1212" s="56"/>
      <c r="CW1212" s="56"/>
      <c r="CX1212" s="56"/>
      <c r="CY1212" s="56"/>
      <c r="CZ1212" s="56"/>
      <c r="DA1212" s="56"/>
      <c r="DB1212" s="56"/>
      <c r="DC1212" s="56"/>
      <c r="DD1212" s="56"/>
      <c r="DE1212" s="56"/>
      <c r="DF1212" s="56"/>
      <c r="DG1212" s="56"/>
      <c r="DH1212" s="56"/>
      <c r="DI1212" s="56"/>
      <c r="DJ1212" s="56"/>
      <c r="DK1212" s="56"/>
      <c r="DL1212" s="56"/>
      <c r="DM1212" s="56"/>
      <c r="DN1212" s="56"/>
      <c r="DO1212" s="56"/>
      <c r="DP1212" s="56"/>
      <c r="DQ1212" s="56"/>
      <c r="DR1212" s="56"/>
      <c r="DS1212" s="56"/>
      <c r="DT1212" s="56"/>
      <c r="DU1212" s="56"/>
      <c r="DV1212" s="56"/>
      <c r="DW1212" s="56"/>
      <c r="DX1212" s="56"/>
      <c r="DY1212" s="56"/>
      <c r="DZ1212" s="56"/>
      <c r="EA1212" s="56"/>
      <c r="EB1212" s="56"/>
      <c r="EC1212" s="56"/>
      <c r="ED1212" s="56"/>
      <c r="EE1212" s="56"/>
      <c r="EF1212" s="56"/>
      <c r="EG1212" s="56"/>
      <c r="EH1212" s="56"/>
      <c r="EI1212" s="56"/>
      <c r="EJ1212" s="56"/>
      <c r="EK1212" s="56"/>
      <c r="EL1212" s="56"/>
      <c r="EM1212" s="56"/>
      <c r="EN1212" s="56"/>
      <c r="EO1212" s="56"/>
      <c r="EP1212" s="56"/>
      <c r="EQ1212" s="56"/>
      <c r="ER1212" s="56"/>
      <c r="ES1212" s="56"/>
      <c r="ET1212" s="56"/>
      <c r="EU1212" s="56"/>
      <c r="EV1212" s="56"/>
      <c r="EW1212" s="56"/>
      <c r="EX1212" s="56"/>
      <c r="EY1212" s="56"/>
      <c r="EZ1212" s="56"/>
      <c r="FA1212" s="56"/>
      <c r="FB1212" s="56"/>
      <c r="FC1212" s="56"/>
      <c r="FD1212" s="56"/>
      <c r="FE1212" s="56"/>
      <c r="FF1212" s="56"/>
      <c r="FG1212" s="56"/>
      <c r="FH1212" s="56"/>
      <c r="FI1212" s="56"/>
      <c r="FJ1212" s="56"/>
      <c r="FK1212" s="56"/>
      <c r="FL1212" s="56"/>
      <c r="FM1212" s="56"/>
      <c r="FN1212" s="56"/>
      <c r="FO1212" s="56"/>
      <c r="FP1212" s="56"/>
      <c r="FQ1212" s="56"/>
      <c r="FR1212" s="56"/>
      <c r="FS1212" s="56"/>
      <c r="FT1212" s="56"/>
      <c r="FU1212" s="56"/>
      <c r="FV1212" s="56"/>
      <c r="FW1212" s="56"/>
      <c r="FX1212" s="56"/>
      <c r="FY1212" s="56"/>
      <c r="FZ1212" s="56"/>
      <c r="GA1212" s="56"/>
      <c r="GB1212" s="56"/>
      <c r="GC1212" s="56"/>
      <c r="GD1212" s="56"/>
      <c r="GE1212" s="56"/>
      <c r="GF1212" s="56"/>
      <c r="GG1212" s="56"/>
      <c r="GH1212" s="56"/>
      <c r="GI1212" s="56"/>
      <c r="GJ1212" s="56"/>
      <c r="GK1212" s="56"/>
      <c r="GL1212" s="56"/>
      <c r="GM1212" s="56"/>
      <c r="GN1212" s="56"/>
      <c r="GO1212" s="56"/>
      <c r="GP1212" s="56"/>
      <c r="GQ1212" s="56"/>
      <c r="GR1212" s="56"/>
      <c r="GS1212" s="56"/>
      <c r="GT1212" s="56"/>
      <c r="GU1212" s="56"/>
      <c r="GV1212" s="56"/>
      <c r="GW1212" s="56"/>
      <c r="GX1212" s="56"/>
      <c r="GY1212" s="56"/>
      <c r="GZ1212" s="56"/>
      <c r="HA1212" s="56"/>
      <c r="HB1212" s="56"/>
      <c r="HC1212" s="56"/>
      <c r="HD1212" s="56"/>
      <c r="HE1212" s="56"/>
      <c r="HF1212" s="56"/>
      <c r="HG1212" s="56"/>
      <c r="HH1212" s="56"/>
      <c r="HI1212" s="56"/>
      <c r="HJ1212" s="56"/>
      <c r="HK1212" s="56"/>
      <c r="HL1212" s="56"/>
      <c r="HM1212" s="56"/>
      <c r="HN1212" s="56"/>
      <c r="HO1212" s="56"/>
      <c r="HP1212" s="56"/>
      <c r="HQ1212" s="56"/>
      <c r="HR1212" s="56"/>
      <c r="HS1212" s="56"/>
      <c r="HT1212" s="56"/>
      <c r="HU1212" s="56"/>
      <c r="HV1212" s="56"/>
      <c r="HW1212" s="56"/>
      <c r="HX1212" s="56"/>
      <c r="HY1212" s="56"/>
      <c r="HZ1212" s="56"/>
      <c r="IA1212" s="56"/>
      <c r="IB1212" s="56"/>
      <c r="IC1212" s="56"/>
      <c r="ID1212" s="56"/>
      <c r="IE1212" s="56"/>
      <c r="IF1212" s="56"/>
      <c r="IG1212" s="56"/>
      <c r="IH1212" s="56"/>
      <c r="II1212" s="56"/>
      <c r="IJ1212" s="56"/>
      <c r="IK1212" s="56"/>
      <c r="IL1212" s="56"/>
      <c r="IM1212" s="56"/>
      <c r="IN1212" s="56"/>
      <c r="IO1212" s="56"/>
      <c r="IP1212" s="56"/>
      <c r="IQ1212" s="56"/>
      <c r="IR1212" s="56"/>
      <c r="IS1212" s="56"/>
      <c r="IT1212" s="56"/>
      <c r="IU1212" s="56"/>
      <c r="IV1212" s="56"/>
      <c r="IW1212" s="56"/>
      <c r="IX1212" s="56"/>
    </row>
    <row r="1213" spans="2:258">
      <c r="B1213" s="56"/>
      <c r="C1213" s="56"/>
      <c r="D1213" s="56"/>
      <c r="E1213" s="56"/>
      <c r="F1213" s="56"/>
      <c r="G1213" s="56"/>
      <c r="H1213" s="56"/>
      <c r="I1213" s="56"/>
      <c r="J1213" s="56"/>
      <c r="K1213" s="56"/>
      <c r="L1213" s="56"/>
      <c r="M1213" s="56"/>
      <c r="CK1213" s="56"/>
      <c r="CL1213" s="56"/>
      <c r="CM1213" s="56"/>
      <c r="CN1213" s="56"/>
      <c r="CO1213" s="56"/>
      <c r="CP1213" s="56"/>
      <c r="CQ1213" s="56"/>
      <c r="CR1213" s="56"/>
      <c r="CS1213" s="56"/>
      <c r="CT1213" s="56"/>
      <c r="CU1213" s="56"/>
      <c r="CV1213" s="56"/>
      <c r="CW1213" s="56"/>
      <c r="CX1213" s="56"/>
      <c r="CY1213" s="56"/>
      <c r="CZ1213" s="56"/>
      <c r="DA1213" s="56"/>
      <c r="DB1213" s="56"/>
      <c r="DC1213" s="56"/>
      <c r="DD1213" s="56"/>
      <c r="DE1213" s="56"/>
      <c r="DF1213" s="56"/>
      <c r="DG1213" s="56"/>
      <c r="DH1213" s="56"/>
      <c r="DI1213" s="56"/>
      <c r="DJ1213" s="56"/>
      <c r="DK1213" s="56"/>
      <c r="DL1213" s="56"/>
      <c r="DM1213" s="56"/>
      <c r="DN1213" s="56"/>
      <c r="DO1213" s="56"/>
      <c r="DP1213" s="56"/>
      <c r="DQ1213" s="56"/>
      <c r="DR1213" s="56"/>
      <c r="DS1213" s="56"/>
      <c r="DT1213" s="56"/>
      <c r="DU1213" s="56"/>
      <c r="DV1213" s="56"/>
      <c r="DW1213" s="56"/>
      <c r="DX1213" s="56"/>
      <c r="DY1213" s="56"/>
      <c r="DZ1213" s="56"/>
      <c r="EA1213" s="56"/>
      <c r="EB1213" s="56"/>
      <c r="EC1213" s="56"/>
      <c r="ED1213" s="56"/>
      <c r="EE1213" s="56"/>
      <c r="EF1213" s="56"/>
      <c r="EG1213" s="56"/>
      <c r="EH1213" s="56"/>
      <c r="EI1213" s="56"/>
      <c r="EJ1213" s="56"/>
      <c r="EK1213" s="56"/>
      <c r="EL1213" s="56"/>
      <c r="EM1213" s="56"/>
      <c r="EN1213" s="56"/>
      <c r="EO1213" s="56"/>
      <c r="EP1213" s="56"/>
      <c r="EQ1213" s="56"/>
      <c r="ER1213" s="56"/>
      <c r="ES1213" s="56"/>
      <c r="ET1213" s="56"/>
      <c r="EU1213" s="56"/>
      <c r="EV1213" s="56"/>
      <c r="EW1213" s="56"/>
      <c r="EX1213" s="56"/>
      <c r="EY1213" s="56"/>
      <c r="EZ1213" s="56"/>
      <c r="FA1213" s="56"/>
      <c r="FB1213" s="56"/>
      <c r="FC1213" s="56"/>
      <c r="FD1213" s="56"/>
      <c r="FE1213" s="56"/>
      <c r="FF1213" s="56"/>
      <c r="FG1213" s="56"/>
      <c r="FH1213" s="56"/>
      <c r="FI1213" s="56"/>
      <c r="FJ1213" s="56"/>
      <c r="FK1213" s="56"/>
      <c r="FL1213" s="56"/>
      <c r="FM1213" s="56"/>
      <c r="FN1213" s="56"/>
      <c r="FO1213" s="56"/>
      <c r="FP1213" s="56"/>
      <c r="FQ1213" s="56"/>
      <c r="FR1213" s="56"/>
      <c r="FS1213" s="56"/>
      <c r="FT1213" s="56"/>
      <c r="FU1213" s="56"/>
      <c r="FV1213" s="56"/>
      <c r="FW1213" s="56"/>
      <c r="FX1213" s="56"/>
      <c r="FY1213" s="56"/>
      <c r="FZ1213" s="56"/>
      <c r="GA1213" s="56"/>
      <c r="GB1213" s="56"/>
      <c r="GC1213" s="56"/>
      <c r="GD1213" s="56"/>
      <c r="GE1213" s="56"/>
      <c r="GF1213" s="56"/>
      <c r="GG1213" s="56"/>
      <c r="GH1213" s="56"/>
      <c r="GI1213" s="56"/>
      <c r="GJ1213" s="56"/>
      <c r="GK1213" s="56"/>
      <c r="GL1213" s="56"/>
      <c r="GM1213" s="56"/>
      <c r="GN1213" s="56"/>
      <c r="GO1213" s="56"/>
      <c r="GP1213" s="56"/>
      <c r="GQ1213" s="56"/>
      <c r="GR1213" s="56"/>
      <c r="GS1213" s="56"/>
      <c r="GT1213" s="56"/>
      <c r="GU1213" s="56"/>
      <c r="GV1213" s="56"/>
      <c r="GW1213" s="56"/>
      <c r="GX1213" s="56"/>
      <c r="GY1213" s="56"/>
      <c r="GZ1213" s="56"/>
      <c r="HA1213" s="56"/>
      <c r="HB1213" s="56"/>
      <c r="HC1213" s="56"/>
      <c r="HD1213" s="56"/>
      <c r="HE1213" s="56"/>
      <c r="HF1213" s="56"/>
      <c r="HG1213" s="56"/>
      <c r="HH1213" s="56"/>
      <c r="HI1213" s="56"/>
      <c r="HJ1213" s="56"/>
      <c r="HK1213" s="56"/>
      <c r="HL1213" s="56"/>
      <c r="HM1213" s="56"/>
      <c r="HN1213" s="56"/>
      <c r="HO1213" s="56"/>
      <c r="HP1213" s="56"/>
      <c r="HQ1213" s="56"/>
      <c r="HR1213" s="56"/>
      <c r="HS1213" s="56"/>
      <c r="HT1213" s="56"/>
      <c r="HU1213" s="56"/>
      <c r="HV1213" s="56"/>
      <c r="HW1213" s="56"/>
      <c r="HX1213" s="56"/>
      <c r="HY1213" s="56"/>
      <c r="HZ1213" s="56"/>
      <c r="IA1213" s="56"/>
      <c r="IB1213" s="56"/>
      <c r="IC1213" s="56"/>
      <c r="ID1213" s="56"/>
      <c r="IE1213" s="56"/>
      <c r="IF1213" s="56"/>
      <c r="IG1213" s="56"/>
      <c r="IH1213" s="56"/>
      <c r="II1213" s="56"/>
      <c r="IJ1213" s="56"/>
      <c r="IK1213" s="56"/>
      <c r="IL1213" s="56"/>
      <c r="IM1213" s="56"/>
      <c r="IN1213" s="56"/>
      <c r="IO1213" s="56"/>
      <c r="IP1213" s="56"/>
      <c r="IQ1213" s="56"/>
      <c r="IR1213" s="56"/>
      <c r="IS1213" s="56"/>
      <c r="IT1213" s="56"/>
      <c r="IU1213" s="56"/>
      <c r="IV1213" s="56"/>
      <c r="IW1213" s="56"/>
      <c r="IX1213" s="56"/>
    </row>
    <row r="1214" spans="2:258">
      <c r="B1214" s="56"/>
      <c r="C1214" s="56"/>
      <c r="D1214" s="56"/>
      <c r="E1214" s="56"/>
      <c r="F1214" s="56"/>
      <c r="G1214" s="56"/>
      <c r="H1214" s="56"/>
      <c r="I1214" s="56"/>
      <c r="J1214" s="56"/>
      <c r="K1214" s="56"/>
      <c r="L1214" s="56"/>
      <c r="M1214" s="56"/>
      <c r="CK1214" s="56"/>
      <c r="CL1214" s="56"/>
      <c r="CM1214" s="56"/>
      <c r="CN1214" s="56"/>
      <c r="CO1214" s="56"/>
      <c r="CP1214" s="56"/>
      <c r="CQ1214" s="56"/>
      <c r="CR1214" s="56"/>
      <c r="CS1214" s="56"/>
      <c r="CT1214" s="56"/>
      <c r="CU1214" s="56"/>
      <c r="CV1214" s="56"/>
      <c r="CW1214" s="56"/>
      <c r="CX1214" s="56"/>
      <c r="CY1214" s="56"/>
      <c r="CZ1214" s="56"/>
      <c r="DA1214" s="56"/>
      <c r="DB1214" s="56"/>
      <c r="DC1214" s="56"/>
      <c r="DD1214" s="56"/>
      <c r="DE1214" s="56"/>
      <c r="DF1214" s="56"/>
      <c r="DG1214" s="56"/>
      <c r="DH1214" s="56"/>
      <c r="DI1214" s="56"/>
      <c r="DJ1214" s="56"/>
      <c r="DK1214" s="56"/>
      <c r="DL1214" s="56"/>
      <c r="DM1214" s="56"/>
      <c r="DN1214" s="56"/>
      <c r="DO1214" s="56"/>
      <c r="DP1214" s="56"/>
      <c r="DQ1214" s="56"/>
      <c r="DR1214" s="56"/>
      <c r="DS1214" s="56"/>
      <c r="DT1214" s="56"/>
      <c r="DU1214" s="56"/>
      <c r="DV1214" s="56"/>
      <c r="DW1214" s="56"/>
      <c r="DX1214" s="56"/>
      <c r="DY1214" s="56"/>
      <c r="DZ1214" s="56"/>
      <c r="EA1214" s="56"/>
      <c r="EB1214" s="56"/>
      <c r="EC1214" s="56"/>
      <c r="ED1214" s="56"/>
      <c r="EE1214" s="56"/>
      <c r="EF1214" s="56"/>
      <c r="EG1214" s="56"/>
      <c r="EH1214" s="56"/>
      <c r="EI1214" s="56"/>
      <c r="EJ1214" s="56"/>
      <c r="EK1214" s="56"/>
      <c r="EL1214" s="56"/>
      <c r="EM1214" s="56"/>
      <c r="EN1214" s="56"/>
      <c r="EO1214" s="56"/>
      <c r="EP1214" s="56"/>
      <c r="EQ1214" s="56"/>
      <c r="ER1214" s="56"/>
      <c r="ES1214" s="56"/>
      <c r="ET1214" s="56"/>
      <c r="EU1214" s="56"/>
      <c r="EV1214" s="56"/>
      <c r="EW1214" s="56"/>
      <c r="EX1214" s="56"/>
      <c r="EY1214" s="56"/>
      <c r="EZ1214" s="56"/>
      <c r="FA1214" s="56"/>
      <c r="FB1214" s="56"/>
      <c r="FC1214" s="56"/>
      <c r="FD1214" s="56"/>
      <c r="FE1214" s="56"/>
      <c r="FF1214" s="56"/>
      <c r="FG1214" s="56"/>
      <c r="FH1214" s="56"/>
      <c r="FI1214" s="56"/>
      <c r="FJ1214" s="56"/>
      <c r="FK1214" s="56"/>
      <c r="FL1214" s="56"/>
      <c r="FM1214" s="56"/>
      <c r="FN1214" s="56"/>
      <c r="FO1214" s="56"/>
      <c r="FP1214" s="56"/>
      <c r="FQ1214" s="56"/>
      <c r="FR1214" s="56"/>
      <c r="FS1214" s="56"/>
      <c r="FT1214" s="56"/>
      <c r="FU1214" s="56"/>
      <c r="FV1214" s="56"/>
      <c r="FW1214" s="56"/>
      <c r="FX1214" s="56"/>
      <c r="FY1214" s="56"/>
      <c r="FZ1214" s="56"/>
      <c r="GA1214" s="56"/>
      <c r="GB1214" s="56"/>
      <c r="GC1214" s="56"/>
      <c r="GD1214" s="56"/>
      <c r="GE1214" s="56"/>
      <c r="GF1214" s="56"/>
      <c r="GG1214" s="56"/>
      <c r="GH1214" s="56"/>
      <c r="GI1214" s="56"/>
      <c r="GJ1214" s="56"/>
      <c r="GK1214" s="56"/>
      <c r="GL1214" s="56"/>
      <c r="GM1214" s="56"/>
      <c r="GN1214" s="56"/>
      <c r="GO1214" s="56"/>
      <c r="GP1214" s="56"/>
      <c r="GQ1214" s="56"/>
      <c r="GR1214" s="56"/>
      <c r="GS1214" s="56"/>
      <c r="GT1214" s="56"/>
      <c r="GU1214" s="56"/>
      <c r="GV1214" s="56"/>
      <c r="GW1214" s="56"/>
      <c r="GX1214" s="56"/>
      <c r="GY1214" s="56"/>
      <c r="GZ1214" s="56"/>
      <c r="HA1214" s="56"/>
      <c r="HB1214" s="56"/>
      <c r="HC1214" s="56"/>
      <c r="HD1214" s="56"/>
      <c r="HE1214" s="56"/>
      <c r="HF1214" s="56"/>
      <c r="HG1214" s="56"/>
      <c r="HH1214" s="56"/>
      <c r="HI1214" s="56"/>
      <c r="HJ1214" s="56"/>
      <c r="HK1214" s="56"/>
      <c r="HL1214" s="56"/>
      <c r="HM1214" s="56"/>
      <c r="HN1214" s="56"/>
      <c r="HO1214" s="56"/>
      <c r="HP1214" s="56"/>
      <c r="HQ1214" s="56"/>
      <c r="HR1214" s="56"/>
      <c r="HS1214" s="56"/>
      <c r="HT1214" s="56"/>
      <c r="HU1214" s="56"/>
      <c r="HV1214" s="56"/>
      <c r="HW1214" s="56"/>
      <c r="HX1214" s="56"/>
      <c r="HY1214" s="56"/>
      <c r="HZ1214" s="56"/>
      <c r="IA1214" s="56"/>
      <c r="IB1214" s="56"/>
      <c r="IC1214" s="56"/>
      <c r="ID1214" s="56"/>
      <c r="IE1214" s="56"/>
      <c r="IF1214" s="56"/>
      <c r="IG1214" s="56"/>
      <c r="IH1214" s="56"/>
      <c r="II1214" s="56"/>
      <c r="IJ1214" s="56"/>
      <c r="IK1214" s="56"/>
      <c r="IL1214" s="56"/>
      <c r="IM1214" s="56"/>
      <c r="IN1214" s="56"/>
      <c r="IO1214" s="56"/>
      <c r="IP1214" s="56"/>
      <c r="IQ1214" s="56"/>
      <c r="IR1214" s="56"/>
      <c r="IS1214" s="56"/>
      <c r="IT1214" s="56"/>
      <c r="IU1214" s="56"/>
      <c r="IV1214" s="56"/>
      <c r="IW1214" s="56"/>
      <c r="IX1214" s="56"/>
    </row>
    <row r="1215" spans="2:258">
      <c r="B1215" s="56"/>
      <c r="C1215" s="56"/>
      <c r="D1215" s="56"/>
      <c r="E1215" s="56"/>
      <c r="F1215" s="56"/>
      <c r="G1215" s="56"/>
      <c r="H1215" s="56"/>
      <c r="I1215" s="56"/>
      <c r="J1215" s="56"/>
      <c r="K1215" s="56"/>
      <c r="L1215" s="56"/>
      <c r="M1215" s="56"/>
      <c r="CK1215" s="56"/>
      <c r="CL1215" s="56"/>
      <c r="CM1215" s="56"/>
      <c r="CN1215" s="56"/>
      <c r="CO1215" s="56"/>
      <c r="CP1215" s="56"/>
      <c r="CQ1215" s="56"/>
      <c r="CR1215" s="56"/>
      <c r="CS1215" s="56"/>
      <c r="CT1215" s="56"/>
      <c r="CU1215" s="56"/>
      <c r="CV1215" s="56"/>
      <c r="CW1215" s="56"/>
      <c r="CX1215" s="56"/>
      <c r="CY1215" s="56"/>
      <c r="CZ1215" s="56"/>
      <c r="DA1215" s="56"/>
      <c r="DB1215" s="56"/>
      <c r="DC1215" s="56"/>
      <c r="DD1215" s="56"/>
      <c r="DE1215" s="56"/>
      <c r="DF1215" s="56"/>
      <c r="DG1215" s="56"/>
      <c r="DH1215" s="56"/>
      <c r="DI1215" s="56"/>
      <c r="DJ1215" s="56"/>
      <c r="DK1215" s="56"/>
      <c r="DL1215" s="56"/>
      <c r="DM1215" s="56"/>
      <c r="DN1215" s="56"/>
      <c r="DO1215" s="56"/>
      <c r="DP1215" s="56"/>
      <c r="DQ1215" s="56"/>
      <c r="DR1215" s="56"/>
      <c r="DS1215" s="56"/>
      <c r="DT1215" s="56"/>
      <c r="DU1215" s="56"/>
      <c r="DV1215" s="56"/>
      <c r="DW1215" s="56"/>
      <c r="DX1215" s="56"/>
      <c r="DY1215" s="56"/>
      <c r="DZ1215" s="56"/>
      <c r="EA1215" s="56"/>
      <c r="EB1215" s="56"/>
      <c r="EC1215" s="56"/>
      <c r="ED1215" s="56"/>
      <c r="EE1215" s="56"/>
      <c r="EF1215" s="56"/>
      <c r="EG1215" s="56"/>
      <c r="EH1215" s="56"/>
      <c r="EI1215" s="56"/>
      <c r="EJ1215" s="56"/>
      <c r="EK1215" s="56"/>
      <c r="EL1215" s="56"/>
      <c r="EM1215" s="56"/>
      <c r="EN1215" s="56"/>
      <c r="EO1215" s="56"/>
      <c r="EP1215" s="56"/>
      <c r="EQ1215" s="56"/>
      <c r="ER1215" s="56"/>
      <c r="ES1215" s="56"/>
      <c r="ET1215" s="56"/>
      <c r="EU1215" s="56"/>
      <c r="EV1215" s="56"/>
      <c r="EW1215" s="56"/>
      <c r="EX1215" s="56"/>
      <c r="EY1215" s="56"/>
      <c r="EZ1215" s="56"/>
      <c r="FA1215" s="56"/>
      <c r="FB1215" s="56"/>
      <c r="FC1215" s="56"/>
      <c r="FD1215" s="56"/>
      <c r="FE1215" s="56"/>
      <c r="FF1215" s="56"/>
      <c r="FG1215" s="56"/>
      <c r="FH1215" s="56"/>
      <c r="FI1215" s="56"/>
      <c r="FJ1215" s="56"/>
      <c r="FK1215" s="56"/>
      <c r="FL1215" s="56"/>
      <c r="FM1215" s="56"/>
      <c r="FN1215" s="56"/>
      <c r="FO1215" s="56"/>
      <c r="FP1215" s="56"/>
      <c r="FQ1215" s="56"/>
      <c r="FR1215" s="56"/>
      <c r="FS1215" s="56"/>
      <c r="FT1215" s="56"/>
      <c r="FU1215" s="56"/>
      <c r="FV1215" s="56"/>
      <c r="FW1215" s="56"/>
      <c r="FX1215" s="56"/>
      <c r="FY1215" s="56"/>
      <c r="FZ1215" s="56"/>
      <c r="GA1215" s="56"/>
      <c r="GB1215" s="56"/>
      <c r="GC1215" s="56"/>
      <c r="GD1215" s="56"/>
      <c r="GE1215" s="56"/>
      <c r="GF1215" s="56"/>
      <c r="GG1215" s="56"/>
      <c r="GH1215" s="56"/>
      <c r="GI1215" s="56"/>
      <c r="GJ1215" s="56"/>
      <c r="GK1215" s="56"/>
      <c r="GL1215" s="56"/>
      <c r="GM1215" s="56"/>
      <c r="GN1215" s="56"/>
      <c r="GO1215" s="56"/>
      <c r="GP1215" s="56"/>
      <c r="GQ1215" s="56"/>
      <c r="GR1215" s="56"/>
      <c r="GS1215" s="56"/>
      <c r="GT1215" s="56"/>
      <c r="GU1215" s="56"/>
      <c r="GV1215" s="56"/>
      <c r="GW1215" s="56"/>
      <c r="GX1215" s="56"/>
      <c r="GY1215" s="56"/>
      <c r="GZ1215" s="56"/>
      <c r="HA1215" s="56"/>
      <c r="HB1215" s="56"/>
      <c r="HC1215" s="56"/>
      <c r="HD1215" s="56"/>
      <c r="HE1215" s="56"/>
      <c r="HF1215" s="56"/>
      <c r="HG1215" s="56"/>
      <c r="HH1215" s="56"/>
      <c r="HI1215" s="56"/>
      <c r="HJ1215" s="56"/>
      <c r="HK1215" s="56"/>
      <c r="HL1215" s="56"/>
      <c r="HM1215" s="56"/>
      <c r="HN1215" s="56"/>
      <c r="HO1215" s="56"/>
      <c r="HP1215" s="56"/>
      <c r="HQ1215" s="56"/>
      <c r="HR1215" s="56"/>
      <c r="HS1215" s="56"/>
      <c r="HT1215" s="56"/>
      <c r="HU1215" s="56"/>
      <c r="HV1215" s="56"/>
      <c r="HW1215" s="56"/>
      <c r="HX1215" s="56"/>
      <c r="HY1215" s="56"/>
      <c r="HZ1215" s="56"/>
      <c r="IA1215" s="56"/>
      <c r="IB1215" s="56"/>
      <c r="IC1215" s="56"/>
      <c r="ID1215" s="56"/>
      <c r="IE1215" s="56"/>
      <c r="IF1215" s="56"/>
      <c r="IG1215" s="56"/>
      <c r="IH1215" s="56"/>
      <c r="II1215" s="56"/>
      <c r="IJ1215" s="56"/>
      <c r="IK1215" s="56"/>
      <c r="IL1215" s="56"/>
      <c r="IM1215" s="56"/>
      <c r="IN1215" s="56"/>
      <c r="IO1215" s="56"/>
      <c r="IP1215" s="56"/>
      <c r="IQ1215" s="56"/>
      <c r="IR1215" s="56"/>
      <c r="IS1215" s="56"/>
      <c r="IT1215" s="56"/>
      <c r="IU1215" s="56"/>
      <c r="IV1215" s="56"/>
      <c r="IW1215" s="56"/>
      <c r="IX1215" s="56"/>
    </row>
    <row r="1216" spans="2:258">
      <c r="B1216" s="56"/>
      <c r="C1216" s="56"/>
      <c r="D1216" s="56"/>
      <c r="E1216" s="56"/>
      <c r="F1216" s="56"/>
      <c r="G1216" s="56"/>
      <c r="H1216" s="56"/>
      <c r="I1216" s="56"/>
      <c r="J1216" s="56"/>
      <c r="K1216" s="56"/>
      <c r="L1216" s="56"/>
      <c r="M1216" s="56"/>
      <c r="CK1216" s="56"/>
      <c r="CL1216" s="56"/>
      <c r="CM1216" s="56"/>
      <c r="CN1216" s="56"/>
      <c r="CO1216" s="56"/>
      <c r="CP1216" s="56"/>
      <c r="CQ1216" s="56"/>
      <c r="CR1216" s="56"/>
      <c r="CS1216" s="56"/>
      <c r="CT1216" s="56"/>
      <c r="CU1216" s="56"/>
      <c r="CV1216" s="56"/>
      <c r="CW1216" s="56"/>
      <c r="CX1216" s="56"/>
      <c r="CY1216" s="56"/>
      <c r="CZ1216" s="56"/>
      <c r="DA1216" s="56"/>
      <c r="DB1216" s="56"/>
      <c r="DC1216" s="56"/>
      <c r="DD1216" s="56"/>
      <c r="DE1216" s="56"/>
      <c r="DF1216" s="56"/>
      <c r="DG1216" s="56"/>
      <c r="DH1216" s="56"/>
      <c r="DI1216" s="56"/>
      <c r="DJ1216" s="56"/>
      <c r="DK1216" s="56"/>
      <c r="DL1216" s="56"/>
      <c r="DM1216" s="56"/>
      <c r="DN1216" s="56"/>
      <c r="DO1216" s="56"/>
      <c r="DP1216" s="56"/>
      <c r="DQ1216" s="56"/>
      <c r="DR1216" s="56"/>
      <c r="DS1216" s="56"/>
      <c r="DT1216" s="56"/>
      <c r="DU1216" s="56"/>
      <c r="DV1216" s="56"/>
      <c r="DW1216" s="56"/>
      <c r="DX1216" s="56"/>
      <c r="DY1216" s="56"/>
      <c r="DZ1216" s="56"/>
      <c r="EA1216" s="56"/>
      <c r="EB1216" s="56"/>
      <c r="EC1216" s="56"/>
      <c r="ED1216" s="56"/>
      <c r="EE1216" s="56"/>
      <c r="EF1216" s="56"/>
      <c r="EG1216" s="56"/>
      <c r="EH1216" s="56"/>
      <c r="EI1216" s="56"/>
      <c r="EJ1216" s="56"/>
      <c r="EK1216" s="56"/>
      <c r="EL1216" s="56"/>
      <c r="EM1216" s="56"/>
      <c r="EN1216" s="56"/>
      <c r="EO1216" s="56"/>
      <c r="EP1216" s="56"/>
      <c r="EQ1216" s="56"/>
      <c r="ER1216" s="56"/>
      <c r="ES1216" s="56"/>
      <c r="ET1216" s="56"/>
      <c r="EU1216" s="56"/>
      <c r="EV1216" s="56"/>
      <c r="EW1216" s="56"/>
      <c r="EX1216" s="56"/>
      <c r="EY1216" s="56"/>
      <c r="EZ1216" s="56"/>
      <c r="FA1216" s="56"/>
      <c r="FB1216" s="56"/>
      <c r="FC1216" s="56"/>
      <c r="FD1216" s="56"/>
      <c r="FE1216" s="56"/>
      <c r="FF1216" s="56"/>
      <c r="FG1216" s="56"/>
      <c r="FH1216" s="56"/>
      <c r="FI1216" s="56"/>
      <c r="FJ1216" s="56"/>
      <c r="FK1216" s="56"/>
      <c r="FL1216" s="56"/>
      <c r="FM1216" s="56"/>
      <c r="FN1216" s="56"/>
      <c r="FO1216" s="56"/>
      <c r="FP1216" s="56"/>
      <c r="FQ1216" s="56"/>
      <c r="FR1216" s="56"/>
      <c r="FS1216" s="56"/>
      <c r="FT1216" s="56"/>
      <c r="FU1216" s="56"/>
      <c r="FV1216" s="56"/>
      <c r="FW1216" s="56"/>
      <c r="FX1216" s="56"/>
      <c r="FY1216" s="56"/>
      <c r="FZ1216" s="56"/>
      <c r="GA1216" s="56"/>
      <c r="GB1216" s="56"/>
      <c r="GC1216" s="56"/>
      <c r="GD1216" s="56"/>
      <c r="GE1216" s="56"/>
      <c r="GF1216" s="56"/>
      <c r="GG1216" s="56"/>
      <c r="GH1216" s="56"/>
      <c r="GI1216" s="56"/>
      <c r="GJ1216" s="56"/>
      <c r="GK1216" s="56"/>
      <c r="GL1216" s="56"/>
      <c r="GM1216" s="56"/>
      <c r="GN1216" s="56"/>
      <c r="GO1216" s="56"/>
      <c r="GP1216" s="56"/>
      <c r="GQ1216" s="56"/>
      <c r="GR1216" s="56"/>
      <c r="GS1216" s="56"/>
      <c r="GT1216" s="56"/>
      <c r="GU1216" s="56"/>
      <c r="GV1216" s="56"/>
      <c r="GW1216" s="56"/>
      <c r="GX1216" s="56"/>
      <c r="GY1216" s="56"/>
      <c r="GZ1216" s="56"/>
      <c r="HA1216" s="56"/>
      <c r="HB1216" s="56"/>
      <c r="HC1216" s="56"/>
      <c r="HD1216" s="56"/>
      <c r="HE1216" s="56"/>
      <c r="HF1216" s="56"/>
      <c r="HG1216" s="56"/>
      <c r="HH1216" s="56"/>
      <c r="HI1216" s="56"/>
      <c r="HJ1216" s="56"/>
      <c r="HK1216" s="56"/>
      <c r="HL1216" s="56"/>
      <c r="HM1216" s="56"/>
      <c r="HN1216" s="56"/>
      <c r="HO1216" s="56"/>
      <c r="HP1216" s="56"/>
      <c r="HQ1216" s="56"/>
      <c r="HR1216" s="56"/>
      <c r="HS1216" s="56"/>
      <c r="HT1216" s="56"/>
      <c r="HU1216" s="56"/>
      <c r="HV1216" s="56"/>
      <c r="HW1216" s="56"/>
      <c r="HX1216" s="56"/>
      <c r="HY1216" s="56"/>
      <c r="HZ1216" s="56"/>
      <c r="IA1216" s="56"/>
      <c r="IB1216" s="56"/>
      <c r="IC1216" s="56"/>
      <c r="ID1216" s="56"/>
      <c r="IE1216" s="56"/>
      <c r="IF1216" s="56"/>
      <c r="IG1216" s="56"/>
      <c r="IH1216" s="56"/>
      <c r="II1216" s="56"/>
      <c r="IJ1216" s="56"/>
      <c r="IK1216" s="56"/>
      <c r="IL1216" s="56"/>
      <c r="IM1216" s="56"/>
      <c r="IN1216" s="56"/>
      <c r="IO1216" s="56"/>
      <c r="IP1216" s="56"/>
      <c r="IQ1216" s="56"/>
      <c r="IR1216" s="56"/>
      <c r="IS1216" s="56"/>
      <c r="IT1216" s="56"/>
      <c r="IU1216" s="56"/>
      <c r="IV1216" s="56"/>
      <c r="IW1216" s="56"/>
      <c r="IX1216" s="56"/>
    </row>
    <row r="1217" spans="2:258">
      <c r="B1217" s="56"/>
      <c r="C1217" s="56"/>
      <c r="D1217" s="56"/>
      <c r="E1217" s="56"/>
      <c r="F1217" s="56"/>
      <c r="G1217" s="56"/>
      <c r="H1217" s="56"/>
      <c r="I1217" s="56"/>
      <c r="J1217" s="56"/>
      <c r="K1217" s="56"/>
      <c r="L1217" s="56"/>
      <c r="M1217" s="56"/>
      <c r="CK1217" s="56"/>
      <c r="CL1217" s="56"/>
      <c r="CM1217" s="56"/>
      <c r="CN1217" s="56"/>
      <c r="CO1217" s="56"/>
      <c r="CP1217" s="56"/>
      <c r="CQ1217" s="56"/>
      <c r="CR1217" s="56"/>
      <c r="CS1217" s="56"/>
      <c r="CT1217" s="56"/>
      <c r="CU1217" s="56"/>
      <c r="CV1217" s="56"/>
      <c r="CW1217" s="56"/>
      <c r="CX1217" s="56"/>
      <c r="CY1217" s="56"/>
      <c r="CZ1217" s="56"/>
      <c r="DA1217" s="56"/>
      <c r="DB1217" s="56"/>
      <c r="DC1217" s="56"/>
      <c r="DD1217" s="56"/>
      <c r="DE1217" s="56"/>
      <c r="DF1217" s="56"/>
      <c r="DG1217" s="56"/>
      <c r="DH1217" s="56"/>
      <c r="DI1217" s="56"/>
      <c r="DJ1217" s="56"/>
      <c r="DK1217" s="56"/>
      <c r="DL1217" s="56"/>
      <c r="DM1217" s="56"/>
      <c r="DN1217" s="56"/>
      <c r="DO1217" s="56"/>
      <c r="DP1217" s="56"/>
      <c r="DQ1217" s="56"/>
      <c r="DR1217" s="56"/>
      <c r="DS1217" s="56"/>
      <c r="DT1217" s="56"/>
      <c r="DU1217" s="56"/>
      <c r="DV1217" s="56"/>
      <c r="DW1217" s="56"/>
      <c r="DX1217" s="56"/>
      <c r="DY1217" s="56"/>
      <c r="DZ1217" s="56"/>
      <c r="EA1217" s="56"/>
      <c r="EB1217" s="56"/>
      <c r="EC1217" s="56"/>
      <c r="ED1217" s="56"/>
      <c r="EE1217" s="56"/>
      <c r="EF1217" s="56"/>
      <c r="EG1217" s="56"/>
      <c r="EH1217" s="56"/>
      <c r="EI1217" s="56"/>
      <c r="EJ1217" s="56"/>
      <c r="EK1217" s="56"/>
      <c r="EL1217" s="56"/>
      <c r="EM1217" s="56"/>
      <c r="EN1217" s="56"/>
      <c r="EO1217" s="56"/>
      <c r="EP1217" s="56"/>
      <c r="EQ1217" s="56"/>
      <c r="ER1217" s="56"/>
      <c r="ES1217" s="56"/>
      <c r="ET1217" s="56"/>
      <c r="EU1217" s="56"/>
      <c r="EV1217" s="56"/>
      <c r="EW1217" s="56"/>
      <c r="EX1217" s="56"/>
      <c r="EY1217" s="56"/>
      <c r="EZ1217" s="56"/>
      <c r="FA1217" s="56"/>
      <c r="FB1217" s="56"/>
      <c r="FC1217" s="56"/>
      <c r="FD1217" s="56"/>
      <c r="FE1217" s="56"/>
      <c r="FF1217" s="56"/>
      <c r="FG1217" s="56"/>
      <c r="FH1217" s="56"/>
      <c r="FI1217" s="56"/>
      <c r="FJ1217" s="56"/>
      <c r="FK1217" s="56"/>
      <c r="FL1217" s="56"/>
      <c r="FM1217" s="56"/>
      <c r="FN1217" s="56"/>
      <c r="FO1217" s="56"/>
      <c r="FP1217" s="56"/>
      <c r="FQ1217" s="56"/>
      <c r="FR1217" s="56"/>
      <c r="FS1217" s="56"/>
      <c r="FT1217" s="56"/>
      <c r="FU1217" s="56"/>
      <c r="FV1217" s="56"/>
      <c r="FW1217" s="56"/>
      <c r="FX1217" s="56"/>
      <c r="FY1217" s="56"/>
      <c r="FZ1217" s="56"/>
      <c r="GA1217" s="56"/>
      <c r="GB1217" s="56"/>
      <c r="GC1217" s="56"/>
      <c r="GD1217" s="56"/>
      <c r="GE1217" s="56"/>
      <c r="GF1217" s="56"/>
      <c r="GG1217" s="56"/>
      <c r="GH1217" s="56"/>
      <c r="GI1217" s="56"/>
      <c r="GJ1217" s="56"/>
      <c r="GK1217" s="56"/>
      <c r="GL1217" s="56"/>
      <c r="GM1217" s="56"/>
      <c r="GN1217" s="56"/>
      <c r="GO1217" s="56"/>
      <c r="GP1217" s="56"/>
      <c r="GQ1217" s="56"/>
      <c r="GR1217" s="56"/>
      <c r="GS1217" s="56"/>
      <c r="GT1217" s="56"/>
      <c r="GU1217" s="56"/>
      <c r="GV1217" s="56"/>
      <c r="GW1217" s="56"/>
      <c r="GX1217" s="56"/>
      <c r="GY1217" s="56"/>
      <c r="GZ1217" s="56"/>
      <c r="HA1217" s="56"/>
      <c r="HB1217" s="56"/>
      <c r="HC1217" s="56"/>
      <c r="HD1217" s="56"/>
      <c r="HE1217" s="56"/>
      <c r="HF1217" s="56"/>
      <c r="HG1217" s="56"/>
      <c r="HH1217" s="56"/>
      <c r="HI1217" s="56"/>
      <c r="HJ1217" s="56"/>
      <c r="HK1217" s="56"/>
      <c r="HL1217" s="56"/>
      <c r="HM1217" s="56"/>
      <c r="HN1217" s="56"/>
      <c r="HO1217" s="56"/>
      <c r="HP1217" s="56"/>
      <c r="HQ1217" s="56"/>
      <c r="HR1217" s="56"/>
      <c r="HS1217" s="56"/>
      <c r="HT1217" s="56"/>
      <c r="HU1217" s="56"/>
      <c r="HV1217" s="56"/>
      <c r="HW1217" s="56"/>
      <c r="HX1217" s="56"/>
      <c r="HY1217" s="56"/>
      <c r="HZ1217" s="56"/>
      <c r="IA1217" s="56"/>
      <c r="IB1217" s="56"/>
      <c r="IC1217" s="56"/>
      <c r="ID1217" s="56"/>
      <c r="IE1217" s="56"/>
      <c r="IF1217" s="56"/>
      <c r="IG1217" s="56"/>
      <c r="IH1217" s="56"/>
      <c r="II1217" s="56"/>
      <c r="IJ1217" s="56"/>
      <c r="IK1217" s="56"/>
      <c r="IL1217" s="56"/>
      <c r="IM1217" s="56"/>
      <c r="IN1217" s="56"/>
      <c r="IO1217" s="56"/>
      <c r="IP1217" s="56"/>
      <c r="IQ1217" s="56"/>
      <c r="IR1217" s="56"/>
      <c r="IS1217" s="56"/>
      <c r="IT1217" s="56"/>
      <c r="IU1217" s="56"/>
      <c r="IV1217" s="56"/>
      <c r="IW1217" s="56"/>
      <c r="IX1217" s="56"/>
    </row>
    <row r="1218" spans="2:258">
      <c r="B1218" s="56"/>
      <c r="C1218" s="56"/>
      <c r="D1218" s="56"/>
      <c r="E1218" s="56"/>
      <c r="F1218" s="56"/>
      <c r="G1218" s="56"/>
      <c r="H1218" s="56"/>
      <c r="I1218" s="56"/>
      <c r="J1218" s="56"/>
      <c r="K1218" s="56"/>
      <c r="L1218" s="56"/>
      <c r="M1218" s="56"/>
      <c r="CK1218" s="56"/>
      <c r="CL1218" s="56"/>
      <c r="CM1218" s="56"/>
      <c r="CN1218" s="56"/>
      <c r="CO1218" s="56"/>
      <c r="CP1218" s="56"/>
      <c r="CQ1218" s="56"/>
      <c r="CR1218" s="56"/>
      <c r="CS1218" s="56"/>
      <c r="CT1218" s="56"/>
      <c r="CU1218" s="56"/>
      <c r="CV1218" s="56"/>
      <c r="CW1218" s="56"/>
      <c r="CX1218" s="56"/>
      <c r="CY1218" s="56"/>
      <c r="CZ1218" s="56"/>
      <c r="DA1218" s="56"/>
      <c r="DB1218" s="56"/>
      <c r="DC1218" s="56"/>
      <c r="DD1218" s="56"/>
      <c r="DE1218" s="56"/>
      <c r="DF1218" s="56"/>
      <c r="DG1218" s="56"/>
      <c r="DH1218" s="56"/>
      <c r="DI1218" s="56"/>
      <c r="DJ1218" s="56"/>
      <c r="DK1218" s="56"/>
      <c r="DL1218" s="56"/>
      <c r="DM1218" s="56"/>
      <c r="DN1218" s="56"/>
      <c r="DO1218" s="56"/>
      <c r="DP1218" s="56"/>
      <c r="DQ1218" s="56"/>
      <c r="DR1218" s="56"/>
      <c r="DS1218" s="56"/>
      <c r="DT1218" s="56"/>
      <c r="DU1218" s="56"/>
      <c r="DV1218" s="56"/>
      <c r="DW1218" s="56"/>
      <c r="DX1218" s="56"/>
      <c r="DY1218" s="56"/>
      <c r="DZ1218" s="56"/>
      <c r="EA1218" s="56"/>
      <c r="EB1218" s="56"/>
      <c r="EC1218" s="56"/>
      <c r="ED1218" s="56"/>
      <c r="EE1218" s="56"/>
      <c r="EF1218" s="56"/>
      <c r="EG1218" s="56"/>
      <c r="EH1218" s="56"/>
      <c r="EI1218" s="56"/>
      <c r="EJ1218" s="56"/>
      <c r="EK1218" s="56"/>
      <c r="EL1218" s="56"/>
      <c r="EM1218" s="56"/>
      <c r="EN1218" s="56"/>
      <c r="EO1218" s="56"/>
      <c r="EP1218" s="56"/>
      <c r="EQ1218" s="56"/>
      <c r="ER1218" s="56"/>
      <c r="ES1218" s="56"/>
      <c r="ET1218" s="56"/>
      <c r="EU1218" s="56"/>
      <c r="EV1218" s="56"/>
      <c r="EW1218" s="56"/>
      <c r="EX1218" s="56"/>
      <c r="EY1218" s="56"/>
      <c r="EZ1218" s="56"/>
      <c r="FA1218" s="56"/>
      <c r="FB1218" s="56"/>
      <c r="FC1218" s="56"/>
      <c r="FD1218" s="56"/>
      <c r="FE1218" s="56"/>
      <c r="FF1218" s="56"/>
      <c r="FG1218" s="56"/>
      <c r="FH1218" s="56"/>
      <c r="FI1218" s="56"/>
      <c r="FJ1218" s="56"/>
      <c r="FK1218" s="56"/>
      <c r="FL1218" s="56"/>
      <c r="FM1218" s="56"/>
      <c r="FN1218" s="56"/>
      <c r="FO1218" s="56"/>
      <c r="FP1218" s="56"/>
      <c r="FQ1218" s="56"/>
      <c r="FR1218" s="56"/>
      <c r="FS1218" s="56"/>
      <c r="FT1218" s="56"/>
      <c r="FU1218" s="56"/>
      <c r="FV1218" s="56"/>
      <c r="FW1218" s="56"/>
      <c r="FX1218" s="56"/>
      <c r="FY1218" s="56"/>
      <c r="FZ1218" s="56"/>
      <c r="GA1218" s="56"/>
      <c r="GB1218" s="56"/>
      <c r="GC1218" s="56"/>
      <c r="GD1218" s="56"/>
      <c r="GE1218" s="56"/>
      <c r="GF1218" s="56"/>
      <c r="GG1218" s="56"/>
      <c r="GH1218" s="56"/>
      <c r="GI1218" s="56"/>
      <c r="GJ1218" s="56"/>
      <c r="GK1218" s="56"/>
      <c r="GL1218" s="56"/>
      <c r="GM1218" s="56"/>
      <c r="GN1218" s="56"/>
      <c r="GO1218" s="56"/>
      <c r="GP1218" s="56"/>
      <c r="GQ1218" s="56"/>
      <c r="GR1218" s="56"/>
      <c r="GS1218" s="56"/>
      <c r="GT1218" s="56"/>
      <c r="GU1218" s="56"/>
      <c r="GV1218" s="56"/>
      <c r="GW1218" s="56"/>
      <c r="GX1218" s="56"/>
      <c r="GY1218" s="56"/>
      <c r="GZ1218" s="56"/>
      <c r="HA1218" s="56"/>
      <c r="HB1218" s="56"/>
      <c r="HC1218" s="56"/>
      <c r="HD1218" s="56"/>
      <c r="HE1218" s="56"/>
      <c r="HF1218" s="56"/>
      <c r="HG1218" s="56"/>
      <c r="HH1218" s="56"/>
      <c r="HI1218" s="56"/>
      <c r="HJ1218" s="56"/>
      <c r="HK1218" s="56"/>
      <c r="HL1218" s="56"/>
      <c r="HM1218" s="56"/>
      <c r="HN1218" s="56"/>
      <c r="HO1218" s="56"/>
      <c r="HP1218" s="56"/>
      <c r="HQ1218" s="56"/>
      <c r="HR1218" s="56"/>
      <c r="HS1218" s="56"/>
      <c r="HT1218" s="56"/>
      <c r="HU1218" s="56"/>
      <c r="HV1218" s="56"/>
      <c r="HW1218" s="56"/>
      <c r="HX1218" s="56"/>
      <c r="HY1218" s="56"/>
      <c r="HZ1218" s="56"/>
      <c r="IA1218" s="56"/>
      <c r="IB1218" s="56"/>
      <c r="IC1218" s="56"/>
      <c r="ID1218" s="56"/>
      <c r="IE1218" s="56"/>
      <c r="IF1218" s="56"/>
      <c r="IG1218" s="56"/>
      <c r="IH1218" s="56"/>
      <c r="II1218" s="56"/>
      <c r="IJ1218" s="56"/>
      <c r="IK1218" s="56"/>
      <c r="IL1218" s="56"/>
      <c r="IM1218" s="56"/>
      <c r="IN1218" s="56"/>
      <c r="IO1218" s="56"/>
      <c r="IP1218" s="56"/>
      <c r="IQ1218" s="56"/>
      <c r="IR1218" s="56"/>
      <c r="IS1218" s="56"/>
      <c r="IT1218" s="56"/>
      <c r="IU1218" s="56"/>
      <c r="IV1218" s="56"/>
      <c r="IW1218" s="56"/>
      <c r="IX1218" s="56"/>
    </row>
    <row r="1219" spans="2:258">
      <c r="B1219" s="56"/>
      <c r="C1219" s="56"/>
      <c r="D1219" s="56"/>
      <c r="E1219" s="56"/>
      <c r="F1219" s="56"/>
      <c r="G1219" s="56"/>
      <c r="H1219" s="56"/>
      <c r="I1219" s="56"/>
      <c r="J1219" s="56"/>
      <c r="K1219" s="56"/>
      <c r="L1219" s="56"/>
      <c r="M1219" s="56"/>
      <c r="CK1219" s="56"/>
      <c r="CL1219" s="56"/>
      <c r="CM1219" s="56"/>
      <c r="CN1219" s="56"/>
      <c r="CO1219" s="56"/>
      <c r="CP1219" s="56"/>
      <c r="CQ1219" s="56"/>
      <c r="CR1219" s="56"/>
      <c r="CS1219" s="56"/>
      <c r="CT1219" s="56"/>
      <c r="CU1219" s="56"/>
      <c r="CV1219" s="56"/>
      <c r="CW1219" s="56"/>
      <c r="CX1219" s="56"/>
      <c r="CY1219" s="56"/>
      <c r="CZ1219" s="56"/>
      <c r="DA1219" s="56"/>
      <c r="DB1219" s="56"/>
      <c r="DC1219" s="56"/>
      <c r="DD1219" s="56"/>
      <c r="DE1219" s="56"/>
      <c r="DF1219" s="56"/>
      <c r="DG1219" s="56"/>
      <c r="DH1219" s="56"/>
      <c r="DI1219" s="56"/>
      <c r="DJ1219" s="56"/>
      <c r="DK1219" s="56"/>
      <c r="DL1219" s="56"/>
      <c r="DM1219" s="56"/>
      <c r="DN1219" s="56"/>
      <c r="DO1219" s="56"/>
      <c r="DP1219" s="56"/>
      <c r="DQ1219" s="56"/>
      <c r="DR1219" s="56"/>
      <c r="DS1219" s="56"/>
      <c r="DT1219" s="56"/>
      <c r="DU1219" s="56"/>
      <c r="DV1219" s="56"/>
      <c r="DW1219" s="56"/>
      <c r="DX1219" s="56"/>
      <c r="DY1219" s="56"/>
      <c r="DZ1219" s="56"/>
      <c r="EA1219" s="56"/>
      <c r="EB1219" s="56"/>
      <c r="EC1219" s="56"/>
      <c r="ED1219" s="56"/>
      <c r="EE1219" s="56"/>
      <c r="EF1219" s="56"/>
      <c r="EG1219" s="56"/>
      <c r="EH1219" s="56"/>
      <c r="EI1219" s="56"/>
      <c r="EJ1219" s="56"/>
      <c r="EK1219" s="56"/>
      <c r="EL1219" s="56"/>
      <c r="EM1219" s="56"/>
      <c r="EN1219" s="56"/>
      <c r="EO1219" s="56"/>
      <c r="EP1219" s="56"/>
      <c r="EQ1219" s="56"/>
      <c r="ER1219" s="56"/>
      <c r="ES1219" s="56"/>
      <c r="ET1219" s="56"/>
      <c r="EU1219" s="56"/>
      <c r="EV1219" s="56"/>
      <c r="EW1219" s="56"/>
      <c r="EX1219" s="56"/>
      <c r="EY1219" s="56"/>
      <c r="EZ1219" s="56"/>
      <c r="FA1219" s="56"/>
      <c r="FB1219" s="56"/>
      <c r="FC1219" s="56"/>
      <c r="FD1219" s="56"/>
      <c r="FE1219" s="56"/>
      <c r="FF1219" s="56"/>
      <c r="FG1219" s="56"/>
      <c r="FH1219" s="56"/>
      <c r="FI1219" s="56"/>
      <c r="FJ1219" s="56"/>
      <c r="FK1219" s="56"/>
      <c r="FL1219" s="56"/>
      <c r="FM1219" s="56"/>
      <c r="FN1219" s="56"/>
      <c r="FO1219" s="56"/>
      <c r="FP1219" s="56"/>
      <c r="FQ1219" s="56"/>
      <c r="FR1219" s="56"/>
      <c r="FS1219" s="56"/>
      <c r="FT1219" s="56"/>
      <c r="FU1219" s="56"/>
      <c r="FV1219" s="56"/>
      <c r="FW1219" s="56"/>
      <c r="FX1219" s="56"/>
      <c r="FY1219" s="56"/>
      <c r="FZ1219" s="56"/>
      <c r="GA1219" s="56"/>
      <c r="GB1219" s="56"/>
      <c r="GC1219" s="56"/>
      <c r="GD1219" s="56"/>
      <c r="GE1219" s="56"/>
      <c r="GF1219" s="56"/>
      <c r="GG1219" s="56"/>
      <c r="GH1219" s="56"/>
      <c r="GI1219" s="56"/>
      <c r="GJ1219" s="56"/>
      <c r="GK1219" s="56"/>
      <c r="GL1219" s="56"/>
      <c r="GM1219" s="56"/>
      <c r="GN1219" s="56"/>
      <c r="GO1219" s="56"/>
      <c r="GP1219" s="56"/>
      <c r="GQ1219" s="56"/>
      <c r="GR1219" s="56"/>
      <c r="GS1219" s="56"/>
      <c r="GT1219" s="56"/>
      <c r="GU1219" s="56"/>
      <c r="GV1219" s="56"/>
      <c r="GW1219" s="56"/>
      <c r="GX1219" s="56"/>
      <c r="GY1219" s="56"/>
      <c r="GZ1219" s="56"/>
      <c r="HA1219" s="56"/>
      <c r="HB1219" s="56"/>
      <c r="HC1219" s="56"/>
      <c r="HD1219" s="56"/>
      <c r="HE1219" s="56"/>
      <c r="HF1219" s="56"/>
      <c r="HG1219" s="56"/>
      <c r="HH1219" s="56"/>
      <c r="HI1219" s="56"/>
      <c r="HJ1219" s="56"/>
      <c r="HK1219" s="56"/>
      <c r="HL1219" s="56"/>
      <c r="HM1219" s="56"/>
      <c r="HN1219" s="56"/>
      <c r="HO1219" s="56"/>
      <c r="HP1219" s="56"/>
      <c r="HQ1219" s="56"/>
      <c r="HR1219" s="56"/>
      <c r="HS1219" s="56"/>
      <c r="HT1219" s="56"/>
      <c r="HU1219" s="56"/>
      <c r="HV1219" s="56"/>
      <c r="HW1219" s="56"/>
      <c r="HX1219" s="56"/>
      <c r="HY1219" s="56"/>
      <c r="HZ1219" s="56"/>
      <c r="IA1219" s="56"/>
      <c r="IB1219" s="56"/>
      <c r="IC1219" s="56"/>
      <c r="ID1219" s="56"/>
      <c r="IE1219" s="56"/>
      <c r="IF1219" s="56"/>
      <c r="IG1219" s="56"/>
      <c r="IH1219" s="56"/>
      <c r="II1219" s="56"/>
      <c r="IJ1219" s="56"/>
      <c r="IK1219" s="56"/>
      <c r="IL1219" s="56"/>
      <c r="IM1219" s="56"/>
      <c r="IN1219" s="56"/>
      <c r="IO1219" s="56"/>
      <c r="IP1219" s="56"/>
      <c r="IQ1219" s="56"/>
      <c r="IR1219" s="56"/>
      <c r="IS1219" s="56"/>
      <c r="IT1219" s="56"/>
      <c r="IU1219" s="56"/>
      <c r="IV1219" s="56"/>
      <c r="IW1219" s="56"/>
      <c r="IX1219" s="56"/>
    </row>
    <row r="1220" spans="2:258">
      <c r="B1220" s="56"/>
      <c r="C1220" s="56"/>
      <c r="D1220" s="56"/>
      <c r="E1220" s="56"/>
      <c r="F1220" s="56"/>
      <c r="G1220" s="56"/>
      <c r="H1220" s="56"/>
      <c r="I1220" s="56"/>
      <c r="J1220" s="56"/>
      <c r="K1220" s="56"/>
      <c r="L1220" s="56"/>
      <c r="M1220" s="56"/>
      <c r="CK1220" s="56"/>
      <c r="CL1220" s="56"/>
      <c r="CM1220" s="56"/>
      <c r="CN1220" s="56"/>
      <c r="CO1220" s="56"/>
      <c r="CP1220" s="56"/>
      <c r="CQ1220" s="56"/>
      <c r="CR1220" s="56"/>
      <c r="CS1220" s="56"/>
      <c r="CT1220" s="56"/>
      <c r="CU1220" s="56"/>
      <c r="CV1220" s="56"/>
      <c r="CW1220" s="56"/>
      <c r="CX1220" s="56"/>
      <c r="CY1220" s="56"/>
      <c r="CZ1220" s="56"/>
      <c r="DA1220" s="56"/>
      <c r="DB1220" s="56"/>
      <c r="DC1220" s="56"/>
      <c r="DD1220" s="56"/>
      <c r="DE1220" s="56"/>
      <c r="DF1220" s="56"/>
      <c r="DG1220" s="56"/>
      <c r="DH1220" s="56"/>
      <c r="DI1220" s="56"/>
      <c r="DJ1220" s="56"/>
      <c r="DK1220" s="56"/>
      <c r="DL1220" s="56"/>
      <c r="DM1220" s="56"/>
      <c r="DN1220" s="56"/>
      <c r="DO1220" s="56"/>
      <c r="DP1220" s="56"/>
      <c r="DQ1220" s="56"/>
      <c r="DR1220" s="56"/>
      <c r="DS1220" s="56"/>
      <c r="DT1220" s="56"/>
      <c r="DU1220" s="56"/>
      <c r="DV1220" s="56"/>
      <c r="DW1220" s="56"/>
      <c r="DX1220" s="56"/>
      <c r="DY1220" s="56"/>
      <c r="DZ1220" s="56"/>
      <c r="EA1220" s="56"/>
      <c r="EB1220" s="56"/>
      <c r="EC1220" s="56"/>
      <c r="ED1220" s="56"/>
      <c r="EE1220" s="56"/>
      <c r="EF1220" s="56"/>
      <c r="EG1220" s="56"/>
      <c r="EH1220" s="56"/>
      <c r="EI1220" s="56"/>
      <c r="EJ1220" s="56"/>
      <c r="EK1220" s="56"/>
      <c r="EL1220" s="56"/>
      <c r="EM1220" s="56"/>
      <c r="EN1220" s="56"/>
      <c r="EO1220" s="56"/>
      <c r="EP1220" s="56"/>
      <c r="EQ1220" s="56"/>
      <c r="ER1220" s="56"/>
      <c r="ES1220" s="56"/>
      <c r="ET1220" s="56"/>
      <c r="EU1220" s="56"/>
      <c r="EV1220" s="56"/>
      <c r="EW1220" s="56"/>
      <c r="EX1220" s="56"/>
      <c r="EY1220" s="56"/>
      <c r="EZ1220" s="56"/>
      <c r="FA1220" s="56"/>
      <c r="FB1220" s="56"/>
      <c r="FC1220" s="56"/>
      <c r="FD1220" s="56"/>
      <c r="FE1220" s="56"/>
      <c r="FF1220" s="56"/>
      <c r="FG1220" s="56"/>
      <c r="FH1220" s="56"/>
      <c r="FI1220" s="56"/>
      <c r="FJ1220" s="56"/>
      <c r="FK1220" s="56"/>
      <c r="FL1220" s="56"/>
      <c r="FM1220" s="56"/>
      <c r="FN1220" s="56"/>
      <c r="FO1220" s="56"/>
      <c r="FP1220" s="56"/>
      <c r="FQ1220" s="56"/>
      <c r="FR1220" s="56"/>
      <c r="FS1220" s="56"/>
      <c r="FT1220" s="56"/>
      <c r="FU1220" s="56"/>
      <c r="FV1220" s="56"/>
      <c r="FW1220" s="56"/>
      <c r="FX1220" s="56"/>
      <c r="FY1220" s="56"/>
      <c r="FZ1220" s="56"/>
      <c r="GA1220" s="56"/>
      <c r="GB1220" s="56"/>
      <c r="GC1220" s="56"/>
      <c r="GD1220" s="56"/>
      <c r="GE1220" s="56"/>
      <c r="GF1220" s="56"/>
      <c r="GG1220" s="56"/>
      <c r="GH1220" s="56"/>
      <c r="GI1220" s="56"/>
      <c r="GJ1220" s="56"/>
      <c r="GK1220" s="56"/>
      <c r="GL1220" s="56"/>
      <c r="GM1220" s="56"/>
      <c r="GN1220" s="56"/>
      <c r="GO1220" s="56"/>
      <c r="GP1220" s="56"/>
      <c r="GQ1220" s="56"/>
      <c r="GR1220" s="56"/>
      <c r="GS1220" s="56"/>
      <c r="GT1220" s="56"/>
      <c r="GU1220" s="56"/>
      <c r="GV1220" s="56"/>
      <c r="GW1220" s="56"/>
      <c r="GX1220" s="56"/>
      <c r="GY1220" s="56"/>
      <c r="GZ1220" s="56"/>
      <c r="HA1220" s="56"/>
      <c r="HB1220" s="56"/>
      <c r="HC1220" s="56"/>
      <c r="HD1220" s="56"/>
      <c r="HE1220" s="56"/>
      <c r="HF1220" s="56"/>
      <c r="HG1220" s="56"/>
      <c r="HH1220" s="56"/>
      <c r="HI1220" s="56"/>
      <c r="HJ1220" s="56"/>
      <c r="HK1220" s="56"/>
      <c r="HL1220" s="56"/>
      <c r="HM1220" s="56"/>
      <c r="HN1220" s="56"/>
      <c r="HO1220" s="56"/>
      <c r="HP1220" s="56"/>
      <c r="HQ1220" s="56"/>
      <c r="HR1220" s="56"/>
      <c r="HS1220" s="56"/>
      <c r="HT1220" s="56"/>
      <c r="HU1220" s="56"/>
      <c r="HV1220" s="56"/>
      <c r="HW1220" s="56"/>
      <c r="HX1220" s="56"/>
      <c r="HY1220" s="56"/>
      <c r="HZ1220" s="56"/>
      <c r="IA1220" s="56"/>
      <c r="IB1220" s="56"/>
      <c r="IC1220" s="56"/>
      <c r="ID1220" s="56"/>
      <c r="IE1220" s="56"/>
      <c r="IF1220" s="56"/>
      <c r="IG1220" s="56"/>
      <c r="IH1220" s="56"/>
      <c r="II1220" s="56"/>
      <c r="IJ1220" s="56"/>
      <c r="IK1220" s="56"/>
      <c r="IL1220" s="56"/>
      <c r="IM1220" s="56"/>
      <c r="IN1220" s="56"/>
      <c r="IO1220" s="56"/>
      <c r="IP1220" s="56"/>
      <c r="IQ1220" s="56"/>
      <c r="IR1220" s="56"/>
      <c r="IS1220" s="56"/>
      <c r="IT1220" s="56"/>
      <c r="IU1220" s="56"/>
      <c r="IV1220" s="56"/>
      <c r="IW1220" s="56"/>
      <c r="IX1220" s="56"/>
    </row>
    <row r="1221" spans="2:258">
      <c r="B1221" s="56"/>
      <c r="C1221" s="56"/>
      <c r="D1221" s="56"/>
      <c r="E1221" s="56"/>
      <c r="F1221" s="56"/>
      <c r="G1221" s="56"/>
      <c r="H1221" s="56"/>
      <c r="I1221" s="56"/>
      <c r="J1221" s="56"/>
      <c r="K1221" s="56"/>
      <c r="L1221" s="56"/>
      <c r="M1221" s="56"/>
      <c r="CK1221" s="56"/>
      <c r="CL1221" s="56"/>
      <c r="CM1221" s="56"/>
      <c r="CN1221" s="56"/>
      <c r="CO1221" s="56"/>
      <c r="CP1221" s="56"/>
      <c r="CQ1221" s="56"/>
      <c r="CR1221" s="56"/>
      <c r="CS1221" s="56"/>
      <c r="CT1221" s="56"/>
      <c r="CU1221" s="56"/>
      <c r="CV1221" s="56"/>
      <c r="CW1221" s="56"/>
      <c r="CX1221" s="56"/>
      <c r="CY1221" s="56"/>
      <c r="CZ1221" s="56"/>
      <c r="DA1221" s="56"/>
      <c r="DB1221" s="56"/>
      <c r="DC1221" s="56"/>
      <c r="DD1221" s="56"/>
      <c r="DE1221" s="56"/>
      <c r="DF1221" s="56"/>
      <c r="DG1221" s="56"/>
      <c r="DH1221" s="56"/>
      <c r="DI1221" s="56"/>
      <c r="DJ1221" s="56"/>
      <c r="DK1221" s="56"/>
      <c r="DL1221" s="56"/>
      <c r="DM1221" s="56"/>
      <c r="DN1221" s="56"/>
      <c r="DO1221" s="56"/>
      <c r="DP1221" s="56"/>
      <c r="DQ1221" s="56"/>
      <c r="DR1221" s="56"/>
      <c r="DS1221" s="56"/>
      <c r="DT1221" s="56"/>
      <c r="DU1221" s="56"/>
      <c r="DV1221" s="56"/>
      <c r="DW1221" s="56"/>
      <c r="DX1221" s="56"/>
      <c r="DY1221" s="56"/>
      <c r="DZ1221" s="56"/>
      <c r="EA1221" s="56"/>
      <c r="EB1221" s="56"/>
      <c r="EC1221" s="56"/>
      <c r="ED1221" s="56"/>
      <c r="EE1221" s="56"/>
      <c r="EF1221" s="56"/>
      <c r="EG1221" s="56"/>
      <c r="EH1221" s="56"/>
      <c r="EI1221" s="56"/>
      <c r="EJ1221" s="56"/>
      <c r="EK1221" s="56"/>
      <c r="EL1221" s="56"/>
      <c r="EM1221" s="56"/>
      <c r="EN1221" s="56"/>
      <c r="EO1221" s="56"/>
      <c r="EP1221" s="56"/>
      <c r="EQ1221" s="56"/>
      <c r="ER1221" s="56"/>
      <c r="ES1221" s="56"/>
      <c r="ET1221" s="56"/>
      <c r="EU1221" s="56"/>
      <c r="EV1221" s="56"/>
      <c r="EW1221" s="56"/>
      <c r="EX1221" s="56"/>
      <c r="EY1221" s="56"/>
      <c r="EZ1221" s="56"/>
      <c r="FA1221" s="56"/>
      <c r="FB1221" s="56"/>
      <c r="FC1221" s="56"/>
      <c r="FD1221" s="56"/>
      <c r="FE1221" s="56"/>
      <c r="FF1221" s="56"/>
      <c r="FG1221" s="56"/>
      <c r="FH1221" s="56"/>
      <c r="FI1221" s="56"/>
      <c r="FJ1221" s="56"/>
      <c r="FK1221" s="56"/>
      <c r="FL1221" s="56"/>
      <c r="FM1221" s="56"/>
      <c r="FN1221" s="56"/>
      <c r="FO1221" s="56"/>
      <c r="FP1221" s="56"/>
      <c r="FQ1221" s="56"/>
      <c r="FR1221" s="56"/>
      <c r="FS1221" s="56"/>
      <c r="FT1221" s="56"/>
      <c r="FU1221" s="56"/>
      <c r="FV1221" s="56"/>
      <c r="FW1221" s="56"/>
      <c r="FX1221" s="56"/>
      <c r="FY1221" s="56"/>
      <c r="FZ1221" s="56"/>
      <c r="GA1221" s="56"/>
      <c r="GB1221" s="56"/>
      <c r="GC1221" s="56"/>
      <c r="GD1221" s="56"/>
      <c r="GE1221" s="56"/>
      <c r="GF1221" s="56"/>
      <c r="GG1221" s="56"/>
      <c r="GH1221" s="56"/>
      <c r="GI1221" s="56"/>
      <c r="GJ1221" s="56"/>
      <c r="GK1221" s="56"/>
      <c r="GL1221" s="56"/>
      <c r="GM1221" s="56"/>
      <c r="GN1221" s="56"/>
      <c r="GO1221" s="56"/>
      <c r="GP1221" s="56"/>
      <c r="GQ1221" s="56"/>
      <c r="GR1221" s="56"/>
      <c r="GS1221" s="56"/>
      <c r="GT1221" s="56"/>
      <c r="GU1221" s="56"/>
      <c r="GV1221" s="56"/>
      <c r="GW1221" s="56"/>
      <c r="GX1221" s="56"/>
      <c r="GY1221" s="56"/>
      <c r="GZ1221" s="56"/>
      <c r="HA1221" s="56"/>
      <c r="HB1221" s="56"/>
      <c r="HC1221" s="56"/>
      <c r="HD1221" s="56"/>
      <c r="HE1221" s="56"/>
      <c r="HF1221" s="56"/>
      <c r="HG1221" s="56"/>
      <c r="HH1221" s="56"/>
      <c r="HI1221" s="56"/>
      <c r="HJ1221" s="56"/>
      <c r="HK1221" s="56"/>
      <c r="HL1221" s="56"/>
      <c r="HM1221" s="56"/>
      <c r="HN1221" s="56"/>
      <c r="HO1221" s="56"/>
      <c r="HP1221" s="56"/>
      <c r="HQ1221" s="56"/>
      <c r="HR1221" s="56"/>
      <c r="HS1221" s="56"/>
      <c r="HT1221" s="56"/>
      <c r="HU1221" s="56"/>
      <c r="HV1221" s="56"/>
      <c r="HW1221" s="56"/>
      <c r="HX1221" s="56"/>
      <c r="HY1221" s="56"/>
      <c r="HZ1221" s="56"/>
      <c r="IA1221" s="56"/>
      <c r="IB1221" s="56"/>
      <c r="IC1221" s="56"/>
      <c r="ID1221" s="56"/>
      <c r="IE1221" s="56"/>
      <c r="IF1221" s="56"/>
      <c r="IG1221" s="56"/>
      <c r="IH1221" s="56"/>
      <c r="II1221" s="56"/>
      <c r="IJ1221" s="56"/>
      <c r="IK1221" s="56"/>
      <c r="IL1221" s="56"/>
      <c r="IM1221" s="56"/>
      <c r="IN1221" s="56"/>
      <c r="IO1221" s="56"/>
      <c r="IP1221" s="56"/>
      <c r="IQ1221" s="56"/>
      <c r="IR1221" s="56"/>
      <c r="IS1221" s="56"/>
      <c r="IT1221" s="56"/>
      <c r="IU1221" s="56"/>
      <c r="IV1221" s="56"/>
      <c r="IW1221" s="56"/>
      <c r="IX1221" s="56"/>
    </row>
    <row r="1222" spans="2:258">
      <c r="B1222" s="56"/>
      <c r="C1222" s="56"/>
      <c r="D1222" s="56"/>
      <c r="E1222" s="56"/>
      <c r="F1222" s="56"/>
      <c r="G1222" s="56"/>
      <c r="H1222" s="56"/>
      <c r="I1222" s="56"/>
      <c r="J1222" s="56"/>
      <c r="K1222" s="56"/>
      <c r="L1222" s="56"/>
      <c r="M1222" s="56"/>
      <c r="CK1222" s="56"/>
      <c r="CL1222" s="56"/>
      <c r="CM1222" s="56"/>
      <c r="CN1222" s="56"/>
      <c r="CO1222" s="56"/>
      <c r="CP1222" s="56"/>
      <c r="CQ1222" s="56"/>
      <c r="CR1222" s="56"/>
      <c r="CS1222" s="56"/>
      <c r="CT1222" s="56"/>
      <c r="CU1222" s="56"/>
      <c r="CV1222" s="56"/>
      <c r="CW1222" s="56"/>
      <c r="CX1222" s="56"/>
      <c r="CY1222" s="56"/>
      <c r="CZ1222" s="56"/>
      <c r="DA1222" s="56"/>
      <c r="DB1222" s="56"/>
      <c r="DC1222" s="56"/>
      <c r="DD1222" s="56"/>
      <c r="DE1222" s="56"/>
      <c r="DF1222" s="56"/>
      <c r="DG1222" s="56"/>
      <c r="DH1222" s="56"/>
      <c r="DI1222" s="56"/>
      <c r="DJ1222" s="56"/>
      <c r="DK1222" s="56"/>
      <c r="DL1222" s="56"/>
      <c r="DM1222" s="56"/>
      <c r="DN1222" s="56"/>
      <c r="DO1222" s="56"/>
      <c r="DP1222" s="56"/>
      <c r="DQ1222" s="56"/>
      <c r="DR1222" s="56"/>
      <c r="DS1222" s="56"/>
      <c r="DT1222" s="56"/>
      <c r="DU1222" s="56"/>
      <c r="DV1222" s="56"/>
      <c r="DW1222" s="56"/>
      <c r="DX1222" s="56"/>
      <c r="DY1222" s="56"/>
      <c r="DZ1222" s="56"/>
      <c r="EA1222" s="56"/>
      <c r="EB1222" s="56"/>
      <c r="EC1222" s="56"/>
      <c r="ED1222" s="56"/>
      <c r="EE1222" s="56"/>
      <c r="EF1222" s="56"/>
      <c r="EG1222" s="56"/>
      <c r="EH1222" s="56"/>
      <c r="EI1222" s="56"/>
      <c r="EJ1222" s="56"/>
      <c r="EK1222" s="56"/>
      <c r="EL1222" s="56"/>
      <c r="EM1222" s="56"/>
      <c r="EN1222" s="56"/>
      <c r="EO1222" s="56"/>
      <c r="EP1222" s="56"/>
      <c r="EQ1222" s="56"/>
      <c r="ER1222" s="56"/>
      <c r="ES1222" s="56"/>
      <c r="ET1222" s="56"/>
      <c r="EU1222" s="56"/>
      <c r="EV1222" s="56"/>
      <c r="EW1222" s="56"/>
      <c r="EX1222" s="56"/>
      <c r="EY1222" s="56"/>
      <c r="EZ1222" s="56"/>
      <c r="FA1222" s="56"/>
      <c r="FB1222" s="56"/>
      <c r="FC1222" s="56"/>
      <c r="FD1222" s="56"/>
      <c r="FE1222" s="56"/>
      <c r="FF1222" s="56"/>
      <c r="FG1222" s="56"/>
      <c r="FH1222" s="56"/>
      <c r="FI1222" s="56"/>
      <c r="FJ1222" s="56"/>
      <c r="FK1222" s="56"/>
      <c r="FL1222" s="56"/>
      <c r="FM1222" s="56"/>
      <c r="FN1222" s="56"/>
      <c r="FO1222" s="56"/>
      <c r="FP1222" s="56"/>
      <c r="FQ1222" s="56"/>
      <c r="FR1222" s="56"/>
      <c r="FS1222" s="56"/>
      <c r="FT1222" s="56"/>
      <c r="FU1222" s="56"/>
      <c r="FV1222" s="56"/>
      <c r="FW1222" s="56"/>
      <c r="FX1222" s="56"/>
      <c r="FY1222" s="56"/>
      <c r="FZ1222" s="56"/>
      <c r="GA1222" s="56"/>
      <c r="GB1222" s="56"/>
      <c r="GC1222" s="56"/>
      <c r="GD1222" s="56"/>
      <c r="GE1222" s="56"/>
      <c r="GF1222" s="56"/>
      <c r="GG1222" s="56"/>
      <c r="GH1222" s="56"/>
      <c r="GI1222" s="56"/>
      <c r="GJ1222" s="56"/>
      <c r="GK1222" s="56"/>
      <c r="GL1222" s="56"/>
      <c r="GM1222" s="56"/>
      <c r="GN1222" s="56"/>
      <c r="GO1222" s="56"/>
      <c r="GP1222" s="56"/>
      <c r="GQ1222" s="56"/>
      <c r="GR1222" s="56"/>
      <c r="GS1222" s="56"/>
      <c r="GT1222" s="56"/>
      <c r="GU1222" s="56"/>
      <c r="GV1222" s="56"/>
      <c r="GW1222" s="56"/>
      <c r="GX1222" s="56"/>
      <c r="GY1222" s="56"/>
      <c r="GZ1222" s="56"/>
      <c r="HA1222" s="56"/>
      <c r="HB1222" s="56"/>
      <c r="HC1222" s="56"/>
      <c r="HD1222" s="56"/>
      <c r="HE1222" s="56"/>
      <c r="HF1222" s="56"/>
      <c r="HG1222" s="56"/>
      <c r="HH1222" s="56"/>
      <c r="HI1222" s="56"/>
      <c r="HJ1222" s="56"/>
      <c r="HK1222" s="56"/>
      <c r="HL1222" s="56"/>
      <c r="HM1222" s="56"/>
      <c r="HN1222" s="56"/>
      <c r="HO1222" s="56"/>
      <c r="HP1222" s="56"/>
      <c r="HQ1222" s="56"/>
      <c r="HR1222" s="56"/>
      <c r="HS1222" s="56"/>
      <c r="HT1222" s="56"/>
      <c r="HU1222" s="56"/>
      <c r="HV1222" s="56"/>
      <c r="HW1222" s="56"/>
      <c r="HX1222" s="56"/>
      <c r="HY1222" s="56"/>
      <c r="HZ1222" s="56"/>
      <c r="IA1222" s="56"/>
      <c r="IB1222" s="56"/>
      <c r="IC1222" s="56"/>
      <c r="ID1222" s="56"/>
      <c r="IE1222" s="56"/>
      <c r="IF1222" s="56"/>
      <c r="IG1222" s="56"/>
      <c r="IH1222" s="56"/>
      <c r="II1222" s="56"/>
      <c r="IJ1222" s="56"/>
      <c r="IK1222" s="56"/>
      <c r="IL1222" s="56"/>
      <c r="IM1222" s="56"/>
      <c r="IN1222" s="56"/>
      <c r="IO1222" s="56"/>
      <c r="IP1222" s="56"/>
      <c r="IQ1222" s="56"/>
      <c r="IR1222" s="56"/>
      <c r="IS1222" s="56"/>
      <c r="IT1222" s="56"/>
      <c r="IU1222" s="56"/>
      <c r="IV1222" s="56"/>
      <c r="IW1222" s="56"/>
      <c r="IX1222" s="56"/>
    </row>
    <row r="1223" spans="2:258">
      <c r="B1223" s="56"/>
      <c r="C1223" s="56"/>
      <c r="D1223" s="56"/>
      <c r="E1223" s="56"/>
      <c r="F1223" s="56"/>
      <c r="G1223" s="56"/>
      <c r="H1223" s="56"/>
      <c r="I1223" s="56"/>
      <c r="J1223" s="56"/>
      <c r="K1223" s="56"/>
      <c r="L1223" s="56"/>
      <c r="M1223" s="56"/>
      <c r="CK1223" s="56"/>
      <c r="CL1223" s="56"/>
      <c r="CM1223" s="56"/>
      <c r="CN1223" s="56"/>
      <c r="CO1223" s="56"/>
      <c r="CP1223" s="56"/>
      <c r="CQ1223" s="56"/>
      <c r="CR1223" s="56"/>
      <c r="CS1223" s="56"/>
      <c r="CT1223" s="56"/>
      <c r="CU1223" s="56"/>
      <c r="CV1223" s="56"/>
      <c r="CW1223" s="56"/>
      <c r="CX1223" s="56"/>
      <c r="CY1223" s="56"/>
      <c r="CZ1223" s="56"/>
      <c r="DA1223" s="56"/>
      <c r="DB1223" s="56"/>
      <c r="DC1223" s="56"/>
      <c r="DD1223" s="56"/>
      <c r="DE1223" s="56"/>
      <c r="DF1223" s="56"/>
      <c r="DG1223" s="56"/>
      <c r="DH1223" s="56"/>
      <c r="DI1223" s="56"/>
      <c r="DJ1223" s="56"/>
      <c r="DK1223" s="56"/>
      <c r="DL1223" s="56"/>
      <c r="DM1223" s="56"/>
      <c r="DN1223" s="56"/>
      <c r="DO1223" s="56"/>
      <c r="DP1223" s="56"/>
      <c r="DQ1223" s="56"/>
      <c r="DR1223" s="56"/>
      <c r="DS1223" s="56"/>
      <c r="DT1223" s="56"/>
      <c r="DU1223" s="56"/>
      <c r="DV1223" s="56"/>
      <c r="DW1223" s="56"/>
      <c r="DX1223" s="56"/>
      <c r="DY1223" s="56"/>
      <c r="DZ1223" s="56"/>
      <c r="EA1223" s="56"/>
      <c r="EB1223" s="56"/>
      <c r="EC1223" s="56"/>
      <c r="ED1223" s="56"/>
      <c r="EE1223" s="56"/>
      <c r="EF1223" s="56"/>
      <c r="EG1223" s="56"/>
      <c r="EH1223" s="56"/>
      <c r="EI1223" s="56"/>
      <c r="EJ1223" s="56"/>
      <c r="EK1223" s="56"/>
      <c r="EL1223" s="56"/>
      <c r="EM1223" s="56"/>
      <c r="EN1223" s="56"/>
      <c r="EO1223" s="56"/>
      <c r="EP1223" s="56"/>
      <c r="EQ1223" s="56"/>
      <c r="ER1223" s="56"/>
      <c r="ES1223" s="56"/>
      <c r="ET1223" s="56"/>
      <c r="EU1223" s="56"/>
      <c r="EV1223" s="56"/>
      <c r="EW1223" s="56"/>
      <c r="EX1223" s="56"/>
      <c r="EY1223" s="56"/>
      <c r="EZ1223" s="56"/>
      <c r="FA1223" s="56"/>
      <c r="FB1223" s="56"/>
      <c r="FC1223" s="56"/>
      <c r="FD1223" s="56"/>
      <c r="FE1223" s="56"/>
      <c r="FF1223" s="56"/>
      <c r="FG1223" s="56"/>
      <c r="FH1223" s="56"/>
      <c r="FI1223" s="56"/>
      <c r="FJ1223" s="56"/>
      <c r="FK1223" s="56"/>
      <c r="FL1223" s="56"/>
      <c r="FM1223" s="56"/>
      <c r="FN1223" s="56"/>
      <c r="FO1223" s="56"/>
      <c r="FP1223" s="56"/>
      <c r="FQ1223" s="56"/>
      <c r="FR1223" s="56"/>
      <c r="FS1223" s="56"/>
      <c r="FT1223" s="56"/>
      <c r="FU1223" s="56"/>
      <c r="FV1223" s="56"/>
      <c r="FW1223" s="56"/>
      <c r="FX1223" s="56"/>
      <c r="FY1223" s="56"/>
      <c r="FZ1223" s="56"/>
      <c r="GA1223" s="56"/>
      <c r="GB1223" s="56"/>
      <c r="GC1223" s="56"/>
      <c r="GD1223" s="56"/>
      <c r="GE1223" s="56"/>
      <c r="GF1223" s="56"/>
      <c r="GG1223" s="56"/>
      <c r="GH1223" s="56"/>
      <c r="GI1223" s="56"/>
      <c r="GJ1223" s="56"/>
      <c r="GK1223" s="56"/>
      <c r="GL1223" s="56"/>
      <c r="GM1223" s="56"/>
      <c r="GN1223" s="56"/>
      <c r="GO1223" s="56"/>
      <c r="GP1223" s="56"/>
      <c r="GQ1223" s="56"/>
      <c r="GR1223" s="56"/>
      <c r="GS1223" s="56"/>
      <c r="GT1223" s="56"/>
      <c r="GU1223" s="56"/>
      <c r="GV1223" s="56"/>
      <c r="GW1223" s="56"/>
      <c r="GX1223" s="56"/>
      <c r="GY1223" s="56"/>
      <c r="GZ1223" s="56"/>
      <c r="HA1223" s="56"/>
      <c r="HB1223" s="56"/>
      <c r="HC1223" s="56"/>
      <c r="HD1223" s="56"/>
      <c r="HE1223" s="56"/>
      <c r="HF1223" s="56"/>
      <c r="HG1223" s="56"/>
      <c r="HH1223" s="56"/>
      <c r="HI1223" s="56"/>
      <c r="HJ1223" s="56"/>
      <c r="HK1223" s="56"/>
      <c r="HL1223" s="56"/>
      <c r="HM1223" s="56"/>
      <c r="HN1223" s="56"/>
      <c r="HO1223" s="56"/>
      <c r="HP1223" s="56"/>
      <c r="HQ1223" s="56"/>
      <c r="HR1223" s="56"/>
      <c r="HS1223" s="56"/>
      <c r="HT1223" s="56"/>
      <c r="HU1223" s="56"/>
      <c r="HV1223" s="56"/>
      <c r="HW1223" s="56"/>
      <c r="HX1223" s="56"/>
      <c r="HY1223" s="56"/>
      <c r="HZ1223" s="56"/>
      <c r="IA1223" s="56"/>
      <c r="IB1223" s="56"/>
      <c r="IC1223" s="56"/>
      <c r="ID1223" s="56"/>
      <c r="IE1223" s="56"/>
      <c r="IF1223" s="56"/>
      <c r="IG1223" s="56"/>
      <c r="IH1223" s="56"/>
      <c r="II1223" s="56"/>
      <c r="IJ1223" s="56"/>
      <c r="IK1223" s="56"/>
      <c r="IL1223" s="56"/>
      <c r="IM1223" s="56"/>
      <c r="IN1223" s="56"/>
      <c r="IO1223" s="56"/>
      <c r="IP1223" s="56"/>
      <c r="IQ1223" s="56"/>
      <c r="IR1223" s="56"/>
      <c r="IS1223" s="56"/>
      <c r="IT1223" s="56"/>
      <c r="IU1223" s="56"/>
      <c r="IV1223" s="56"/>
      <c r="IW1223" s="56"/>
      <c r="IX1223" s="56"/>
    </row>
    <row r="1224" spans="2:258">
      <c r="B1224" s="56"/>
      <c r="C1224" s="56"/>
      <c r="D1224" s="56"/>
      <c r="E1224" s="56"/>
      <c r="F1224" s="56"/>
      <c r="G1224" s="56"/>
      <c r="H1224" s="56"/>
      <c r="I1224" s="56"/>
      <c r="J1224" s="56"/>
      <c r="K1224" s="56"/>
      <c r="L1224" s="56"/>
      <c r="M1224" s="56"/>
      <c r="CK1224" s="56"/>
      <c r="CL1224" s="56"/>
      <c r="CM1224" s="56"/>
      <c r="CN1224" s="56"/>
      <c r="CO1224" s="56"/>
      <c r="CP1224" s="56"/>
      <c r="CQ1224" s="56"/>
      <c r="CR1224" s="56"/>
      <c r="CS1224" s="56"/>
      <c r="CT1224" s="56"/>
      <c r="CU1224" s="56"/>
      <c r="CV1224" s="56"/>
      <c r="CW1224" s="56"/>
      <c r="CX1224" s="56"/>
      <c r="CY1224" s="56"/>
      <c r="CZ1224" s="56"/>
      <c r="DA1224" s="56"/>
      <c r="DB1224" s="56"/>
      <c r="DC1224" s="56"/>
      <c r="DD1224" s="56"/>
      <c r="DE1224" s="56"/>
      <c r="DF1224" s="56"/>
      <c r="DG1224" s="56"/>
      <c r="DH1224" s="56"/>
      <c r="DI1224" s="56"/>
      <c r="DJ1224" s="56"/>
      <c r="DK1224" s="56"/>
      <c r="DL1224" s="56"/>
      <c r="DM1224" s="56"/>
      <c r="DN1224" s="56"/>
      <c r="DO1224" s="56"/>
      <c r="DP1224" s="56"/>
      <c r="DQ1224" s="56"/>
      <c r="DR1224" s="56"/>
      <c r="DS1224" s="56"/>
      <c r="DT1224" s="56"/>
      <c r="DU1224" s="56"/>
      <c r="DV1224" s="56"/>
      <c r="DW1224" s="56"/>
      <c r="DX1224" s="56"/>
      <c r="DY1224" s="56"/>
      <c r="DZ1224" s="56"/>
      <c r="EA1224" s="56"/>
      <c r="EB1224" s="56"/>
      <c r="EC1224" s="56"/>
      <c r="ED1224" s="56"/>
      <c r="EE1224" s="56"/>
      <c r="EF1224" s="56"/>
      <c r="EG1224" s="56"/>
      <c r="EH1224" s="56"/>
      <c r="EI1224" s="56"/>
      <c r="EJ1224" s="56"/>
      <c r="EK1224" s="56"/>
      <c r="EL1224" s="56"/>
      <c r="EM1224" s="56"/>
      <c r="EN1224" s="56"/>
      <c r="EO1224" s="56"/>
      <c r="EP1224" s="56"/>
      <c r="EQ1224" s="56"/>
      <c r="ER1224" s="56"/>
      <c r="ES1224" s="56"/>
      <c r="ET1224" s="56"/>
      <c r="EU1224" s="56"/>
      <c r="EV1224" s="56"/>
      <c r="EW1224" s="56"/>
      <c r="EX1224" s="56"/>
      <c r="EY1224" s="56"/>
      <c r="EZ1224" s="56"/>
      <c r="FA1224" s="56"/>
      <c r="FB1224" s="56"/>
      <c r="FC1224" s="56"/>
      <c r="FD1224" s="56"/>
      <c r="FE1224" s="56"/>
      <c r="FF1224" s="56"/>
      <c r="FG1224" s="56"/>
      <c r="FH1224" s="56"/>
      <c r="FI1224" s="56"/>
      <c r="FJ1224" s="56"/>
      <c r="FK1224" s="56"/>
      <c r="FL1224" s="56"/>
      <c r="FM1224" s="56"/>
      <c r="FN1224" s="56"/>
      <c r="FO1224" s="56"/>
      <c r="FP1224" s="56"/>
      <c r="FQ1224" s="56"/>
      <c r="FR1224" s="56"/>
      <c r="FS1224" s="56"/>
      <c r="FT1224" s="56"/>
      <c r="FU1224" s="56"/>
      <c r="FV1224" s="56"/>
      <c r="FW1224" s="56"/>
      <c r="FX1224" s="56"/>
      <c r="FY1224" s="56"/>
      <c r="FZ1224" s="56"/>
      <c r="GA1224" s="56"/>
      <c r="GB1224" s="56"/>
      <c r="GC1224" s="56"/>
      <c r="GD1224" s="56"/>
      <c r="GE1224" s="56"/>
      <c r="GF1224" s="56"/>
      <c r="GG1224" s="56"/>
      <c r="GH1224" s="56"/>
      <c r="GI1224" s="56"/>
      <c r="GJ1224" s="56"/>
      <c r="GK1224" s="56"/>
      <c r="GL1224" s="56"/>
      <c r="GM1224" s="56"/>
      <c r="GN1224" s="56"/>
      <c r="GO1224" s="56"/>
      <c r="GP1224" s="56"/>
      <c r="GQ1224" s="56"/>
      <c r="GR1224" s="56"/>
      <c r="GS1224" s="56"/>
      <c r="GT1224" s="56"/>
      <c r="GU1224" s="56"/>
      <c r="GV1224" s="56"/>
      <c r="GW1224" s="56"/>
      <c r="GX1224" s="56"/>
      <c r="GY1224" s="56"/>
      <c r="GZ1224" s="56"/>
      <c r="HA1224" s="56"/>
      <c r="HB1224" s="56"/>
      <c r="HC1224" s="56"/>
      <c r="HD1224" s="56"/>
      <c r="HE1224" s="56"/>
      <c r="HF1224" s="56"/>
      <c r="HG1224" s="56"/>
      <c r="HH1224" s="56"/>
      <c r="HI1224" s="56"/>
      <c r="HJ1224" s="56"/>
      <c r="HK1224" s="56"/>
      <c r="HL1224" s="56"/>
      <c r="HM1224" s="56"/>
      <c r="HN1224" s="56"/>
      <c r="HO1224" s="56"/>
      <c r="HP1224" s="56"/>
      <c r="HQ1224" s="56"/>
      <c r="HR1224" s="56"/>
      <c r="HS1224" s="56"/>
      <c r="HT1224" s="56"/>
      <c r="HU1224" s="56"/>
      <c r="HV1224" s="56"/>
      <c r="HW1224" s="56"/>
      <c r="HX1224" s="56"/>
      <c r="HY1224" s="56"/>
      <c r="HZ1224" s="56"/>
      <c r="IA1224" s="56"/>
      <c r="IB1224" s="56"/>
      <c r="IC1224" s="56"/>
      <c r="ID1224" s="56"/>
      <c r="IE1224" s="56"/>
      <c r="IF1224" s="56"/>
      <c r="IG1224" s="56"/>
      <c r="IH1224" s="56"/>
      <c r="II1224" s="56"/>
      <c r="IJ1224" s="56"/>
      <c r="IK1224" s="56"/>
      <c r="IL1224" s="56"/>
      <c r="IM1224" s="56"/>
      <c r="IN1224" s="56"/>
      <c r="IO1224" s="56"/>
      <c r="IP1224" s="56"/>
      <c r="IQ1224" s="56"/>
      <c r="IR1224" s="56"/>
      <c r="IS1224" s="56"/>
      <c r="IT1224" s="56"/>
      <c r="IU1224" s="56"/>
      <c r="IV1224" s="56"/>
      <c r="IW1224" s="56"/>
      <c r="IX1224" s="56"/>
    </row>
    <row r="1225" spans="2:258">
      <c r="B1225" s="56"/>
      <c r="C1225" s="56"/>
      <c r="D1225" s="56"/>
      <c r="E1225" s="56"/>
      <c r="F1225" s="56"/>
      <c r="G1225" s="56"/>
      <c r="H1225" s="56"/>
      <c r="I1225" s="56"/>
      <c r="J1225" s="56"/>
      <c r="K1225" s="56"/>
      <c r="L1225" s="56"/>
      <c r="M1225" s="56"/>
      <c r="CK1225" s="56"/>
      <c r="CL1225" s="56"/>
      <c r="CM1225" s="56"/>
      <c r="CN1225" s="56"/>
      <c r="CO1225" s="56"/>
      <c r="CP1225" s="56"/>
      <c r="CQ1225" s="56"/>
      <c r="CR1225" s="56"/>
      <c r="CS1225" s="56"/>
      <c r="CT1225" s="56"/>
      <c r="CU1225" s="56"/>
      <c r="CV1225" s="56"/>
      <c r="CW1225" s="56"/>
      <c r="CX1225" s="56"/>
      <c r="CY1225" s="56"/>
      <c r="CZ1225" s="56"/>
      <c r="DA1225" s="56"/>
      <c r="DB1225" s="56"/>
      <c r="DC1225" s="56"/>
      <c r="DD1225" s="56"/>
      <c r="DE1225" s="56"/>
      <c r="DF1225" s="56"/>
      <c r="DG1225" s="56"/>
      <c r="DH1225" s="56"/>
      <c r="DI1225" s="56"/>
      <c r="DJ1225" s="56"/>
      <c r="DK1225" s="56"/>
      <c r="DL1225" s="56"/>
      <c r="DM1225" s="56"/>
      <c r="DN1225" s="56"/>
      <c r="DO1225" s="56"/>
      <c r="DP1225" s="56"/>
      <c r="DQ1225" s="56"/>
      <c r="DR1225" s="56"/>
      <c r="DS1225" s="56"/>
      <c r="DT1225" s="56"/>
      <c r="DU1225" s="56"/>
      <c r="DV1225" s="56"/>
      <c r="DW1225" s="56"/>
      <c r="DX1225" s="56"/>
      <c r="DY1225" s="56"/>
      <c r="DZ1225" s="56"/>
      <c r="EA1225" s="56"/>
      <c r="EB1225" s="56"/>
      <c r="EC1225" s="56"/>
      <c r="ED1225" s="56"/>
      <c r="EE1225" s="56"/>
      <c r="EF1225" s="56"/>
      <c r="EG1225" s="56"/>
      <c r="EH1225" s="56"/>
      <c r="EI1225" s="56"/>
      <c r="EJ1225" s="56"/>
      <c r="EK1225" s="56"/>
      <c r="EL1225" s="56"/>
      <c r="EM1225" s="56"/>
      <c r="EN1225" s="56"/>
      <c r="EO1225" s="56"/>
      <c r="EP1225" s="56"/>
      <c r="EQ1225" s="56"/>
      <c r="ER1225" s="56"/>
      <c r="ES1225" s="56"/>
      <c r="ET1225" s="56"/>
      <c r="EU1225" s="56"/>
      <c r="EV1225" s="56"/>
      <c r="EW1225" s="56"/>
      <c r="EX1225" s="56"/>
      <c r="EY1225" s="56"/>
      <c r="EZ1225" s="56"/>
      <c r="FA1225" s="56"/>
      <c r="FB1225" s="56"/>
      <c r="FC1225" s="56"/>
      <c r="FD1225" s="56"/>
      <c r="FE1225" s="56"/>
      <c r="FF1225" s="56"/>
      <c r="FG1225" s="56"/>
      <c r="FH1225" s="56"/>
      <c r="FI1225" s="56"/>
      <c r="FJ1225" s="56"/>
      <c r="FK1225" s="56"/>
      <c r="FL1225" s="56"/>
      <c r="FM1225" s="56"/>
      <c r="FN1225" s="56"/>
      <c r="FO1225" s="56"/>
      <c r="FP1225" s="56"/>
      <c r="FQ1225" s="56"/>
      <c r="FR1225" s="56"/>
      <c r="FS1225" s="56"/>
      <c r="FT1225" s="56"/>
      <c r="FU1225" s="56"/>
      <c r="FV1225" s="56"/>
      <c r="FW1225" s="56"/>
      <c r="FX1225" s="56"/>
      <c r="FY1225" s="56"/>
      <c r="FZ1225" s="56"/>
      <c r="GA1225" s="56"/>
      <c r="GB1225" s="56"/>
      <c r="GC1225" s="56"/>
      <c r="GD1225" s="56"/>
      <c r="GE1225" s="56"/>
      <c r="GF1225" s="56"/>
      <c r="GG1225" s="56"/>
      <c r="GH1225" s="56"/>
      <c r="GI1225" s="56"/>
      <c r="GJ1225" s="56"/>
      <c r="GK1225" s="56"/>
      <c r="GL1225" s="56"/>
      <c r="GM1225" s="56"/>
      <c r="GN1225" s="56"/>
      <c r="GO1225" s="56"/>
      <c r="GP1225" s="56"/>
      <c r="GQ1225" s="56"/>
      <c r="GR1225" s="56"/>
      <c r="GS1225" s="56"/>
      <c r="GT1225" s="56"/>
      <c r="GU1225" s="56"/>
      <c r="GV1225" s="56"/>
      <c r="GW1225" s="56"/>
      <c r="GX1225" s="56"/>
      <c r="GY1225" s="56"/>
      <c r="GZ1225" s="56"/>
      <c r="HA1225" s="56"/>
      <c r="HB1225" s="56"/>
      <c r="HC1225" s="56"/>
      <c r="HD1225" s="56"/>
      <c r="HE1225" s="56"/>
      <c r="HF1225" s="56"/>
      <c r="HG1225" s="56"/>
      <c r="HH1225" s="56"/>
      <c r="HI1225" s="56"/>
      <c r="HJ1225" s="56"/>
      <c r="HK1225" s="56"/>
      <c r="HL1225" s="56"/>
      <c r="HM1225" s="56"/>
      <c r="HN1225" s="56"/>
      <c r="HO1225" s="56"/>
      <c r="HP1225" s="56"/>
      <c r="HQ1225" s="56"/>
      <c r="HR1225" s="56"/>
      <c r="HS1225" s="56"/>
      <c r="HT1225" s="56"/>
      <c r="HU1225" s="56"/>
      <c r="HV1225" s="56"/>
      <c r="HW1225" s="56"/>
      <c r="HX1225" s="56"/>
      <c r="HY1225" s="56"/>
      <c r="HZ1225" s="56"/>
      <c r="IA1225" s="56"/>
      <c r="IB1225" s="56"/>
      <c r="IC1225" s="56"/>
      <c r="ID1225" s="56"/>
      <c r="IE1225" s="56"/>
      <c r="IF1225" s="56"/>
      <c r="IG1225" s="56"/>
      <c r="IH1225" s="56"/>
      <c r="II1225" s="56"/>
      <c r="IJ1225" s="56"/>
      <c r="IK1225" s="56"/>
      <c r="IL1225" s="56"/>
      <c r="IM1225" s="56"/>
      <c r="IN1225" s="56"/>
      <c r="IO1225" s="56"/>
      <c r="IP1225" s="56"/>
      <c r="IQ1225" s="56"/>
      <c r="IR1225" s="56"/>
      <c r="IS1225" s="56"/>
      <c r="IT1225" s="56"/>
      <c r="IU1225" s="56"/>
      <c r="IV1225" s="56"/>
      <c r="IW1225" s="56"/>
      <c r="IX1225" s="56"/>
    </row>
    <row r="1226" spans="2:258">
      <c r="B1226" s="56"/>
      <c r="C1226" s="56"/>
      <c r="D1226" s="56"/>
      <c r="E1226" s="56"/>
      <c r="F1226" s="56"/>
      <c r="G1226" s="56"/>
      <c r="H1226" s="56"/>
      <c r="I1226" s="56"/>
      <c r="J1226" s="56"/>
      <c r="K1226" s="56"/>
      <c r="L1226" s="56"/>
      <c r="M1226" s="56"/>
      <c r="CK1226" s="56"/>
      <c r="CL1226" s="56"/>
      <c r="CM1226" s="56"/>
      <c r="CN1226" s="56"/>
      <c r="CO1226" s="56"/>
      <c r="CP1226" s="56"/>
      <c r="CQ1226" s="56"/>
      <c r="CR1226" s="56"/>
      <c r="CS1226" s="56"/>
      <c r="CT1226" s="56"/>
      <c r="CU1226" s="56"/>
      <c r="CV1226" s="56"/>
      <c r="CW1226" s="56"/>
      <c r="CX1226" s="56"/>
      <c r="CY1226" s="56"/>
      <c r="CZ1226" s="56"/>
      <c r="DA1226" s="56"/>
      <c r="DB1226" s="56"/>
      <c r="DC1226" s="56"/>
      <c r="DD1226" s="56"/>
      <c r="DE1226" s="56"/>
      <c r="DF1226" s="56"/>
      <c r="DG1226" s="56"/>
      <c r="DH1226" s="56"/>
      <c r="DI1226" s="56"/>
      <c r="DJ1226" s="56"/>
      <c r="DK1226" s="56"/>
      <c r="DL1226" s="56"/>
      <c r="DM1226" s="56"/>
      <c r="DN1226" s="56"/>
      <c r="DO1226" s="56"/>
      <c r="DP1226" s="56"/>
      <c r="DQ1226" s="56"/>
      <c r="DR1226" s="56"/>
      <c r="DS1226" s="56"/>
      <c r="DT1226" s="56"/>
      <c r="DU1226" s="56"/>
      <c r="DV1226" s="56"/>
      <c r="DW1226" s="56"/>
      <c r="DX1226" s="56"/>
      <c r="DY1226" s="56"/>
      <c r="DZ1226" s="56"/>
      <c r="EA1226" s="56"/>
      <c r="EB1226" s="56"/>
      <c r="EC1226" s="56"/>
      <c r="ED1226" s="56"/>
      <c r="EE1226" s="56"/>
      <c r="EF1226" s="56"/>
      <c r="EG1226" s="56"/>
      <c r="EH1226" s="56"/>
      <c r="EI1226" s="56"/>
      <c r="EJ1226" s="56"/>
      <c r="EK1226" s="56"/>
      <c r="EL1226" s="56"/>
      <c r="EM1226" s="56"/>
      <c r="EN1226" s="56"/>
      <c r="EO1226" s="56"/>
      <c r="EP1226" s="56"/>
      <c r="EQ1226" s="56"/>
      <c r="ER1226" s="56"/>
      <c r="ES1226" s="56"/>
      <c r="ET1226" s="56"/>
      <c r="EU1226" s="56"/>
      <c r="EV1226" s="56"/>
      <c r="EW1226" s="56"/>
      <c r="EX1226" s="56"/>
      <c r="EY1226" s="56"/>
      <c r="EZ1226" s="56"/>
      <c r="FA1226" s="56"/>
      <c r="FB1226" s="56"/>
      <c r="FC1226" s="56"/>
      <c r="FD1226" s="56"/>
      <c r="FE1226" s="56"/>
      <c r="FF1226" s="56"/>
      <c r="FG1226" s="56"/>
      <c r="FH1226" s="56"/>
      <c r="FI1226" s="56"/>
      <c r="FJ1226" s="56"/>
      <c r="FK1226" s="56"/>
      <c r="FL1226" s="56"/>
      <c r="FM1226" s="56"/>
      <c r="FN1226" s="56"/>
      <c r="FO1226" s="56"/>
      <c r="FP1226" s="56"/>
      <c r="FQ1226" s="56"/>
      <c r="FR1226" s="56"/>
      <c r="FS1226" s="56"/>
      <c r="FT1226" s="56"/>
      <c r="FU1226" s="56"/>
      <c r="FV1226" s="56"/>
      <c r="FW1226" s="56"/>
      <c r="FX1226" s="56"/>
      <c r="FY1226" s="56"/>
      <c r="FZ1226" s="56"/>
      <c r="GA1226" s="56"/>
      <c r="GB1226" s="56"/>
      <c r="GC1226" s="56"/>
      <c r="GD1226" s="56"/>
      <c r="GE1226" s="56"/>
      <c r="GF1226" s="56"/>
      <c r="GG1226" s="56"/>
      <c r="GH1226" s="56"/>
      <c r="GI1226" s="56"/>
      <c r="GJ1226" s="56"/>
      <c r="GK1226" s="56"/>
      <c r="GL1226" s="56"/>
      <c r="GM1226" s="56"/>
      <c r="GN1226" s="56"/>
      <c r="GO1226" s="56"/>
      <c r="GP1226" s="56"/>
      <c r="GQ1226" s="56"/>
      <c r="GR1226" s="56"/>
      <c r="GS1226" s="56"/>
      <c r="GT1226" s="56"/>
      <c r="GU1226" s="56"/>
      <c r="GV1226" s="56"/>
      <c r="GW1226" s="56"/>
      <c r="GX1226" s="56"/>
      <c r="GY1226" s="56"/>
      <c r="GZ1226" s="56"/>
      <c r="HA1226" s="56"/>
      <c r="HB1226" s="56"/>
      <c r="HC1226" s="56"/>
      <c r="HD1226" s="56"/>
      <c r="HE1226" s="56"/>
      <c r="HF1226" s="56"/>
      <c r="HG1226" s="56"/>
      <c r="HH1226" s="56"/>
      <c r="HI1226" s="56"/>
      <c r="HJ1226" s="56"/>
      <c r="HK1226" s="56"/>
      <c r="HL1226" s="56"/>
      <c r="HM1226" s="56"/>
      <c r="HN1226" s="56"/>
      <c r="HO1226" s="56"/>
      <c r="HP1226" s="56"/>
      <c r="HQ1226" s="56"/>
      <c r="HR1226" s="56"/>
      <c r="HS1226" s="56"/>
      <c r="HT1226" s="56"/>
      <c r="HU1226" s="56"/>
      <c r="HV1226" s="56"/>
      <c r="HW1226" s="56"/>
      <c r="HX1226" s="56"/>
      <c r="HY1226" s="56"/>
      <c r="HZ1226" s="56"/>
      <c r="IA1226" s="56"/>
      <c r="IB1226" s="56"/>
      <c r="IC1226" s="56"/>
      <c r="ID1226" s="56"/>
      <c r="IE1226" s="56"/>
      <c r="IF1226" s="56"/>
      <c r="IG1226" s="56"/>
      <c r="IH1226" s="56"/>
      <c r="II1226" s="56"/>
      <c r="IJ1226" s="56"/>
      <c r="IK1226" s="56"/>
      <c r="IL1226" s="56"/>
      <c r="IM1226" s="56"/>
      <c r="IN1226" s="56"/>
      <c r="IO1226" s="56"/>
      <c r="IP1226" s="56"/>
      <c r="IQ1226" s="56"/>
      <c r="IR1226" s="56"/>
      <c r="IS1226" s="56"/>
      <c r="IT1226" s="56"/>
      <c r="IU1226" s="56"/>
      <c r="IV1226" s="56"/>
      <c r="IW1226" s="56"/>
      <c r="IX1226" s="56"/>
    </row>
    <row r="1227" spans="2:258">
      <c r="B1227" s="56"/>
      <c r="C1227" s="56"/>
      <c r="D1227" s="56"/>
      <c r="E1227" s="56"/>
      <c r="F1227" s="56"/>
      <c r="G1227" s="56"/>
      <c r="H1227" s="56"/>
      <c r="I1227" s="56"/>
      <c r="J1227" s="56"/>
      <c r="K1227" s="56"/>
      <c r="L1227" s="56"/>
      <c r="M1227" s="56"/>
      <c r="CK1227" s="56"/>
      <c r="CL1227" s="56"/>
      <c r="CM1227" s="56"/>
      <c r="CN1227" s="56"/>
      <c r="CO1227" s="56"/>
      <c r="CP1227" s="56"/>
      <c r="CQ1227" s="56"/>
      <c r="CR1227" s="56"/>
      <c r="CS1227" s="56"/>
      <c r="CT1227" s="56"/>
      <c r="CU1227" s="56"/>
      <c r="CV1227" s="56"/>
      <c r="CW1227" s="56"/>
      <c r="CX1227" s="56"/>
      <c r="CY1227" s="56"/>
      <c r="CZ1227" s="56"/>
      <c r="DA1227" s="56"/>
      <c r="DB1227" s="56"/>
      <c r="DC1227" s="56"/>
      <c r="DD1227" s="56"/>
      <c r="DE1227" s="56"/>
      <c r="DF1227" s="56"/>
      <c r="DG1227" s="56"/>
      <c r="DH1227" s="56"/>
      <c r="DI1227" s="56"/>
      <c r="DJ1227" s="56"/>
      <c r="DK1227" s="56"/>
      <c r="DL1227" s="56"/>
      <c r="DM1227" s="56"/>
      <c r="DN1227" s="56"/>
      <c r="DO1227" s="56"/>
      <c r="DP1227" s="56"/>
      <c r="DQ1227" s="56"/>
      <c r="DR1227" s="56"/>
      <c r="DS1227" s="56"/>
      <c r="DT1227" s="56"/>
      <c r="DU1227" s="56"/>
      <c r="DV1227" s="56"/>
      <c r="DW1227" s="56"/>
      <c r="DX1227" s="56"/>
      <c r="DY1227" s="56"/>
      <c r="DZ1227" s="56"/>
      <c r="EA1227" s="56"/>
      <c r="EB1227" s="56"/>
      <c r="EC1227" s="56"/>
      <c r="ED1227" s="56"/>
      <c r="EE1227" s="56"/>
      <c r="EF1227" s="56"/>
      <c r="EG1227" s="56"/>
      <c r="EH1227" s="56"/>
      <c r="EI1227" s="56"/>
      <c r="EJ1227" s="56"/>
      <c r="EK1227" s="56"/>
      <c r="EL1227" s="56"/>
      <c r="EM1227" s="56"/>
      <c r="EN1227" s="56"/>
      <c r="EO1227" s="56"/>
      <c r="EP1227" s="56"/>
      <c r="EQ1227" s="56"/>
      <c r="ER1227" s="56"/>
      <c r="ES1227" s="56"/>
      <c r="ET1227" s="56"/>
      <c r="EU1227" s="56"/>
      <c r="EV1227" s="56"/>
      <c r="EW1227" s="56"/>
      <c r="EX1227" s="56"/>
      <c r="EY1227" s="56"/>
      <c r="EZ1227" s="56"/>
      <c r="FA1227" s="56"/>
      <c r="FB1227" s="56"/>
      <c r="FC1227" s="56"/>
      <c r="FD1227" s="56"/>
      <c r="FE1227" s="56"/>
      <c r="FF1227" s="56"/>
      <c r="FG1227" s="56"/>
      <c r="FH1227" s="56"/>
      <c r="FI1227" s="56"/>
      <c r="FJ1227" s="56"/>
      <c r="FK1227" s="56"/>
      <c r="FL1227" s="56"/>
      <c r="FM1227" s="56"/>
      <c r="FN1227" s="56"/>
      <c r="FO1227" s="56"/>
      <c r="FP1227" s="56"/>
      <c r="FQ1227" s="56"/>
      <c r="FR1227" s="56"/>
      <c r="FS1227" s="56"/>
      <c r="FT1227" s="56"/>
      <c r="FU1227" s="56"/>
      <c r="FV1227" s="56"/>
      <c r="FW1227" s="56"/>
      <c r="FX1227" s="56"/>
      <c r="FY1227" s="56"/>
      <c r="FZ1227" s="56"/>
      <c r="GA1227" s="56"/>
      <c r="GB1227" s="56"/>
      <c r="GC1227" s="56"/>
      <c r="GD1227" s="56"/>
      <c r="GE1227" s="56"/>
      <c r="GF1227" s="56"/>
      <c r="GG1227" s="56"/>
      <c r="GH1227" s="56"/>
      <c r="GI1227" s="56"/>
      <c r="GJ1227" s="56"/>
      <c r="GK1227" s="56"/>
      <c r="GL1227" s="56"/>
      <c r="GM1227" s="56"/>
      <c r="GN1227" s="56"/>
      <c r="GO1227" s="56"/>
      <c r="GP1227" s="56"/>
      <c r="GQ1227" s="56"/>
      <c r="GR1227" s="56"/>
      <c r="GS1227" s="56"/>
      <c r="GT1227" s="56"/>
      <c r="GU1227" s="56"/>
      <c r="GV1227" s="56"/>
      <c r="GW1227" s="56"/>
      <c r="GX1227" s="56"/>
      <c r="GY1227" s="56"/>
      <c r="GZ1227" s="56"/>
      <c r="HA1227" s="56"/>
      <c r="HB1227" s="56"/>
      <c r="HC1227" s="56"/>
      <c r="HD1227" s="56"/>
      <c r="HE1227" s="56"/>
      <c r="HF1227" s="56"/>
      <c r="HG1227" s="56"/>
      <c r="HH1227" s="56"/>
      <c r="HI1227" s="56"/>
      <c r="HJ1227" s="56"/>
      <c r="HK1227" s="56"/>
      <c r="HL1227" s="56"/>
      <c r="HM1227" s="56"/>
      <c r="HN1227" s="56"/>
      <c r="HO1227" s="56"/>
      <c r="HP1227" s="56"/>
      <c r="HQ1227" s="56"/>
      <c r="HR1227" s="56"/>
      <c r="HS1227" s="56"/>
      <c r="HT1227" s="56"/>
      <c r="HU1227" s="56"/>
      <c r="HV1227" s="56"/>
      <c r="HW1227" s="56"/>
      <c r="HX1227" s="56"/>
      <c r="HY1227" s="56"/>
      <c r="HZ1227" s="56"/>
      <c r="IA1227" s="56"/>
      <c r="IB1227" s="56"/>
      <c r="IC1227" s="56"/>
      <c r="ID1227" s="56"/>
      <c r="IE1227" s="56"/>
      <c r="IF1227" s="56"/>
      <c r="IG1227" s="56"/>
      <c r="IH1227" s="56"/>
      <c r="II1227" s="56"/>
      <c r="IJ1227" s="56"/>
      <c r="IK1227" s="56"/>
      <c r="IL1227" s="56"/>
      <c r="IM1227" s="56"/>
      <c r="IN1227" s="56"/>
      <c r="IO1227" s="56"/>
      <c r="IP1227" s="56"/>
      <c r="IQ1227" s="56"/>
      <c r="IR1227" s="56"/>
      <c r="IS1227" s="56"/>
      <c r="IT1227" s="56"/>
      <c r="IU1227" s="56"/>
      <c r="IV1227" s="56"/>
      <c r="IW1227" s="56"/>
      <c r="IX1227" s="56"/>
    </row>
    <row r="1228" spans="2:258">
      <c r="B1228" s="56"/>
      <c r="C1228" s="56"/>
      <c r="D1228" s="56"/>
      <c r="E1228" s="56"/>
      <c r="F1228" s="56"/>
      <c r="G1228" s="56"/>
      <c r="H1228" s="56"/>
      <c r="I1228" s="56"/>
      <c r="J1228" s="56"/>
      <c r="K1228" s="56"/>
      <c r="L1228" s="56"/>
      <c r="M1228" s="56"/>
      <c r="CK1228" s="56"/>
      <c r="CL1228" s="56"/>
      <c r="CM1228" s="56"/>
      <c r="CN1228" s="56"/>
      <c r="CO1228" s="56"/>
      <c r="CP1228" s="56"/>
      <c r="CQ1228" s="56"/>
      <c r="CR1228" s="56"/>
      <c r="CS1228" s="56"/>
      <c r="CT1228" s="56"/>
      <c r="CU1228" s="56"/>
      <c r="CV1228" s="56"/>
      <c r="CW1228" s="56"/>
      <c r="CX1228" s="56"/>
      <c r="CY1228" s="56"/>
      <c r="CZ1228" s="56"/>
      <c r="DA1228" s="56"/>
      <c r="DB1228" s="56"/>
      <c r="DC1228" s="56"/>
      <c r="DD1228" s="56"/>
      <c r="DE1228" s="56"/>
      <c r="DF1228" s="56"/>
      <c r="DG1228" s="56"/>
      <c r="DH1228" s="56"/>
      <c r="DI1228" s="56"/>
      <c r="DJ1228" s="56"/>
      <c r="DK1228" s="56"/>
      <c r="DL1228" s="56"/>
      <c r="DM1228" s="56"/>
      <c r="DN1228" s="56"/>
      <c r="DO1228" s="56"/>
      <c r="DP1228" s="56"/>
      <c r="DQ1228" s="56"/>
      <c r="DR1228" s="56"/>
      <c r="DS1228" s="56"/>
      <c r="DT1228" s="56"/>
      <c r="DU1228" s="56"/>
      <c r="DV1228" s="56"/>
      <c r="DW1228" s="56"/>
      <c r="DX1228" s="56"/>
      <c r="DY1228" s="56"/>
      <c r="DZ1228" s="56"/>
      <c r="EA1228" s="56"/>
      <c r="EB1228" s="56"/>
      <c r="EC1228" s="56"/>
      <c r="ED1228" s="56"/>
      <c r="EE1228" s="56"/>
      <c r="EF1228" s="56"/>
      <c r="EG1228" s="56"/>
      <c r="EH1228" s="56"/>
      <c r="EI1228" s="56"/>
      <c r="EJ1228" s="56"/>
      <c r="EK1228" s="56"/>
      <c r="EL1228" s="56"/>
      <c r="EM1228" s="56"/>
      <c r="EN1228" s="56"/>
      <c r="EO1228" s="56"/>
      <c r="EP1228" s="56"/>
      <c r="EQ1228" s="56"/>
      <c r="ER1228" s="56"/>
      <c r="ES1228" s="56"/>
      <c r="ET1228" s="56"/>
      <c r="EU1228" s="56"/>
      <c r="EV1228" s="56"/>
      <c r="EW1228" s="56"/>
      <c r="EX1228" s="56"/>
      <c r="EY1228" s="56"/>
      <c r="EZ1228" s="56"/>
      <c r="FA1228" s="56"/>
      <c r="FB1228" s="56"/>
      <c r="FC1228" s="56"/>
      <c r="FD1228" s="56"/>
      <c r="FE1228" s="56"/>
      <c r="FF1228" s="56"/>
      <c r="FG1228" s="56"/>
      <c r="FH1228" s="56"/>
      <c r="FI1228" s="56"/>
      <c r="FJ1228" s="56"/>
      <c r="FK1228" s="56"/>
      <c r="FL1228" s="56"/>
      <c r="FM1228" s="56"/>
      <c r="FN1228" s="56"/>
      <c r="FO1228" s="56"/>
      <c r="FP1228" s="56"/>
      <c r="FQ1228" s="56"/>
      <c r="FR1228" s="56"/>
      <c r="FS1228" s="56"/>
      <c r="FT1228" s="56"/>
      <c r="FU1228" s="56"/>
      <c r="FV1228" s="56"/>
      <c r="FW1228" s="56"/>
      <c r="FX1228" s="56"/>
      <c r="FY1228" s="56"/>
      <c r="FZ1228" s="56"/>
      <c r="GA1228" s="56"/>
      <c r="GB1228" s="56"/>
      <c r="GC1228" s="56"/>
      <c r="GD1228" s="56"/>
      <c r="GE1228" s="56"/>
      <c r="GF1228" s="56"/>
      <c r="GG1228" s="56"/>
      <c r="GH1228" s="56"/>
      <c r="GI1228" s="56"/>
      <c r="GJ1228" s="56"/>
      <c r="GK1228" s="56"/>
      <c r="GL1228" s="56"/>
      <c r="GM1228" s="56"/>
      <c r="GN1228" s="56"/>
      <c r="GO1228" s="56"/>
      <c r="GP1228" s="56"/>
      <c r="GQ1228" s="56"/>
      <c r="GR1228" s="56"/>
      <c r="GS1228" s="56"/>
      <c r="GT1228" s="56"/>
      <c r="GU1228" s="56"/>
      <c r="GV1228" s="56"/>
      <c r="GW1228" s="56"/>
      <c r="GX1228" s="56"/>
      <c r="GY1228" s="56"/>
      <c r="GZ1228" s="56"/>
      <c r="HA1228" s="56"/>
      <c r="HB1228" s="56"/>
      <c r="HC1228" s="56"/>
      <c r="HD1228" s="56"/>
      <c r="HE1228" s="56"/>
      <c r="HF1228" s="56"/>
      <c r="HG1228" s="56"/>
      <c r="HH1228" s="56"/>
      <c r="HI1228" s="56"/>
      <c r="HJ1228" s="56"/>
      <c r="HK1228" s="56"/>
      <c r="HL1228" s="56"/>
      <c r="HM1228" s="56"/>
      <c r="HN1228" s="56"/>
      <c r="HO1228" s="56"/>
      <c r="HP1228" s="56"/>
      <c r="HQ1228" s="56"/>
      <c r="HR1228" s="56"/>
      <c r="HS1228" s="56"/>
      <c r="HT1228" s="56"/>
      <c r="HU1228" s="56"/>
      <c r="HV1228" s="56"/>
      <c r="HW1228" s="56"/>
      <c r="HX1228" s="56"/>
      <c r="HY1228" s="56"/>
      <c r="HZ1228" s="56"/>
      <c r="IA1228" s="56"/>
      <c r="IB1228" s="56"/>
      <c r="IC1228" s="56"/>
      <c r="ID1228" s="56"/>
      <c r="IE1228" s="56"/>
      <c r="IF1228" s="56"/>
      <c r="IG1228" s="56"/>
      <c r="IH1228" s="56"/>
      <c r="II1228" s="56"/>
      <c r="IJ1228" s="56"/>
      <c r="IK1228" s="56"/>
      <c r="IL1228" s="56"/>
      <c r="IM1228" s="56"/>
      <c r="IN1228" s="56"/>
      <c r="IO1228" s="56"/>
      <c r="IP1228" s="56"/>
      <c r="IQ1228" s="56"/>
      <c r="IR1228" s="56"/>
      <c r="IS1228" s="56"/>
      <c r="IT1228" s="56"/>
      <c r="IU1228" s="56"/>
      <c r="IV1228" s="56"/>
      <c r="IW1228" s="56"/>
      <c r="IX1228" s="56"/>
    </row>
    <row r="1229" spans="2:258">
      <c r="B1229" s="56"/>
      <c r="C1229" s="56"/>
      <c r="D1229" s="56"/>
      <c r="E1229" s="56"/>
      <c r="F1229" s="56"/>
      <c r="G1229" s="56"/>
      <c r="H1229" s="56"/>
      <c r="I1229" s="56"/>
      <c r="J1229" s="56"/>
      <c r="K1229" s="56"/>
      <c r="L1229" s="56"/>
      <c r="M1229" s="56"/>
      <c r="CK1229" s="56"/>
      <c r="CL1229" s="56"/>
      <c r="CM1229" s="56"/>
      <c r="CN1229" s="56"/>
      <c r="CO1229" s="56"/>
      <c r="CP1229" s="56"/>
      <c r="CQ1229" s="56"/>
      <c r="CR1229" s="56"/>
      <c r="CS1229" s="56"/>
      <c r="CT1229" s="56"/>
      <c r="CU1229" s="56"/>
      <c r="CV1229" s="56"/>
      <c r="CW1229" s="56"/>
      <c r="CX1229" s="56"/>
      <c r="CY1229" s="56"/>
      <c r="CZ1229" s="56"/>
      <c r="DA1229" s="56"/>
      <c r="DB1229" s="56"/>
      <c r="DC1229" s="56"/>
      <c r="DD1229" s="56"/>
      <c r="DE1229" s="56"/>
      <c r="DF1229" s="56"/>
      <c r="DG1229" s="56"/>
      <c r="DH1229" s="56"/>
      <c r="DI1229" s="56"/>
      <c r="DJ1229" s="56"/>
      <c r="DK1229" s="56"/>
      <c r="DL1229" s="56"/>
      <c r="DM1229" s="56"/>
      <c r="DN1229" s="56"/>
      <c r="DO1229" s="56"/>
      <c r="DP1229" s="56"/>
      <c r="DQ1229" s="56"/>
      <c r="DR1229" s="56"/>
      <c r="DS1229" s="56"/>
      <c r="DT1229" s="56"/>
      <c r="DU1229" s="56"/>
      <c r="DV1229" s="56"/>
      <c r="DW1229" s="56"/>
      <c r="DX1229" s="56"/>
      <c r="DY1229" s="56"/>
      <c r="DZ1229" s="56"/>
      <c r="EA1229" s="56"/>
      <c r="EB1229" s="56"/>
      <c r="EC1229" s="56"/>
      <c r="ED1229" s="56"/>
      <c r="EE1229" s="56"/>
      <c r="EF1229" s="56"/>
      <c r="EG1229" s="56"/>
      <c r="EH1229" s="56"/>
      <c r="EI1229" s="56"/>
      <c r="EJ1229" s="56"/>
      <c r="EK1229" s="56"/>
      <c r="EL1229" s="56"/>
      <c r="EM1229" s="56"/>
      <c r="EN1229" s="56"/>
      <c r="EO1229" s="56"/>
      <c r="EP1229" s="56"/>
      <c r="EQ1229" s="56"/>
      <c r="ER1229" s="56"/>
      <c r="ES1229" s="56"/>
      <c r="ET1229" s="56"/>
      <c r="EU1229" s="56"/>
      <c r="EV1229" s="56"/>
      <c r="EW1229" s="56"/>
      <c r="EX1229" s="56"/>
      <c r="EY1229" s="56"/>
      <c r="EZ1229" s="56"/>
      <c r="FA1229" s="56"/>
      <c r="FB1229" s="56"/>
      <c r="FC1229" s="56"/>
      <c r="FD1229" s="56"/>
      <c r="FE1229" s="56"/>
      <c r="FF1229" s="56"/>
      <c r="FG1229" s="56"/>
      <c r="FH1229" s="56"/>
      <c r="FI1229" s="56"/>
      <c r="FJ1229" s="56"/>
      <c r="FK1229" s="56"/>
      <c r="FL1229" s="56"/>
      <c r="FM1229" s="56"/>
      <c r="FN1229" s="56"/>
      <c r="FO1229" s="56"/>
      <c r="FP1229" s="56"/>
      <c r="FQ1229" s="56"/>
      <c r="FR1229" s="56"/>
      <c r="FS1229" s="56"/>
      <c r="FT1229" s="56"/>
      <c r="FU1229" s="56"/>
      <c r="FV1229" s="56"/>
      <c r="FW1229" s="56"/>
      <c r="FX1229" s="56"/>
      <c r="FY1229" s="56"/>
      <c r="FZ1229" s="56"/>
      <c r="GA1229" s="56"/>
      <c r="GB1229" s="56"/>
      <c r="GC1229" s="56"/>
      <c r="GD1229" s="56"/>
      <c r="GE1229" s="56"/>
      <c r="GF1229" s="56"/>
      <c r="GG1229" s="56"/>
      <c r="GH1229" s="56"/>
      <c r="GI1229" s="56"/>
      <c r="GJ1229" s="56"/>
      <c r="GK1229" s="56"/>
      <c r="GL1229" s="56"/>
      <c r="GM1229" s="56"/>
      <c r="GN1229" s="56"/>
      <c r="GO1229" s="56"/>
      <c r="GP1229" s="56"/>
      <c r="GQ1229" s="56"/>
      <c r="GR1229" s="56"/>
      <c r="GS1229" s="56"/>
      <c r="GT1229" s="56"/>
      <c r="GU1229" s="56"/>
      <c r="GV1229" s="56"/>
      <c r="GW1229" s="56"/>
      <c r="GX1229" s="56"/>
      <c r="GY1229" s="56"/>
      <c r="GZ1229" s="56"/>
      <c r="HA1229" s="56"/>
      <c r="HB1229" s="56"/>
      <c r="HC1229" s="56"/>
      <c r="HD1229" s="56"/>
      <c r="HE1229" s="56"/>
      <c r="HF1229" s="56"/>
      <c r="HG1229" s="56"/>
      <c r="HH1229" s="56"/>
      <c r="HI1229" s="56"/>
      <c r="HJ1229" s="56"/>
      <c r="HK1229" s="56"/>
      <c r="HL1229" s="56"/>
      <c r="HM1229" s="56"/>
      <c r="HN1229" s="56"/>
      <c r="HO1229" s="56"/>
      <c r="HP1229" s="56"/>
      <c r="HQ1229" s="56"/>
      <c r="HR1229" s="56"/>
      <c r="HS1229" s="56"/>
      <c r="HT1229" s="56"/>
      <c r="HU1229" s="56"/>
      <c r="HV1229" s="56"/>
      <c r="HW1229" s="56"/>
      <c r="HX1229" s="56"/>
      <c r="HY1229" s="56"/>
      <c r="HZ1229" s="56"/>
      <c r="IA1229" s="56"/>
      <c r="IB1229" s="56"/>
      <c r="IC1229" s="56"/>
      <c r="ID1229" s="56"/>
      <c r="IE1229" s="56"/>
      <c r="IF1229" s="56"/>
      <c r="IG1229" s="56"/>
      <c r="IH1229" s="56"/>
      <c r="II1229" s="56"/>
      <c r="IJ1229" s="56"/>
      <c r="IK1229" s="56"/>
      <c r="IL1229" s="56"/>
      <c r="IM1229" s="56"/>
      <c r="IN1229" s="56"/>
      <c r="IO1229" s="56"/>
      <c r="IP1229" s="56"/>
      <c r="IQ1229" s="56"/>
      <c r="IR1229" s="56"/>
      <c r="IS1229" s="56"/>
      <c r="IT1229" s="56"/>
      <c r="IU1229" s="56"/>
      <c r="IV1229" s="56"/>
      <c r="IW1229" s="56"/>
      <c r="IX1229" s="56"/>
    </row>
    <row r="1230" spans="2:258">
      <c r="B1230" s="56"/>
      <c r="C1230" s="56"/>
      <c r="D1230" s="56"/>
      <c r="E1230" s="56"/>
      <c r="F1230" s="56"/>
      <c r="G1230" s="56"/>
      <c r="H1230" s="56"/>
      <c r="I1230" s="56"/>
      <c r="J1230" s="56"/>
      <c r="K1230" s="56"/>
      <c r="L1230" s="56"/>
      <c r="M1230" s="56"/>
      <c r="CK1230" s="56"/>
      <c r="CL1230" s="56"/>
      <c r="CM1230" s="56"/>
      <c r="CN1230" s="56"/>
      <c r="CO1230" s="56"/>
      <c r="CP1230" s="56"/>
      <c r="CQ1230" s="56"/>
      <c r="CR1230" s="56"/>
      <c r="CS1230" s="56"/>
      <c r="CT1230" s="56"/>
      <c r="CU1230" s="56"/>
      <c r="CV1230" s="56"/>
      <c r="CW1230" s="56"/>
      <c r="CX1230" s="56"/>
      <c r="CY1230" s="56"/>
      <c r="CZ1230" s="56"/>
      <c r="DA1230" s="56"/>
      <c r="DB1230" s="56"/>
      <c r="DC1230" s="56"/>
      <c r="DD1230" s="56"/>
      <c r="DE1230" s="56"/>
      <c r="DF1230" s="56"/>
      <c r="DG1230" s="56"/>
      <c r="DH1230" s="56"/>
      <c r="DI1230" s="56"/>
      <c r="DJ1230" s="56"/>
      <c r="DK1230" s="56"/>
      <c r="DL1230" s="56"/>
      <c r="DM1230" s="56"/>
      <c r="DN1230" s="56"/>
      <c r="DO1230" s="56"/>
      <c r="DP1230" s="56"/>
      <c r="DQ1230" s="56"/>
      <c r="DR1230" s="56"/>
      <c r="DS1230" s="56"/>
      <c r="DT1230" s="56"/>
      <c r="DU1230" s="56"/>
      <c r="DV1230" s="56"/>
      <c r="DW1230" s="56"/>
      <c r="DX1230" s="56"/>
      <c r="DY1230" s="56"/>
      <c r="DZ1230" s="56"/>
      <c r="EA1230" s="56"/>
      <c r="EB1230" s="56"/>
      <c r="EC1230" s="56"/>
      <c r="ED1230" s="56"/>
      <c r="EE1230" s="56"/>
      <c r="EF1230" s="56"/>
      <c r="EG1230" s="56"/>
      <c r="EH1230" s="56"/>
      <c r="EI1230" s="56"/>
      <c r="EJ1230" s="56"/>
      <c r="EK1230" s="56"/>
      <c r="EL1230" s="56"/>
      <c r="EM1230" s="56"/>
      <c r="EN1230" s="56"/>
      <c r="EO1230" s="56"/>
      <c r="EP1230" s="56"/>
      <c r="EQ1230" s="56"/>
      <c r="ER1230" s="56"/>
      <c r="ES1230" s="56"/>
      <c r="ET1230" s="56"/>
      <c r="EU1230" s="56"/>
      <c r="EV1230" s="56"/>
      <c r="EW1230" s="56"/>
      <c r="EX1230" s="56"/>
      <c r="EY1230" s="56"/>
      <c r="EZ1230" s="56"/>
      <c r="FA1230" s="56"/>
      <c r="FB1230" s="56"/>
      <c r="FC1230" s="56"/>
      <c r="FD1230" s="56"/>
      <c r="FE1230" s="56"/>
      <c r="FF1230" s="56"/>
      <c r="FG1230" s="56"/>
      <c r="FH1230" s="56"/>
      <c r="FI1230" s="56"/>
      <c r="FJ1230" s="56"/>
      <c r="FK1230" s="56"/>
      <c r="FL1230" s="56"/>
      <c r="FM1230" s="56"/>
      <c r="FN1230" s="56"/>
      <c r="FO1230" s="56"/>
      <c r="FP1230" s="56"/>
      <c r="FQ1230" s="56"/>
      <c r="FR1230" s="56"/>
      <c r="FS1230" s="56"/>
      <c r="FT1230" s="56"/>
      <c r="FU1230" s="56"/>
      <c r="FV1230" s="56"/>
      <c r="FW1230" s="56"/>
      <c r="FX1230" s="56"/>
      <c r="FY1230" s="56"/>
      <c r="FZ1230" s="56"/>
      <c r="GA1230" s="56"/>
      <c r="GB1230" s="56"/>
      <c r="GC1230" s="56"/>
      <c r="GD1230" s="56"/>
      <c r="GE1230" s="56"/>
      <c r="GF1230" s="56"/>
      <c r="GG1230" s="56"/>
      <c r="GH1230" s="56"/>
      <c r="GI1230" s="56"/>
      <c r="GJ1230" s="56"/>
      <c r="GK1230" s="56"/>
      <c r="GL1230" s="56"/>
      <c r="GM1230" s="56"/>
      <c r="GN1230" s="56"/>
      <c r="GO1230" s="56"/>
      <c r="GP1230" s="56"/>
      <c r="GQ1230" s="56"/>
      <c r="GR1230" s="56"/>
      <c r="GS1230" s="56"/>
      <c r="GT1230" s="56"/>
      <c r="GU1230" s="56"/>
      <c r="GV1230" s="56"/>
      <c r="GW1230" s="56"/>
      <c r="GX1230" s="56"/>
      <c r="GY1230" s="56"/>
      <c r="GZ1230" s="56"/>
      <c r="HA1230" s="56"/>
      <c r="HB1230" s="56"/>
      <c r="HC1230" s="56"/>
      <c r="HD1230" s="56"/>
      <c r="HE1230" s="56"/>
      <c r="HF1230" s="56"/>
      <c r="HG1230" s="56"/>
      <c r="HH1230" s="56"/>
      <c r="HI1230" s="56"/>
      <c r="HJ1230" s="56"/>
      <c r="HK1230" s="56"/>
      <c r="HL1230" s="56"/>
      <c r="HM1230" s="56"/>
      <c r="HN1230" s="56"/>
      <c r="HO1230" s="56"/>
      <c r="HP1230" s="56"/>
      <c r="HQ1230" s="56"/>
      <c r="HR1230" s="56"/>
      <c r="HS1230" s="56"/>
      <c r="HT1230" s="56"/>
      <c r="HU1230" s="56"/>
      <c r="HV1230" s="56"/>
      <c r="HW1230" s="56"/>
      <c r="HX1230" s="56"/>
      <c r="HY1230" s="56"/>
      <c r="HZ1230" s="56"/>
      <c r="IA1230" s="56"/>
      <c r="IB1230" s="56"/>
      <c r="IC1230" s="56"/>
      <c r="ID1230" s="56"/>
      <c r="IE1230" s="56"/>
      <c r="IF1230" s="56"/>
      <c r="IG1230" s="56"/>
      <c r="IH1230" s="56"/>
      <c r="II1230" s="56"/>
      <c r="IJ1230" s="56"/>
      <c r="IK1230" s="56"/>
      <c r="IL1230" s="56"/>
      <c r="IM1230" s="56"/>
      <c r="IN1230" s="56"/>
      <c r="IO1230" s="56"/>
      <c r="IP1230" s="56"/>
      <c r="IQ1230" s="56"/>
      <c r="IR1230" s="56"/>
      <c r="IS1230" s="56"/>
      <c r="IT1230" s="56"/>
      <c r="IU1230" s="56"/>
      <c r="IV1230" s="56"/>
      <c r="IW1230" s="56"/>
      <c r="IX1230" s="56"/>
    </row>
    <row r="1231" spans="2:258">
      <c r="B1231" s="56"/>
      <c r="C1231" s="56"/>
      <c r="D1231" s="56"/>
      <c r="E1231" s="56"/>
      <c r="F1231" s="56"/>
      <c r="G1231" s="56"/>
      <c r="H1231" s="56"/>
      <c r="I1231" s="56"/>
      <c r="J1231" s="56"/>
      <c r="K1231" s="56"/>
      <c r="L1231" s="56"/>
      <c r="M1231" s="56"/>
      <c r="CK1231" s="56"/>
      <c r="CL1231" s="56"/>
      <c r="CM1231" s="56"/>
      <c r="CN1231" s="56"/>
      <c r="CO1231" s="56"/>
      <c r="CP1231" s="56"/>
      <c r="CQ1231" s="56"/>
      <c r="CR1231" s="56"/>
      <c r="CS1231" s="56"/>
      <c r="CT1231" s="56"/>
      <c r="CU1231" s="56"/>
      <c r="CV1231" s="56"/>
      <c r="CW1231" s="56"/>
      <c r="CX1231" s="56"/>
      <c r="CY1231" s="56"/>
      <c r="CZ1231" s="56"/>
      <c r="DA1231" s="56"/>
      <c r="DB1231" s="56"/>
      <c r="DC1231" s="56"/>
      <c r="DD1231" s="56"/>
      <c r="DE1231" s="56"/>
      <c r="DF1231" s="56"/>
      <c r="DG1231" s="56"/>
      <c r="DH1231" s="56"/>
      <c r="DI1231" s="56"/>
      <c r="DJ1231" s="56"/>
      <c r="DK1231" s="56"/>
      <c r="DL1231" s="56"/>
      <c r="DM1231" s="56"/>
      <c r="DN1231" s="56"/>
      <c r="DO1231" s="56"/>
      <c r="DP1231" s="56"/>
      <c r="DQ1231" s="56"/>
      <c r="DR1231" s="56"/>
      <c r="DS1231" s="56"/>
      <c r="DT1231" s="56"/>
      <c r="DU1231" s="56"/>
      <c r="DV1231" s="56"/>
      <c r="DW1231" s="56"/>
      <c r="DX1231" s="56"/>
      <c r="DY1231" s="56"/>
      <c r="DZ1231" s="56"/>
      <c r="EA1231" s="56"/>
      <c r="EB1231" s="56"/>
      <c r="EC1231" s="56"/>
      <c r="ED1231" s="56"/>
      <c r="EE1231" s="56"/>
      <c r="EF1231" s="56"/>
      <c r="EG1231" s="56"/>
      <c r="EH1231" s="56"/>
      <c r="EI1231" s="56"/>
      <c r="EJ1231" s="56"/>
      <c r="EK1231" s="56"/>
      <c r="EL1231" s="56"/>
      <c r="EM1231" s="56"/>
      <c r="EN1231" s="56"/>
      <c r="EO1231" s="56"/>
      <c r="EP1231" s="56"/>
      <c r="EQ1231" s="56"/>
      <c r="ER1231" s="56"/>
      <c r="ES1231" s="56"/>
      <c r="ET1231" s="56"/>
      <c r="EU1231" s="56"/>
      <c r="EV1231" s="56"/>
      <c r="EW1231" s="56"/>
      <c r="EX1231" s="56"/>
      <c r="EY1231" s="56"/>
      <c r="EZ1231" s="56"/>
      <c r="FA1231" s="56"/>
      <c r="FB1231" s="56"/>
      <c r="FC1231" s="56"/>
      <c r="FD1231" s="56"/>
      <c r="FE1231" s="56"/>
      <c r="FF1231" s="56"/>
      <c r="FG1231" s="56"/>
      <c r="FH1231" s="56"/>
      <c r="FI1231" s="56"/>
      <c r="FJ1231" s="56"/>
      <c r="FK1231" s="56"/>
      <c r="FL1231" s="56"/>
      <c r="FM1231" s="56"/>
      <c r="FN1231" s="56"/>
      <c r="FO1231" s="56"/>
      <c r="FP1231" s="56"/>
      <c r="FQ1231" s="56"/>
      <c r="FR1231" s="56"/>
      <c r="FS1231" s="56"/>
      <c r="FT1231" s="56"/>
      <c r="FU1231" s="56"/>
      <c r="FV1231" s="56"/>
      <c r="FW1231" s="56"/>
      <c r="FX1231" s="56"/>
      <c r="FY1231" s="56"/>
      <c r="FZ1231" s="56"/>
      <c r="GA1231" s="56"/>
      <c r="GB1231" s="56"/>
      <c r="GC1231" s="56"/>
      <c r="GD1231" s="56"/>
      <c r="GE1231" s="56"/>
      <c r="GF1231" s="56"/>
      <c r="GG1231" s="56"/>
      <c r="GH1231" s="56"/>
      <c r="GI1231" s="56"/>
      <c r="GJ1231" s="56"/>
      <c r="GK1231" s="56"/>
      <c r="GL1231" s="56"/>
      <c r="GM1231" s="56"/>
      <c r="GN1231" s="56"/>
      <c r="GO1231" s="56"/>
      <c r="GP1231" s="56"/>
      <c r="GQ1231" s="56"/>
      <c r="GR1231" s="56"/>
      <c r="GS1231" s="56"/>
      <c r="GT1231" s="56"/>
      <c r="GU1231" s="56"/>
      <c r="GV1231" s="56"/>
      <c r="GW1231" s="56"/>
      <c r="GX1231" s="56"/>
      <c r="GY1231" s="56"/>
      <c r="GZ1231" s="56"/>
      <c r="HA1231" s="56"/>
      <c r="HB1231" s="56"/>
      <c r="HC1231" s="56"/>
      <c r="HD1231" s="56"/>
      <c r="HE1231" s="56"/>
      <c r="HF1231" s="56"/>
      <c r="HG1231" s="56"/>
      <c r="HH1231" s="56"/>
      <c r="HI1231" s="56"/>
      <c r="HJ1231" s="56"/>
      <c r="HK1231" s="56"/>
      <c r="HL1231" s="56"/>
      <c r="HM1231" s="56"/>
      <c r="HN1231" s="56"/>
      <c r="HO1231" s="56"/>
      <c r="HP1231" s="56"/>
      <c r="HQ1231" s="56"/>
      <c r="HR1231" s="56"/>
      <c r="HS1231" s="56"/>
      <c r="HT1231" s="56"/>
      <c r="HU1231" s="56"/>
      <c r="HV1231" s="56"/>
      <c r="HW1231" s="56"/>
      <c r="HX1231" s="56"/>
      <c r="HY1231" s="56"/>
      <c r="HZ1231" s="56"/>
      <c r="IA1231" s="56"/>
      <c r="IB1231" s="56"/>
      <c r="IC1231" s="56"/>
      <c r="ID1231" s="56"/>
      <c r="IE1231" s="56"/>
      <c r="IF1231" s="56"/>
      <c r="IG1231" s="56"/>
      <c r="IH1231" s="56"/>
      <c r="II1231" s="56"/>
      <c r="IJ1231" s="56"/>
      <c r="IK1231" s="56"/>
      <c r="IL1231" s="56"/>
      <c r="IM1231" s="56"/>
      <c r="IN1231" s="56"/>
      <c r="IO1231" s="56"/>
      <c r="IP1231" s="56"/>
      <c r="IQ1231" s="56"/>
      <c r="IR1231" s="56"/>
      <c r="IS1231" s="56"/>
      <c r="IT1231" s="56"/>
      <c r="IU1231" s="56"/>
      <c r="IV1231" s="56"/>
      <c r="IW1231" s="56"/>
      <c r="IX1231" s="56"/>
    </row>
    <row r="1232" spans="2:258">
      <c r="B1232" s="56"/>
      <c r="C1232" s="56"/>
      <c r="D1232" s="56"/>
      <c r="E1232" s="56"/>
      <c r="F1232" s="56"/>
      <c r="G1232" s="56"/>
      <c r="H1232" s="56"/>
      <c r="I1232" s="56"/>
      <c r="J1232" s="56"/>
      <c r="K1232" s="56"/>
      <c r="L1232" s="56"/>
      <c r="M1232" s="56"/>
      <c r="CK1232" s="56"/>
      <c r="CL1232" s="56"/>
      <c r="CM1232" s="56"/>
      <c r="CN1232" s="56"/>
      <c r="CO1232" s="56"/>
      <c r="CP1232" s="56"/>
      <c r="CQ1232" s="56"/>
      <c r="CR1232" s="56"/>
      <c r="CS1232" s="56"/>
      <c r="CT1232" s="56"/>
      <c r="CU1232" s="56"/>
      <c r="CV1232" s="56"/>
      <c r="CW1232" s="56"/>
      <c r="CX1232" s="56"/>
      <c r="CY1232" s="56"/>
      <c r="CZ1232" s="56"/>
      <c r="DA1232" s="56"/>
      <c r="DB1232" s="56"/>
      <c r="DC1232" s="56"/>
      <c r="DD1232" s="56"/>
      <c r="DE1232" s="56"/>
      <c r="DF1232" s="56"/>
      <c r="DG1232" s="56"/>
      <c r="DH1232" s="56"/>
      <c r="DI1232" s="56"/>
      <c r="DJ1232" s="56"/>
      <c r="DK1232" s="56"/>
      <c r="DL1232" s="56"/>
      <c r="DM1232" s="56"/>
      <c r="DN1232" s="56"/>
      <c r="DO1232" s="56"/>
      <c r="DP1232" s="56"/>
      <c r="DQ1232" s="56"/>
      <c r="DR1232" s="56"/>
      <c r="DS1232" s="56"/>
      <c r="DT1232" s="56"/>
      <c r="DU1232" s="56"/>
      <c r="DV1232" s="56"/>
      <c r="DW1232" s="56"/>
      <c r="DX1232" s="56"/>
      <c r="DY1232" s="56"/>
      <c r="DZ1232" s="56"/>
      <c r="EA1232" s="56"/>
      <c r="EB1232" s="56"/>
      <c r="EC1232" s="56"/>
      <c r="ED1232" s="56"/>
      <c r="EE1232" s="56"/>
      <c r="EF1232" s="56"/>
      <c r="EG1232" s="56"/>
      <c r="EH1232" s="56"/>
      <c r="EI1232" s="56"/>
      <c r="EJ1232" s="56"/>
      <c r="EK1232" s="56"/>
      <c r="EL1232" s="56"/>
      <c r="EM1232" s="56"/>
      <c r="EN1232" s="56"/>
      <c r="EO1232" s="56"/>
      <c r="EP1232" s="56"/>
      <c r="EQ1232" s="56"/>
      <c r="ER1232" s="56"/>
      <c r="ES1232" s="56"/>
      <c r="ET1232" s="56"/>
      <c r="EU1232" s="56"/>
      <c r="EV1232" s="56"/>
      <c r="EW1232" s="56"/>
      <c r="EX1232" s="56"/>
      <c r="EY1232" s="56"/>
      <c r="EZ1232" s="56"/>
      <c r="FA1232" s="56"/>
      <c r="FB1232" s="56"/>
      <c r="FC1232" s="56"/>
      <c r="FD1232" s="56"/>
      <c r="FE1232" s="56"/>
      <c r="FF1232" s="56"/>
      <c r="FG1232" s="56"/>
      <c r="FH1232" s="56"/>
      <c r="FI1232" s="56"/>
      <c r="FJ1232" s="56"/>
      <c r="FK1232" s="56"/>
      <c r="FL1232" s="56"/>
      <c r="FM1232" s="56"/>
      <c r="FN1232" s="56"/>
      <c r="FO1232" s="56"/>
      <c r="FP1232" s="56"/>
      <c r="FQ1232" s="56"/>
      <c r="FR1232" s="56"/>
      <c r="FS1232" s="56"/>
      <c r="FT1232" s="56"/>
      <c r="FU1232" s="56"/>
      <c r="FV1232" s="56"/>
      <c r="FW1232" s="56"/>
      <c r="FX1232" s="56"/>
      <c r="FY1232" s="56"/>
      <c r="FZ1232" s="56"/>
      <c r="GA1232" s="56"/>
      <c r="GB1232" s="56"/>
      <c r="GC1232" s="56"/>
      <c r="GD1232" s="56"/>
      <c r="GE1232" s="56"/>
      <c r="GF1232" s="56"/>
      <c r="GG1232" s="56"/>
      <c r="GH1232" s="56"/>
      <c r="GI1232" s="56"/>
      <c r="GJ1232" s="56"/>
      <c r="GK1232" s="56"/>
      <c r="GL1232" s="56"/>
      <c r="GM1232" s="56"/>
      <c r="GN1232" s="56"/>
      <c r="GO1232" s="56"/>
      <c r="GP1232" s="56"/>
      <c r="GQ1232" s="56"/>
      <c r="GR1232" s="56"/>
      <c r="GS1232" s="56"/>
      <c r="GT1232" s="56"/>
      <c r="GU1232" s="56"/>
      <c r="GV1232" s="56"/>
      <c r="GW1232" s="56"/>
      <c r="GX1232" s="56"/>
      <c r="GY1232" s="56"/>
      <c r="GZ1232" s="56"/>
      <c r="HA1232" s="56"/>
      <c r="HB1232" s="56"/>
      <c r="HC1232" s="56"/>
      <c r="HD1232" s="56"/>
      <c r="HE1232" s="56"/>
      <c r="HF1232" s="56"/>
      <c r="HG1232" s="56"/>
      <c r="HH1232" s="56"/>
      <c r="HI1232" s="56"/>
      <c r="HJ1232" s="56"/>
      <c r="HK1232" s="56"/>
      <c r="HL1232" s="56"/>
      <c r="HM1232" s="56"/>
      <c r="HN1232" s="56"/>
      <c r="HO1232" s="56"/>
      <c r="HP1232" s="56"/>
      <c r="HQ1232" s="56"/>
      <c r="HR1232" s="56"/>
      <c r="HS1232" s="56"/>
      <c r="HT1232" s="56"/>
      <c r="HU1232" s="56"/>
      <c r="HV1232" s="56"/>
      <c r="HW1232" s="56"/>
      <c r="HX1232" s="56"/>
      <c r="HY1232" s="56"/>
      <c r="HZ1232" s="56"/>
      <c r="IA1232" s="56"/>
      <c r="IB1232" s="56"/>
      <c r="IC1232" s="56"/>
      <c r="ID1232" s="56"/>
      <c r="IE1232" s="56"/>
      <c r="IF1232" s="56"/>
      <c r="IG1232" s="56"/>
      <c r="IH1232" s="56"/>
      <c r="II1232" s="56"/>
      <c r="IJ1232" s="56"/>
      <c r="IK1232" s="56"/>
      <c r="IL1232" s="56"/>
      <c r="IM1232" s="56"/>
      <c r="IN1232" s="56"/>
      <c r="IO1232" s="56"/>
      <c r="IP1232" s="56"/>
      <c r="IQ1232" s="56"/>
      <c r="IR1232" s="56"/>
      <c r="IS1232" s="56"/>
      <c r="IT1232" s="56"/>
      <c r="IU1232" s="56"/>
      <c r="IV1232" s="56"/>
      <c r="IW1232" s="56"/>
      <c r="IX1232" s="56"/>
    </row>
    <row r="1233" spans="2:258">
      <c r="B1233" s="56"/>
      <c r="C1233" s="56"/>
      <c r="D1233" s="56"/>
      <c r="E1233" s="56"/>
      <c r="F1233" s="56"/>
      <c r="G1233" s="56"/>
      <c r="H1233" s="56"/>
      <c r="I1233" s="56"/>
      <c r="J1233" s="56"/>
      <c r="K1233" s="56"/>
      <c r="L1233" s="56"/>
      <c r="M1233" s="56"/>
      <c r="CK1233" s="56"/>
      <c r="CL1233" s="56"/>
      <c r="CM1233" s="56"/>
      <c r="CN1233" s="56"/>
      <c r="CO1233" s="56"/>
      <c r="CP1233" s="56"/>
      <c r="CQ1233" s="56"/>
      <c r="CR1233" s="56"/>
      <c r="CS1233" s="56"/>
      <c r="CT1233" s="56"/>
      <c r="CU1233" s="56"/>
      <c r="CV1233" s="56"/>
      <c r="CW1233" s="56"/>
      <c r="CX1233" s="56"/>
      <c r="CY1233" s="56"/>
      <c r="CZ1233" s="56"/>
      <c r="DA1233" s="56"/>
      <c r="DB1233" s="56"/>
      <c r="DC1233" s="56"/>
      <c r="DD1233" s="56"/>
      <c r="DE1233" s="56"/>
      <c r="DF1233" s="56"/>
      <c r="DG1233" s="56"/>
      <c r="DH1233" s="56"/>
      <c r="DI1233" s="56"/>
      <c r="DJ1233" s="56"/>
      <c r="DK1233" s="56"/>
      <c r="DL1233" s="56"/>
      <c r="DM1233" s="56"/>
      <c r="DN1233" s="56"/>
      <c r="DO1233" s="56"/>
      <c r="DP1233" s="56"/>
      <c r="DQ1233" s="56"/>
      <c r="DR1233" s="56"/>
      <c r="DS1233" s="56"/>
      <c r="DT1233" s="56"/>
      <c r="DU1233" s="56"/>
      <c r="DV1233" s="56"/>
      <c r="DW1233" s="56"/>
      <c r="DX1233" s="56"/>
      <c r="DY1233" s="56"/>
      <c r="DZ1233" s="56"/>
      <c r="EA1233" s="56"/>
      <c r="EB1233" s="56"/>
      <c r="EC1233" s="56"/>
      <c r="ED1233" s="56"/>
      <c r="EE1233" s="56"/>
      <c r="EF1233" s="56"/>
      <c r="EG1233" s="56"/>
      <c r="EH1233" s="56"/>
      <c r="EI1233" s="56"/>
      <c r="EJ1233" s="56"/>
      <c r="EK1233" s="56"/>
      <c r="EL1233" s="56"/>
      <c r="EM1233" s="56"/>
      <c r="EN1233" s="56"/>
      <c r="EO1233" s="56"/>
      <c r="EP1233" s="56"/>
      <c r="EQ1233" s="56"/>
      <c r="ER1233" s="56"/>
      <c r="ES1233" s="56"/>
      <c r="ET1233" s="56"/>
      <c r="EU1233" s="56"/>
      <c r="EV1233" s="56"/>
      <c r="EW1233" s="56"/>
      <c r="EX1233" s="56"/>
      <c r="EY1233" s="56"/>
      <c r="EZ1233" s="56"/>
      <c r="FA1233" s="56"/>
      <c r="FB1233" s="56"/>
      <c r="FC1233" s="56"/>
      <c r="FD1233" s="56"/>
      <c r="FE1233" s="56"/>
      <c r="FF1233" s="56"/>
      <c r="FG1233" s="56"/>
      <c r="FH1233" s="56"/>
      <c r="FI1233" s="56"/>
      <c r="FJ1233" s="56"/>
      <c r="FK1233" s="56"/>
      <c r="FL1233" s="56"/>
      <c r="FM1233" s="56"/>
      <c r="FN1233" s="56"/>
      <c r="FO1233" s="56"/>
      <c r="FP1233" s="56"/>
      <c r="FQ1233" s="56"/>
      <c r="FR1233" s="56"/>
      <c r="FS1233" s="56"/>
      <c r="FT1233" s="56"/>
      <c r="FU1233" s="56"/>
      <c r="FV1233" s="56"/>
      <c r="FW1233" s="56"/>
      <c r="FX1233" s="56"/>
      <c r="FY1233" s="56"/>
      <c r="FZ1233" s="56"/>
      <c r="GA1233" s="56"/>
      <c r="GB1233" s="56"/>
      <c r="GC1233" s="56"/>
      <c r="GD1233" s="56"/>
      <c r="GE1233" s="56"/>
      <c r="GF1233" s="56"/>
      <c r="GG1233" s="56"/>
      <c r="GH1233" s="56"/>
      <c r="GI1233" s="56"/>
      <c r="GJ1233" s="56"/>
      <c r="GK1233" s="56"/>
      <c r="GL1233" s="56"/>
      <c r="GM1233" s="56"/>
      <c r="GN1233" s="56"/>
      <c r="GO1233" s="56"/>
      <c r="GP1233" s="56"/>
      <c r="GQ1233" s="56"/>
      <c r="GR1233" s="56"/>
      <c r="GS1233" s="56"/>
      <c r="GT1233" s="56"/>
      <c r="GU1233" s="56"/>
      <c r="GV1233" s="56"/>
      <c r="GW1233" s="56"/>
      <c r="GX1233" s="56"/>
      <c r="GY1233" s="56"/>
      <c r="GZ1233" s="56"/>
      <c r="HA1233" s="56"/>
      <c r="HB1233" s="56"/>
      <c r="HC1233" s="56"/>
      <c r="HD1233" s="56"/>
      <c r="HE1233" s="56"/>
      <c r="HF1233" s="56"/>
      <c r="HG1233" s="56"/>
      <c r="HH1233" s="56"/>
      <c r="HI1233" s="56"/>
      <c r="HJ1233" s="56"/>
      <c r="HK1233" s="56"/>
      <c r="HL1233" s="56"/>
      <c r="HM1233" s="56"/>
      <c r="HN1233" s="56"/>
      <c r="HO1233" s="56"/>
      <c r="HP1233" s="56"/>
      <c r="HQ1233" s="56"/>
      <c r="HR1233" s="56"/>
      <c r="HS1233" s="56"/>
      <c r="HT1233" s="56"/>
      <c r="HU1233" s="56"/>
      <c r="HV1233" s="56"/>
      <c r="HW1233" s="56"/>
      <c r="HX1233" s="56"/>
      <c r="HY1233" s="56"/>
      <c r="HZ1233" s="56"/>
      <c r="IA1233" s="56"/>
      <c r="IB1233" s="56"/>
      <c r="IC1233" s="56"/>
      <c r="ID1233" s="56"/>
      <c r="IE1233" s="56"/>
      <c r="IF1233" s="56"/>
      <c r="IG1233" s="56"/>
      <c r="IH1233" s="56"/>
      <c r="II1233" s="56"/>
      <c r="IJ1233" s="56"/>
      <c r="IK1233" s="56"/>
      <c r="IL1233" s="56"/>
      <c r="IM1233" s="56"/>
      <c r="IN1233" s="56"/>
      <c r="IO1233" s="56"/>
      <c r="IP1233" s="56"/>
      <c r="IQ1233" s="56"/>
      <c r="IR1233" s="56"/>
      <c r="IS1233" s="56"/>
      <c r="IT1233" s="56"/>
      <c r="IU1233" s="56"/>
      <c r="IV1233" s="56"/>
      <c r="IW1233" s="56"/>
      <c r="IX1233" s="56"/>
    </row>
    <row r="1234" spans="2:258">
      <c r="B1234" s="56"/>
      <c r="C1234" s="56"/>
      <c r="D1234" s="56"/>
      <c r="E1234" s="56"/>
      <c r="F1234" s="56"/>
      <c r="G1234" s="56"/>
      <c r="H1234" s="56"/>
      <c r="I1234" s="56"/>
      <c r="J1234" s="56"/>
      <c r="K1234" s="56"/>
      <c r="L1234" s="56"/>
      <c r="M1234" s="56"/>
      <c r="CK1234" s="56"/>
      <c r="CL1234" s="56"/>
      <c r="CM1234" s="56"/>
      <c r="CN1234" s="56"/>
      <c r="CO1234" s="56"/>
      <c r="CP1234" s="56"/>
      <c r="CQ1234" s="56"/>
      <c r="CR1234" s="56"/>
      <c r="CS1234" s="56"/>
      <c r="CT1234" s="56"/>
      <c r="CU1234" s="56"/>
      <c r="CV1234" s="56"/>
      <c r="CW1234" s="56"/>
      <c r="CX1234" s="56"/>
      <c r="CY1234" s="56"/>
      <c r="CZ1234" s="56"/>
      <c r="DA1234" s="56"/>
      <c r="DB1234" s="56"/>
      <c r="DC1234" s="56"/>
      <c r="DD1234" s="56"/>
      <c r="DE1234" s="56"/>
      <c r="DF1234" s="56"/>
      <c r="DG1234" s="56"/>
      <c r="DH1234" s="56"/>
      <c r="DI1234" s="56"/>
      <c r="DJ1234" s="56"/>
      <c r="DK1234" s="56"/>
      <c r="DL1234" s="56"/>
      <c r="DM1234" s="56"/>
      <c r="DN1234" s="56"/>
      <c r="DO1234" s="56"/>
      <c r="DP1234" s="56"/>
      <c r="DQ1234" s="56"/>
      <c r="DR1234" s="56"/>
      <c r="DS1234" s="56"/>
      <c r="DT1234" s="56"/>
      <c r="DU1234" s="56"/>
      <c r="DV1234" s="56"/>
      <c r="DW1234" s="56"/>
      <c r="DX1234" s="56"/>
      <c r="DY1234" s="56"/>
      <c r="DZ1234" s="56"/>
      <c r="EA1234" s="56"/>
      <c r="EB1234" s="56"/>
      <c r="EC1234" s="56"/>
      <c r="ED1234" s="56"/>
      <c r="EE1234" s="56"/>
      <c r="EF1234" s="56"/>
      <c r="EG1234" s="56"/>
      <c r="EH1234" s="56"/>
      <c r="EI1234" s="56"/>
      <c r="EJ1234" s="56"/>
      <c r="EK1234" s="56"/>
      <c r="EL1234" s="56"/>
      <c r="EM1234" s="56"/>
      <c r="EN1234" s="56"/>
      <c r="EO1234" s="56"/>
      <c r="EP1234" s="56"/>
      <c r="EQ1234" s="56"/>
      <c r="ER1234" s="56"/>
      <c r="ES1234" s="56"/>
      <c r="ET1234" s="56"/>
      <c r="EU1234" s="56"/>
      <c r="EV1234" s="56"/>
      <c r="EW1234" s="56"/>
      <c r="EX1234" s="56"/>
      <c r="EY1234" s="56"/>
      <c r="EZ1234" s="56"/>
      <c r="FA1234" s="56"/>
      <c r="FB1234" s="56"/>
      <c r="FC1234" s="56"/>
      <c r="FD1234" s="56"/>
      <c r="FE1234" s="56"/>
      <c r="FF1234" s="56"/>
      <c r="FG1234" s="56"/>
      <c r="FH1234" s="56"/>
      <c r="FI1234" s="56"/>
      <c r="FJ1234" s="56"/>
      <c r="FK1234" s="56"/>
      <c r="FL1234" s="56"/>
      <c r="FM1234" s="56"/>
      <c r="FN1234" s="56"/>
      <c r="FO1234" s="56"/>
      <c r="FP1234" s="56"/>
      <c r="FQ1234" s="56"/>
      <c r="FR1234" s="56"/>
      <c r="FS1234" s="56"/>
      <c r="FT1234" s="56"/>
      <c r="FU1234" s="56"/>
      <c r="FV1234" s="56"/>
      <c r="FW1234" s="56"/>
      <c r="FX1234" s="56"/>
      <c r="FY1234" s="56"/>
      <c r="FZ1234" s="56"/>
      <c r="GA1234" s="56"/>
      <c r="GB1234" s="56"/>
      <c r="GC1234" s="56"/>
      <c r="GD1234" s="56"/>
      <c r="GE1234" s="56"/>
      <c r="GF1234" s="56"/>
      <c r="GG1234" s="56"/>
      <c r="GH1234" s="56"/>
      <c r="GI1234" s="56"/>
      <c r="GJ1234" s="56"/>
      <c r="GK1234" s="56"/>
      <c r="GL1234" s="56"/>
      <c r="GM1234" s="56"/>
      <c r="GN1234" s="56"/>
      <c r="GO1234" s="56"/>
      <c r="GP1234" s="56"/>
      <c r="GQ1234" s="56"/>
      <c r="GR1234" s="56"/>
      <c r="GS1234" s="56"/>
      <c r="GT1234" s="56"/>
      <c r="GU1234" s="56"/>
      <c r="GV1234" s="56"/>
      <c r="GW1234" s="56"/>
      <c r="GX1234" s="56"/>
      <c r="GY1234" s="56"/>
      <c r="GZ1234" s="56"/>
      <c r="HA1234" s="56"/>
      <c r="HB1234" s="56"/>
      <c r="HC1234" s="56"/>
      <c r="HD1234" s="56"/>
      <c r="HE1234" s="56"/>
      <c r="HF1234" s="56"/>
      <c r="HG1234" s="56"/>
      <c r="HH1234" s="56"/>
      <c r="HI1234" s="56"/>
      <c r="HJ1234" s="56"/>
      <c r="HK1234" s="56"/>
      <c r="HL1234" s="56"/>
      <c r="HM1234" s="56"/>
      <c r="HN1234" s="56"/>
      <c r="HO1234" s="56"/>
      <c r="HP1234" s="56"/>
      <c r="HQ1234" s="56"/>
      <c r="HR1234" s="56"/>
      <c r="HS1234" s="56"/>
      <c r="HT1234" s="56"/>
      <c r="HU1234" s="56"/>
      <c r="HV1234" s="56"/>
      <c r="HW1234" s="56"/>
      <c r="HX1234" s="56"/>
      <c r="HY1234" s="56"/>
      <c r="HZ1234" s="56"/>
      <c r="IA1234" s="56"/>
      <c r="IB1234" s="56"/>
      <c r="IC1234" s="56"/>
      <c r="ID1234" s="56"/>
      <c r="IE1234" s="56"/>
      <c r="IF1234" s="56"/>
      <c r="IG1234" s="56"/>
      <c r="IH1234" s="56"/>
      <c r="II1234" s="56"/>
      <c r="IJ1234" s="56"/>
      <c r="IK1234" s="56"/>
      <c r="IL1234" s="56"/>
      <c r="IM1234" s="56"/>
      <c r="IN1234" s="56"/>
      <c r="IO1234" s="56"/>
      <c r="IP1234" s="56"/>
      <c r="IQ1234" s="56"/>
      <c r="IR1234" s="56"/>
      <c r="IS1234" s="56"/>
      <c r="IT1234" s="56"/>
      <c r="IU1234" s="56"/>
      <c r="IV1234" s="56"/>
      <c r="IW1234" s="56"/>
      <c r="IX1234" s="56"/>
    </row>
    <row r="1235" spans="2:258">
      <c r="B1235" s="56"/>
      <c r="C1235" s="56"/>
      <c r="D1235" s="56"/>
      <c r="E1235" s="56"/>
      <c r="F1235" s="56"/>
      <c r="G1235" s="56"/>
      <c r="H1235" s="56"/>
      <c r="I1235" s="56"/>
      <c r="J1235" s="56"/>
      <c r="K1235" s="56"/>
      <c r="L1235" s="56"/>
      <c r="M1235" s="56"/>
      <c r="CK1235" s="56"/>
      <c r="CL1235" s="56"/>
      <c r="CM1235" s="56"/>
      <c r="CN1235" s="56"/>
      <c r="CO1235" s="56"/>
      <c r="CP1235" s="56"/>
      <c r="CQ1235" s="56"/>
      <c r="CR1235" s="56"/>
      <c r="CS1235" s="56"/>
      <c r="CT1235" s="56"/>
      <c r="CU1235" s="56"/>
      <c r="CV1235" s="56"/>
      <c r="CW1235" s="56"/>
      <c r="CX1235" s="56"/>
      <c r="CY1235" s="56"/>
      <c r="CZ1235" s="56"/>
      <c r="DA1235" s="56"/>
      <c r="DB1235" s="56"/>
      <c r="DC1235" s="56"/>
      <c r="DD1235" s="56"/>
      <c r="DE1235" s="56"/>
      <c r="DF1235" s="56"/>
      <c r="DG1235" s="56"/>
      <c r="DH1235" s="56"/>
      <c r="DI1235" s="56"/>
      <c r="DJ1235" s="56"/>
      <c r="DK1235" s="56"/>
      <c r="DL1235" s="56"/>
      <c r="DM1235" s="56"/>
      <c r="DN1235" s="56"/>
      <c r="DO1235" s="56"/>
      <c r="DP1235" s="56"/>
      <c r="DQ1235" s="56"/>
      <c r="DR1235" s="56"/>
      <c r="DS1235" s="56"/>
      <c r="DT1235" s="56"/>
      <c r="DU1235" s="56"/>
      <c r="DV1235" s="56"/>
      <c r="DW1235" s="56"/>
      <c r="DX1235" s="56"/>
      <c r="DY1235" s="56"/>
      <c r="DZ1235" s="56"/>
      <c r="EA1235" s="56"/>
      <c r="EB1235" s="56"/>
      <c r="EC1235" s="56"/>
      <c r="ED1235" s="56"/>
      <c r="EE1235" s="56"/>
      <c r="EF1235" s="56"/>
      <c r="EG1235" s="56"/>
      <c r="EH1235" s="56"/>
      <c r="EI1235" s="56"/>
      <c r="EJ1235" s="56"/>
      <c r="EK1235" s="56"/>
      <c r="EL1235" s="56"/>
      <c r="EM1235" s="56"/>
      <c r="EN1235" s="56"/>
      <c r="EO1235" s="56"/>
      <c r="EP1235" s="56"/>
      <c r="EQ1235" s="56"/>
      <c r="ER1235" s="56"/>
      <c r="ES1235" s="56"/>
      <c r="ET1235" s="56"/>
      <c r="EU1235" s="56"/>
      <c r="EV1235" s="56"/>
      <c r="EW1235" s="56"/>
      <c r="EX1235" s="56"/>
      <c r="EY1235" s="56"/>
      <c r="EZ1235" s="56"/>
      <c r="FA1235" s="56"/>
      <c r="FB1235" s="56"/>
      <c r="FC1235" s="56"/>
      <c r="FD1235" s="56"/>
      <c r="FE1235" s="56"/>
      <c r="FF1235" s="56"/>
      <c r="FG1235" s="56"/>
      <c r="FH1235" s="56"/>
      <c r="FI1235" s="56"/>
      <c r="FJ1235" s="56"/>
      <c r="FK1235" s="56"/>
      <c r="FL1235" s="56"/>
      <c r="FM1235" s="56"/>
      <c r="FN1235" s="56"/>
      <c r="FO1235" s="56"/>
      <c r="FP1235" s="56"/>
      <c r="FQ1235" s="56"/>
      <c r="FR1235" s="56"/>
      <c r="FS1235" s="56"/>
      <c r="FT1235" s="56"/>
      <c r="FU1235" s="56"/>
      <c r="FV1235" s="56"/>
      <c r="FW1235" s="56"/>
      <c r="FX1235" s="56"/>
      <c r="FY1235" s="56"/>
      <c r="FZ1235" s="56"/>
      <c r="GA1235" s="56"/>
      <c r="GB1235" s="56"/>
      <c r="GC1235" s="56"/>
      <c r="GD1235" s="56"/>
      <c r="GE1235" s="56"/>
      <c r="GF1235" s="56"/>
      <c r="GG1235" s="56"/>
      <c r="GH1235" s="56"/>
      <c r="GI1235" s="56"/>
      <c r="GJ1235" s="56"/>
      <c r="GK1235" s="56"/>
      <c r="GL1235" s="56"/>
      <c r="GM1235" s="56"/>
      <c r="GN1235" s="56"/>
      <c r="GO1235" s="56"/>
      <c r="GP1235" s="56"/>
      <c r="GQ1235" s="56"/>
      <c r="GR1235" s="56"/>
      <c r="GS1235" s="56"/>
      <c r="GT1235" s="56"/>
      <c r="GU1235" s="56"/>
      <c r="GV1235" s="56"/>
      <c r="GW1235" s="56"/>
      <c r="GX1235" s="56"/>
      <c r="GY1235" s="56"/>
      <c r="GZ1235" s="56"/>
      <c r="HA1235" s="56"/>
      <c r="HB1235" s="56"/>
      <c r="HC1235" s="56"/>
      <c r="HD1235" s="56"/>
      <c r="HE1235" s="56"/>
      <c r="HF1235" s="56"/>
      <c r="HG1235" s="56"/>
      <c r="HH1235" s="56"/>
      <c r="HI1235" s="56"/>
      <c r="HJ1235" s="56"/>
      <c r="HK1235" s="56"/>
      <c r="HL1235" s="56"/>
      <c r="HM1235" s="56"/>
      <c r="HN1235" s="56"/>
      <c r="HO1235" s="56"/>
      <c r="HP1235" s="56"/>
      <c r="HQ1235" s="56"/>
      <c r="HR1235" s="56"/>
      <c r="HS1235" s="56"/>
      <c r="HT1235" s="56"/>
      <c r="HU1235" s="56"/>
      <c r="HV1235" s="56"/>
      <c r="HW1235" s="56"/>
      <c r="HX1235" s="56"/>
      <c r="HY1235" s="56"/>
      <c r="HZ1235" s="56"/>
      <c r="IA1235" s="56"/>
      <c r="IB1235" s="56"/>
      <c r="IC1235" s="56"/>
      <c r="ID1235" s="56"/>
      <c r="IE1235" s="56"/>
      <c r="IF1235" s="56"/>
      <c r="IG1235" s="56"/>
      <c r="IH1235" s="56"/>
      <c r="II1235" s="56"/>
      <c r="IJ1235" s="56"/>
      <c r="IK1235" s="56"/>
      <c r="IL1235" s="56"/>
      <c r="IM1235" s="56"/>
      <c r="IN1235" s="56"/>
      <c r="IO1235" s="56"/>
      <c r="IP1235" s="56"/>
      <c r="IQ1235" s="56"/>
      <c r="IR1235" s="56"/>
      <c r="IS1235" s="56"/>
      <c r="IT1235" s="56"/>
      <c r="IU1235" s="56"/>
      <c r="IV1235" s="56"/>
      <c r="IW1235" s="56"/>
      <c r="IX1235" s="56"/>
    </row>
    <row r="1236" spans="2:258">
      <c r="B1236" s="56"/>
      <c r="C1236" s="56"/>
      <c r="D1236" s="56"/>
      <c r="E1236" s="56"/>
      <c r="F1236" s="56"/>
      <c r="G1236" s="56"/>
      <c r="H1236" s="56"/>
      <c r="I1236" s="56"/>
      <c r="J1236" s="56"/>
      <c r="K1236" s="56"/>
      <c r="L1236" s="56"/>
      <c r="M1236" s="56"/>
      <c r="CK1236" s="56"/>
      <c r="CL1236" s="56"/>
      <c r="CM1236" s="56"/>
      <c r="CN1236" s="56"/>
      <c r="CO1236" s="56"/>
      <c r="CP1236" s="56"/>
      <c r="CQ1236" s="56"/>
      <c r="CR1236" s="56"/>
      <c r="CS1236" s="56"/>
      <c r="CT1236" s="56"/>
      <c r="CU1236" s="56"/>
      <c r="CV1236" s="56"/>
      <c r="CW1236" s="56"/>
      <c r="CX1236" s="56"/>
      <c r="CY1236" s="56"/>
      <c r="CZ1236" s="56"/>
      <c r="DA1236" s="56"/>
      <c r="DB1236" s="56"/>
      <c r="DC1236" s="56"/>
      <c r="DD1236" s="56"/>
      <c r="DE1236" s="56"/>
      <c r="DF1236" s="56"/>
      <c r="DG1236" s="56"/>
      <c r="DH1236" s="56"/>
      <c r="DI1236" s="56"/>
      <c r="DJ1236" s="56"/>
      <c r="DK1236" s="56"/>
      <c r="DL1236" s="56"/>
      <c r="DM1236" s="56"/>
      <c r="DN1236" s="56"/>
      <c r="DO1236" s="56"/>
      <c r="DP1236" s="56"/>
      <c r="DQ1236" s="56"/>
      <c r="DR1236" s="56"/>
      <c r="DS1236" s="56"/>
      <c r="DT1236" s="56"/>
      <c r="DU1236" s="56"/>
      <c r="DV1236" s="56"/>
      <c r="DW1236" s="56"/>
      <c r="DX1236" s="56"/>
      <c r="DY1236" s="56"/>
      <c r="DZ1236" s="56"/>
      <c r="EA1236" s="56"/>
      <c r="EB1236" s="56"/>
      <c r="EC1236" s="56"/>
      <c r="ED1236" s="56"/>
      <c r="EE1236" s="56"/>
      <c r="EF1236" s="56"/>
      <c r="EG1236" s="56"/>
      <c r="EH1236" s="56"/>
      <c r="EI1236" s="56"/>
      <c r="EJ1236" s="56"/>
      <c r="EK1236" s="56"/>
      <c r="EL1236" s="56"/>
      <c r="EM1236" s="56"/>
      <c r="EN1236" s="56"/>
      <c r="EO1236" s="56"/>
      <c r="EP1236" s="56"/>
      <c r="EQ1236" s="56"/>
      <c r="ER1236" s="56"/>
      <c r="ES1236" s="56"/>
      <c r="ET1236" s="56"/>
      <c r="EU1236" s="56"/>
      <c r="EV1236" s="56"/>
      <c r="EW1236" s="56"/>
      <c r="EX1236" s="56"/>
      <c r="EY1236" s="56"/>
      <c r="EZ1236" s="56"/>
      <c r="FA1236" s="56"/>
      <c r="FB1236" s="56"/>
      <c r="FC1236" s="56"/>
      <c r="FD1236" s="56"/>
      <c r="FE1236" s="56"/>
      <c r="FF1236" s="56"/>
      <c r="FG1236" s="56"/>
      <c r="FH1236" s="56"/>
      <c r="FI1236" s="56"/>
      <c r="FJ1236" s="56"/>
      <c r="FK1236" s="56"/>
      <c r="FL1236" s="56"/>
      <c r="FM1236" s="56"/>
      <c r="FN1236" s="56"/>
      <c r="FO1236" s="56"/>
      <c r="FP1236" s="56"/>
      <c r="FQ1236" s="56"/>
      <c r="FR1236" s="56"/>
      <c r="FS1236" s="56"/>
      <c r="FT1236" s="56"/>
      <c r="FU1236" s="56"/>
      <c r="FV1236" s="56"/>
      <c r="FW1236" s="56"/>
      <c r="FX1236" s="56"/>
      <c r="FY1236" s="56"/>
      <c r="FZ1236" s="56"/>
      <c r="GA1236" s="56"/>
      <c r="GB1236" s="56"/>
      <c r="GC1236" s="56"/>
      <c r="GD1236" s="56"/>
      <c r="GE1236" s="56"/>
      <c r="GF1236" s="56"/>
      <c r="GG1236" s="56"/>
      <c r="GH1236" s="56"/>
      <c r="GI1236" s="56"/>
      <c r="GJ1236" s="56"/>
      <c r="GK1236" s="56"/>
      <c r="GL1236" s="56"/>
      <c r="GM1236" s="56"/>
      <c r="GN1236" s="56"/>
      <c r="GO1236" s="56"/>
      <c r="GP1236" s="56"/>
      <c r="GQ1236" s="56"/>
      <c r="GR1236" s="56"/>
      <c r="GS1236" s="56"/>
      <c r="GT1236" s="56"/>
      <c r="GU1236" s="56"/>
      <c r="GV1236" s="56"/>
      <c r="GW1236" s="56"/>
      <c r="GX1236" s="56"/>
      <c r="GY1236" s="56"/>
      <c r="GZ1236" s="56"/>
      <c r="HA1236" s="56"/>
      <c r="HB1236" s="56"/>
      <c r="HC1236" s="56"/>
      <c r="HD1236" s="56"/>
      <c r="HE1236" s="56"/>
      <c r="HF1236" s="56"/>
      <c r="HG1236" s="56"/>
      <c r="HH1236" s="56"/>
      <c r="HI1236" s="56"/>
      <c r="HJ1236" s="56"/>
      <c r="HK1236" s="56"/>
      <c r="HL1236" s="56"/>
      <c r="HM1236" s="56"/>
      <c r="HN1236" s="56"/>
      <c r="HO1236" s="56"/>
      <c r="HP1236" s="56"/>
      <c r="HQ1236" s="56"/>
      <c r="HR1236" s="56"/>
      <c r="HS1236" s="56"/>
      <c r="HT1236" s="56"/>
      <c r="HU1236" s="56"/>
      <c r="HV1236" s="56"/>
      <c r="HW1236" s="56"/>
      <c r="HX1236" s="56"/>
      <c r="HY1236" s="56"/>
      <c r="HZ1236" s="56"/>
      <c r="IA1236" s="56"/>
      <c r="IB1236" s="56"/>
      <c r="IC1236" s="56"/>
      <c r="ID1236" s="56"/>
      <c r="IE1236" s="56"/>
      <c r="IF1236" s="56"/>
      <c r="IG1236" s="56"/>
      <c r="IH1236" s="56"/>
      <c r="II1236" s="56"/>
      <c r="IJ1236" s="56"/>
      <c r="IK1236" s="56"/>
      <c r="IL1236" s="56"/>
      <c r="IM1236" s="56"/>
      <c r="IN1236" s="56"/>
      <c r="IO1236" s="56"/>
      <c r="IP1236" s="56"/>
      <c r="IQ1236" s="56"/>
      <c r="IR1236" s="56"/>
      <c r="IS1236" s="56"/>
      <c r="IT1236" s="56"/>
      <c r="IU1236" s="56"/>
      <c r="IV1236" s="56"/>
      <c r="IW1236" s="56"/>
      <c r="IX1236" s="56"/>
    </row>
    <row r="1237" spans="2:258">
      <c r="B1237" s="56"/>
      <c r="C1237" s="56"/>
      <c r="D1237" s="56"/>
      <c r="E1237" s="56"/>
      <c r="F1237" s="56"/>
      <c r="G1237" s="56"/>
      <c r="H1237" s="56"/>
      <c r="I1237" s="56"/>
      <c r="J1237" s="56"/>
      <c r="K1237" s="56"/>
      <c r="L1237" s="56"/>
      <c r="M1237" s="56"/>
      <c r="CK1237" s="56"/>
      <c r="CL1237" s="56"/>
      <c r="CM1237" s="56"/>
      <c r="CN1237" s="56"/>
      <c r="CO1237" s="56"/>
      <c r="CP1237" s="56"/>
      <c r="CQ1237" s="56"/>
      <c r="CR1237" s="56"/>
      <c r="CS1237" s="56"/>
      <c r="CT1237" s="56"/>
      <c r="CU1237" s="56"/>
      <c r="CV1237" s="56"/>
      <c r="CW1237" s="56"/>
      <c r="CX1237" s="56"/>
      <c r="CY1237" s="56"/>
      <c r="CZ1237" s="56"/>
      <c r="DA1237" s="56"/>
      <c r="DB1237" s="56"/>
      <c r="DC1237" s="56"/>
      <c r="DD1237" s="56"/>
      <c r="DE1237" s="56"/>
      <c r="DF1237" s="56"/>
      <c r="DG1237" s="56"/>
      <c r="DH1237" s="56"/>
      <c r="DI1237" s="56"/>
      <c r="DJ1237" s="56"/>
      <c r="DK1237" s="56"/>
      <c r="DL1237" s="56"/>
      <c r="DM1237" s="56"/>
      <c r="DN1237" s="56"/>
      <c r="DO1237" s="56"/>
      <c r="DP1237" s="56"/>
      <c r="DQ1237" s="56"/>
      <c r="DR1237" s="56"/>
      <c r="DS1237" s="56"/>
      <c r="DT1237" s="56"/>
      <c r="DU1237" s="56"/>
      <c r="DV1237" s="56"/>
      <c r="DW1237" s="56"/>
      <c r="DX1237" s="56"/>
      <c r="DY1237" s="56"/>
      <c r="DZ1237" s="56"/>
      <c r="EA1237" s="56"/>
      <c r="EB1237" s="56"/>
      <c r="EC1237" s="56"/>
      <c r="ED1237" s="56"/>
      <c r="EE1237" s="56"/>
      <c r="EF1237" s="56"/>
      <c r="EG1237" s="56"/>
      <c r="EH1237" s="56"/>
      <c r="EI1237" s="56"/>
      <c r="EJ1237" s="56"/>
      <c r="EK1237" s="56"/>
      <c r="EL1237" s="56"/>
      <c r="EM1237" s="56"/>
      <c r="EN1237" s="56"/>
      <c r="EO1237" s="56"/>
      <c r="EP1237" s="56"/>
      <c r="EQ1237" s="56"/>
      <c r="ER1237" s="56"/>
      <c r="ES1237" s="56"/>
      <c r="ET1237" s="56"/>
      <c r="EU1237" s="56"/>
      <c r="EV1237" s="56"/>
      <c r="EW1237" s="56"/>
      <c r="EX1237" s="56"/>
      <c r="EY1237" s="56"/>
      <c r="EZ1237" s="56"/>
      <c r="FA1237" s="56"/>
      <c r="FB1237" s="56"/>
      <c r="FC1237" s="56"/>
      <c r="FD1237" s="56"/>
      <c r="FE1237" s="56"/>
      <c r="FF1237" s="56"/>
      <c r="FG1237" s="56"/>
      <c r="FH1237" s="56"/>
      <c r="FI1237" s="56"/>
      <c r="FJ1237" s="56"/>
      <c r="FK1237" s="56"/>
      <c r="FL1237" s="56"/>
      <c r="FM1237" s="56"/>
      <c r="FN1237" s="56"/>
      <c r="FO1237" s="56"/>
      <c r="FP1237" s="56"/>
      <c r="FQ1237" s="56"/>
      <c r="FR1237" s="56"/>
      <c r="FS1237" s="56"/>
      <c r="FT1237" s="56"/>
      <c r="FU1237" s="56"/>
      <c r="FV1237" s="56"/>
      <c r="FW1237" s="56"/>
      <c r="FX1237" s="56"/>
      <c r="FY1237" s="56"/>
      <c r="FZ1237" s="56"/>
      <c r="GA1237" s="56"/>
      <c r="GB1237" s="56"/>
      <c r="GC1237" s="56"/>
      <c r="GD1237" s="56"/>
      <c r="GE1237" s="56"/>
      <c r="GF1237" s="56"/>
      <c r="GG1237" s="56"/>
      <c r="GH1237" s="56"/>
      <c r="GI1237" s="56"/>
      <c r="GJ1237" s="56"/>
      <c r="GK1237" s="56"/>
      <c r="GL1237" s="56"/>
      <c r="GM1237" s="56"/>
      <c r="GN1237" s="56"/>
      <c r="GO1237" s="56"/>
      <c r="GP1237" s="56"/>
      <c r="GQ1237" s="56"/>
      <c r="GR1237" s="56"/>
      <c r="GS1237" s="56"/>
      <c r="GT1237" s="56"/>
      <c r="GU1237" s="56"/>
      <c r="GV1237" s="56"/>
      <c r="GW1237" s="56"/>
      <c r="GX1237" s="56"/>
      <c r="GY1237" s="56"/>
      <c r="GZ1237" s="56"/>
      <c r="HA1237" s="56"/>
      <c r="HB1237" s="56"/>
      <c r="HC1237" s="56"/>
      <c r="HD1237" s="56"/>
      <c r="HE1237" s="56"/>
      <c r="HF1237" s="56"/>
      <c r="HG1237" s="56"/>
      <c r="HH1237" s="56"/>
      <c r="HI1237" s="56"/>
      <c r="HJ1237" s="56"/>
      <c r="HK1237" s="56"/>
      <c r="HL1237" s="56"/>
      <c r="HM1237" s="56"/>
      <c r="HN1237" s="56"/>
      <c r="HO1237" s="56"/>
      <c r="HP1237" s="56"/>
      <c r="HQ1237" s="56"/>
      <c r="HR1237" s="56"/>
      <c r="HS1237" s="56"/>
      <c r="HT1237" s="56"/>
      <c r="HU1237" s="56"/>
      <c r="HV1237" s="56"/>
      <c r="HW1237" s="56"/>
      <c r="HX1237" s="56"/>
      <c r="HY1237" s="56"/>
      <c r="HZ1237" s="56"/>
      <c r="IA1237" s="56"/>
      <c r="IB1237" s="56"/>
      <c r="IC1237" s="56"/>
      <c r="ID1237" s="56"/>
      <c r="IE1237" s="56"/>
      <c r="IF1237" s="56"/>
      <c r="IG1237" s="56"/>
      <c r="IH1237" s="56"/>
      <c r="II1237" s="56"/>
      <c r="IJ1237" s="56"/>
      <c r="IK1237" s="56"/>
      <c r="IL1237" s="56"/>
      <c r="IM1237" s="56"/>
      <c r="IN1237" s="56"/>
      <c r="IO1237" s="56"/>
      <c r="IP1237" s="56"/>
      <c r="IQ1237" s="56"/>
      <c r="IR1237" s="56"/>
      <c r="IS1237" s="56"/>
      <c r="IT1237" s="56"/>
      <c r="IU1237" s="56"/>
      <c r="IV1237" s="56"/>
      <c r="IW1237" s="56"/>
      <c r="IX1237" s="56"/>
    </row>
    <row r="1238" spans="2:258">
      <c r="B1238" s="56"/>
      <c r="C1238" s="56"/>
      <c r="D1238" s="56"/>
      <c r="E1238" s="56"/>
      <c r="F1238" s="56"/>
      <c r="G1238" s="56"/>
      <c r="H1238" s="56"/>
      <c r="I1238" s="56"/>
      <c r="J1238" s="56"/>
      <c r="K1238" s="56"/>
      <c r="L1238" s="56"/>
      <c r="M1238" s="56"/>
      <c r="CK1238" s="56"/>
      <c r="CL1238" s="56"/>
      <c r="CM1238" s="56"/>
      <c r="CN1238" s="56"/>
      <c r="CO1238" s="56"/>
      <c r="CP1238" s="56"/>
      <c r="CQ1238" s="56"/>
      <c r="CR1238" s="56"/>
      <c r="CS1238" s="56"/>
      <c r="CT1238" s="56"/>
      <c r="CU1238" s="56"/>
      <c r="CV1238" s="56"/>
      <c r="CW1238" s="56"/>
      <c r="CX1238" s="56"/>
      <c r="CY1238" s="56"/>
      <c r="CZ1238" s="56"/>
      <c r="DA1238" s="56"/>
      <c r="DB1238" s="56"/>
      <c r="DC1238" s="56"/>
      <c r="DD1238" s="56"/>
      <c r="DE1238" s="56"/>
      <c r="DF1238" s="56"/>
      <c r="DG1238" s="56"/>
      <c r="DH1238" s="56"/>
      <c r="DI1238" s="56"/>
      <c r="DJ1238" s="56"/>
      <c r="DK1238" s="56"/>
      <c r="DL1238" s="56"/>
      <c r="DM1238" s="56"/>
      <c r="DN1238" s="56"/>
      <c r="DO1238" s="56"/>
      <c r="DP1238" s="56"/>
      <c r="DQ1238" s="56"/>
      <c r="DR1238" s="56"/>
      <c r="DS1238" s="56"/>
      <c r="DT1238" s="56"/>
      <c r="DU1238" s="56"/>
      <c r="DV1238" s="56"/>
      <c r="DW1238" s="56"/>
      <c r="DX1238" s="56"/>
      <c r="DY1238" s="56"/>
      <c r="DZ1238" s="56"/>
      <c r="EA1238" s="56"/>
      <c r="EB1238" s="56"/>
      <c r="EC1238" s="56"/>
      <c r="ED1238" s="56"/>
      <c r="EE1238" s="56"/>
      <c r="EF1238" s="56"/>
      <c r="EG1238" s="56"/>
      <c r="EH1238" s="56"/>
      <c r="EI1238" s="56"/>
      <c r="EJ1238" s="56"/>
      <c r="EK1238" s="56"/>
      <c r="EL1238" s="56"/>
      <c r="EM1238" s="56"/>
      <c r="EN1238" s="56"/>
      <c r="EO1238" s="56"/>
      <c r="EP1238" s="56"/>
      <c r="EQ1238" s="56"/>
      <c r="ER1238" s="56"/>
      <c r="ES1238" s="56"/>
      <c r="ET1238" s="56"/>
      <c r="EU1238" s="56"/>
      <c r="EV1238" s="56"/>
      <c r="EW1238" s="56"/>
      <c r="EX1238" s="56"/>
      <c r="EY1238" s="56"/>
      <c r="EZ1238" s="56"/>
      <c r="FA1238" s="56"/>
      <c r="FB1238" s="56"/>
      <c r="FC1238" s="56"/>
      <c r="FD1238" s="56"/>
      <c r="FE1238" s="56"/>
      <c r="FF1238" s="56"/>
      <c r="FG1238" s="56"/>
      <c r="FH1238" s="56"/>
      <c r="FI1238" s="56"/>
      <c r="FJ1238" s="56"/>
      <c r="FK1238" s="56"/>
      <c r="FL1238" s="56"/>
      <c r="FM1238" s="56"/>
      <c r="FN1238" s="56"/>
      <c r="FO1238" s="56"/>
      <c r="FP1238" s="56"/>
      <c r="FQ1238" s="56"/>
      <c r="FR1238" s="56"/>
      <c r="FS1238" s="56"/>
      <c r="FT1238" s="56"/>
      <c r="FU1238" s="56"/>
      <c r="FV1238" s="56"/>
      <c r="FW1238" s="56"/>
      <c r="FX1238" s="56"/>
      <c r="FY1238" s="56"/>
      <c r="FZ1238" s="56"/>
      <c r="GA1238" s="56"/>
      <c r="GB1238" s="56"/>
      <c r="GC1238" s="56"/>
      <c r="GD1238" s="56"/>
      <c r="GE1238" s="56"/>
      <c r="GF1238" s="56"/>
      <c r="GG1238" s="56"/>
      <c r="GH1238" s="56"/>
      <c r="GI1238" s="56"/>
      <c r="GJ1238" s="56"/>
      <c r="GK1238" s="56"/>
      <c r="GL1238" s="56"/>
      <c r="GM1238" s="56"/>
      <c r="GN1238" s="56"/>
      <c r="GO1238" s="56"/>
      <c r="GP1238" s="56"/>
      <c r="GQ1238" s="56"/>
      <c r="GR1238" s="56"/>
      <c r="GS1238" s="56"/>
      <c r="GT1238" s="56"/>
      <c r="GU1238" s="56"/>
      <c r="GV1238" s="56"/>
      <c r="GW1238" s="56"/>
      <c r="GX1238" s="56"/>
      <c r="GY1238" s="56"/>
      <c r="GZ1238" s="56"/>
      <c r="HA1238" s="56"/>
      <c r="HB1238" s="56"/>
      <c r="HC1238" s="56"/>
      <c r="HD1238" s="56"/>
      <c r="HE1238" s="56"/>
      <c r="HF1238" s="56"/>
      <c r="HG1238" s="56"/>
      <c r="HH1238" s="56"/>
      <c r="HI1238" s="56"/>
      <c r="HJ1238" s="56"/>
      <c r="HK1238" s="56"/>
      <c r="HL1238" s="56"/>
      <c r="HM1238" s="56"/>
      <c r="HN1238" s="56"/>
      <c r="HO1238" s="56"/>
      <c r="HP1238" s="56"/>
      <c r="HQ1238" s="56"/>
      <c r="HR1238" s="56"/>
      <c r="HS1238" s="56"/>
      <c r="HT1238" s="56"/>
      <c r="HU1238" s="56"/>
      <c r="HV1238" s="56"/>
      <c r="HW1238" s="56"/>
      <c r="HX1238" s="56"/>
      <c r="HY1238" s="56"/>
      <c r="HZ1238" s="56"/>
      <c r="IA1238" s="56"/>
      <c r="IB1238" s="56"/>
      <c r="IC1238" s="56"/>
      <c r="ID1238" s="56"/>
      <c r="IE1238" s="56"/>
      <c r="IF1238" s="56"/>
      <c r="IG1238" s="56"/>
      <c r="IH1238" s="56"/>
      <c r="II1238" s="56"/>
      <c r="IJ1238" s="56"/>
      <c r="IK1238" s="56"/>
      <c r="IL1238" s="56"/>
      <c r="IM1238" s="56"/>
      <c r="IN1238" s="56"/>
      <c r="IO1238" s="56"/>
      <c r="IP1238" s="56"/>
      <c r="IQ1238" s="56"/>
      <c r="IR1238" s="56"/>
      <c r="IS1238" s="56"/>
      <c r="IT1238" s="56"/>
      <c r="IU1238" s="56"/>
      <c r="IV1238" s="56"/>
      <c r="IW1238" s="56"/>
      <c r="IX1238" s="56"/>
    </row>
    <row r="1239" spans="2:258">
      <c r="B1239" s="56"/>
      <c r="C1239" s="56"/>
      <c r="D1239" s="56"/>
      <c r="E1239" s="56"/>
      <c r="F1239" s="56"/>
      <c r="G1239" s="56"/>
      <c r="H1239" s="56"/>
      <c r="I1239" s="56"/>
      <c r="J1239" s="56"/>
      <c r="K1239" s="56"/>
      <c r="L1239" s="56"/>
      <c r="M1239" s="56"/>
      <c r="CK1239" s="56"/>
      <c r="CL1239" s="56"/>
      <c r="CM1239" s="56"/>
      <c r="CN1239" s="56"/>
      <c r="CO1239" s="56"/>
      <c r="CP1239" s="56"/>
      <c r="CQ1239" s="56"/>
      <c r="CR1239" s="56"/>
      <c r="CS1239" s="56"/>
      <c r="CT1239" s="56"/>
      <c r="CU1239" s="56"/>
      <c r="CV1239" s="56"/>
      <c r="CW1239" s="56"/>
      <c r="CX1239" s="56"/>
      <c r="CY1239" s="56"/>
      <c r="CZ1239" s="56"/>
      <c r="DA1239" s="56"/>
      <c r="DB1239" s="56"/>
      <c r="DC1239" s="56"/>
      <c r="DD1239" s="56"/>
      <c r="DE1239" s="56"/>
      <c r="DF1239" s="56"/>
      <c r="DG1239" s="56"/>
      <c r="DH1239" s="56"/>
      <c r="DI1239" s="56"/>
      <c r="DJ1239" s="56"/>
      <c r="DK1239" s="56"/>
      <c r="DL1239" s="56"/>
      <c r="DM1239" s="56"/>
      <c r="DN1239" s="56"/>
      <c r="DO1239" s="56"/>
      <c r="DP1239" s="56"/>
      <c r="DQ1239" s="56"/>
      <c r="DR1239" s="56"/>
      <c r="DS1239" s="56"/>
      <c r="DT1239" s="56"/>
      <c r="DU1239" s="56"/>
      <c r="DV1239" s="56"/>
      <c r="DW1239" s="56"/>
      <c r="DX1239" s="56"/>
      <c r="DY1239" s="56"/>
      <c r="DZ1239" s="56"/>
      <c r="EA1239" s="56"/>
      <c r="EB1239" s="56"/>
      <c r="EC1239" s="56"/>
      <c r="ED1239" s="56"/>
      <c r="EE1239" s="56"/>
      <c r="EF1239" s="56"/>
      <c r="EG1239" s="56"/>
      <c r="EH1239" s="56"/>
      <c r="EI1239" s="56"/>
      <c r="EJ1239" s="56"/>
      <c r="EK1239" s="56"/>
      <c r="EL1239" s="56"/>
      <c r="EM1239" s="56"/>
      <c r="EN1239" s="56"/>
      <c r="EO1239" s="56"/>
      <c r="EP1239" s="56"/>
      <c r="EQ1239" s="56"/>
      <c r="ER1239" s="56"/>
      <c r="ES1239" s="56"/>
      <c r="ET1239" s="56"/>
      <c r="EU1239" s="56"/>
      <c r="EV1239" s="56"/>
      <c r="EW1239" s="56"/>
      <c r="EX1239" s="56"/>
      <c r="EY1239" s="56"/>
      <c r="EZ1239" s="56"/>
      <c r="FA1239" s="56"/>
      <c r="FB1239" s="56"/>
      <c r="FC1239" s="56"/>
      <c r="FD1239" s="56"/>
      <c r="FE1239" s="56"/>
      <c r="FF1239" s="56"/>
      <c r="FG1239" s="56"/>
      <c r="FH1239" s="56"/>
      <c r="FI1239" s="56"/>
      <c r="FJ1239" s="56"/>
      <c r="FK1239" s="56"/>
      <c r="FL1239" s="56"/>
      <c r="FM1239" s="56"/>
      <c r="FN1239" s="56"/>
      <c r="FO1239" s="56"/>
      <c r="FP1239" s="56"/>
      <c r="FQ1239" s="56"/>
      <c r="FR1239" s="56"/>
      <c r="FS1239" s="56"/>
      <c r="FT1239" s="56"/>
      <c r="FU1239" s="56"/>
      <c r="FV1239" s="56"/>
      <c r="FW1239" s="56"/>
      <c r="FX1239" s="56"/>
      <c r="FY1239" s="56"/>
      <c r="FZ1239" s="56"/>
      <c r="GA1239" s="56"/>
      <c r="GB1239" s="56"/>
      <c r="GC1239" s="56"/>
      <c r="GD1239" s="56"/>
      <c r="GE1239" s="56"/>
      <c r="GF1239" s="56"/>
      <c r="GG1239" s="56"/>
      <c r="GH1239" s="56"/>
      <c r="GI1239" s="56"/>
      <c r="GJ1239" s="56"/>
      <c r="GK1239" s="56"/>
      <c r="GL1239" s="56"/>
      <c r="GM1239" s="56"/>
      <c r="GN1239" s="56"/>
      <c r="GO1239" s="56"/>
      <c r="GP1239" s="56"/>
      <c r="GQ1239" s="56"/>
      <c r="GR1239" s="56"/>
      <c r="GS1239" s="56"/>
      <c r="GT1239" s="56"/>
      <c r="GU1239" s="56"/>
      <c r="GV1239" s="56"/>
      <c r="GW1239" s="56"/>
      <c r="GX1239" s="56"/>
      <c r="GY1239" s="56"/>
      <c r="GZ1239" s="56"/>
      <c r="HA1239" s="56"/>
      <c r="HB1239" s="56"/>
      <c r="HC1239" s="56"/>
      <c r="HD1239" s="56"/>
      <c r="HE1239" s="56"/>
      <c r="HF1239" s="56"/>
      <c r="HG1239" s="56"/>
      <c r="HH1239" s="56"/>
      <c r="HI1239" s="56"/>
      <c r="HJ1239" s="56"/>
      <c r="HK1239" s="56"/>
      <c r="HL1239" s="56"/>
      <c r="HM1239" s="56"/>
      <c r="HN1239" s="56"/>
      <c r="HO1239" s="56"/>
      <c r="HP1239" s="56"/>
      <c r="HQ1239" s="56"/>
      <c r="HR1239" s="56"/>
      <c r="HS1239" s="56"/>
      <c r="HT1239" s="56"/>
      <c r="HU1239" s="56"/>
      <c r="HV1239" s="56"/>
      <c r="HW1239" s="56"/>
      <c r="HX1239" s="56"/>
      <c r="HY1239" s="56"/>
      <c r="HZ1239" s="56"/>
      <c r="IA1239" s="56"/>
      <c r="IB1239" s="56"/>
      <c r="IC1239" s="56"/>
      <c r="ID1239" s="56"/>
      <c r="IE1239" s="56"/>
      <c r="IF1239" s="56"/>
      <c r="IG1239" s="56"/>
      <c r="IH1239" s="56"/>
      <c r="II1239" s="56"/>
      <c r="IJ1239" s="56"/>
      <c r="IK1239" s="56"/>
      <c r="IL1239" s="56"/>
      <c r="IM1239" s="56"/>
      <c r="IN1239" s="56"/>
      <c r="IO1239" s="56"/>
      <c r="IP1239" s="56"/>
      <c r="IQ1239" s="56"/>
      <c r="IR1239" s="56"/>
      <c r="IS1239" s="56"/>
      <c r="IT1239" s="56"/>
      <c r="IU1239" s="56"/>
      <c r="IV1239" s="56"/>
      <c r="IW1239" s="56"/>
      <c r="IX1239" s="56"/>
    </row>
    <row r="1240" spans="2:258">
      <c r="B1240" s="56"/>
      <c r="C1240" s="56"/>
      <c r="D1240" s="56"/>
      <c r="E1240" s="56"/>
      <c r="F1240" s="56"/>
      <c r="G1240" s="56"/>
      <c r="H1240" s="56"/>
      <c r="I1240" s="56"/>
      <c r="J1240" s="56"/>
      <c r="K1240" s="56"/>
      <c r="L1240" s="56"/>
      <c r="M1240" s="56"/>
      <c r="CK1240" s="56"/>
      <c r="CL1240" s="56"/>
      <c r="CM1240" s="56"/>
      <c r="CN1240" s="56"/>
      <c r="CO1240" s="56"/>
      <c r="CP1240" s="56"/>
      <c r="CQ1240" s="56"/>
      <c r="CR1240" s="56"/>
      <c r="CS1240" s="56"/>
      <c r="CT1240" s="56"/>
      <c r="CU1240" s="56"/>
      <c r="CV1240" s="56"/>
      <c r="CW1240" s="56"/>
      <c r="CX1240" s="56"/>
      <c r="CY1240" s="56"/>
      <c r="CZ1240" s="56"/>
      <c r="DA1240" s="56"/>
      <c r="DB1240" s="56"/>
      <c r="DC1240" s="56"/>
      <c r="DD1240" s="56"/>
      <c r="DE1240" s="56"/>
      <c r="DF1240" s="56"/>
      <c r="DG1240" s="56"/>
      <c r="DH1240" s="56"/>
      <c r="DI1240" s="56"/>
      <c r="DJ1240" s="56"/>
      <c r="DK1240" s="56"/>
      <c r="DL1240" s="56"/>
      <c r="DM1240" s="56"/>
      <c r="DN1240" s="56"/>
      <c r="DO1240" s="56"/>
      <c r="DP1240" s="56"/>
      <c r="DQ1240" s="56"/>
      <c r="DR1240" s="56"/>
      <c r="DS1240" s="56"/>
      <c r="DT1240" s="56"/>
      <c r="DU1240" s="56"/>
      <c r="DV1240" s="56"/>
      <c r="DW1240" s="56"/>
      <c r="DX1240" s="56"/>
      <c r="DY1240" s="56"/>
      <c r="DZ1240" s="56"/>
      <c r="EA1240" s="56"/>
      <c r="EB1240" s="56"/>
      <c r="EC1240" s="56"/>
      <c r="ED1240" s="56"/>
      <c r="EE1240" s="56"/>
      <c r="EF1240" s="56"/>
      <c r="EG1240" s="56"/>
      <c r="EH1240" s="56"/>
      <c r="EI1240" s="56"/>
      <c r="EJ1240" s="56"/>
      <c r="EK1240" s="56"/>
      <c r="EL1240" s="56"/>
      <c r="EM1240" s="56"/>
      <c r="EN1240" s="56"/>
      <c r="EO1240" s="56"/>
      <c r="EP1240" s="56"/>
      <c r="EQ1240" s="56"/>
      <c r="ER1240" s="56"/>
      <c r="ES1240" s="56"/>
      <c r="ET1240" s="56"/>
      <c r="EU1240" s="56"/>
      <c r="EV1240" s="56"/>
      <c r="EW1240" s="56"/>
      <c r="EX1240" s="56"/>
      <c r="EY1240" s="56"/>
      <c r="EZ1240" s="56"/>
      <c r="FA1240" s="56"/>
      <c r="FB1240" s="56"/>
      <c r="FC1240" s="56"/>
      <c r="FD1240" s="56"/>
      <c r="FE1240" s="56"/>
      <c r="FF1240" s="56"/>
      <c r="FG1240" s="56"/>
      <c r="FH1240" s="56"/>
      <c r="FI1240" s="56"/>
      <c r="FJ1240" s="56"/>
      <c r="FK1240" s="56"/>
      <c r="FL1240" s="56"/>
      <c r="FM1240" s="56"/>
      <c r="FN1240" s="56"/>
      <c r="FO1240" s="56"/>
      <c r="FP1240" s="56"/>
      <c r="FQ1240" s="56"/>
      <c r="FR1240" s="56"/>
      <c r="FS1240" s="56"/>
      <c r="FT1240" s="56"/>
      <c r="FU1240" s="56"/>
      <c r="FV1240" s="56"/>
      <c r="FW1240" s="56"/>
      <c r="FX1240" s="56"/>
      <c r="FY1240" s="56"/>
      <c r="FZ1240" s="56"/>
      <c r="GA1240" s="56"/>
      <c r="GB1240" s="56"/>
      <c r="GC1240" s="56"/>
      <c r="GD1240" s="56"/>
      <c r="GE1240" s="56"/>
      <c r="GF1240" s="56"/>
      <c r="GG1240" s="56"/>
      <c r="GH1240" s="56"/>
      <c r="GI1240" s="56"/>
      <c r="GJ1240" s="56"/>
      <c r="GK1240" s="56"/>
      <c r="GL1240" s="56"/>
      <c r="GM1240" s="56"/>
      <c r="GN1240" s="56"/>
      <c r="GO1240" s="56"/>
      <c r="GP1240" s="56"/>
      <c r="GQ1240" s="56"/>
      <c r="GR1240" s="56"/>
      <c r="GS1240" s="56"/>
      <c r="GT1240" s="56"/>
      <c r="GU1240" s="56"/>
      <c r="GV1240" s="56"/>
      <c r="GW1240" s="56"/>
      <c r="GX1240" s="56"/>
      <c r="GY1240" s="56"/>
      <c r="GZ1240" s="56"/>
      <c r="HA1240" s="56"/>
      <c r="HB1240" s="56"/>
      <c r="HC1240" s="56"/>
      <c r="HD1240" s="56"/>
      <c r="HE1240" s="56"/>
      <c r="HF1240" s="56"/>
      <c r="HG1240" s="56"/>
      <c r="HH1240" s="56"/>
      <c r="HI1240" s="56"/>
      <c r="HJ1240" s="56"/>
      <c r="HK1240" s="56"/>
      <c r="HL1240" s="56"/>
      <c r="HM1240" s="56"/>
      <c r="HN1240" s="56"/>
      <c r="HO1240" s="56"/>
      <c r="HP1240" s="56"/>
      <c r="HQ1240" s="56"/>
      <c r="HR1240" s="56"/>
      <c r="HS1240" s="56"/>
      <c r="HT1240" s="56"/>
      <c r="HU1240" s="56"/>
      <c r="HV1240" s="56"/>
      <c r="HW1240" s="56"/>
      <c r="HX1240" s="56"/>
      <c r="HY1240" s="56"/>
      <c r="HZ1240" s="56"/>
      <c r="IA1240" s="56"/>
      <c r="IB1240" s="56"/>
      <c r="IC1240" s="56"/>
      <c r="ID1240" s="56"/>
      <c r="IE1240" s="56"/>
      <c r="IF1240" s="56"/>
      <c r="IG1240" s="56"/>
      <c r="IH1240" s="56"/>
      <c r="II1240" s="56"/>
      <c r="IJ1240" s="56"/>
      <c r="IK1240" s="56"/>
      <c r="IL1240" s="56"/>
      <c r="IM1240" s="56"/>
      <c r="IN1240" s="56"/>
      <c r="IO1240" s="56"/>
      <c r="IP1240" s="56"/>
      <c r="IQ1240" s="56"/>
      <c r="IR1240" s="56"/>
      <c r="IS1240" s="56"/>
      <c r="IT1240" s="56"/>
      <c r="IU1240" s="56"/>
      <c r="IV1240" s="56"/>
      <c r="IW1240" s="56"/>
      <c r="IX1240" s="56"/>
    </row>
    <row r="1241" spans="2:258">
      <c r="B1241" s="56"/>
      <c r="C1241" s="56"/>
      <c r="D1241" s="56"/>
      <c r="E1241" s="56"/>
      <c r="F1241" s="56"/>
      <c r="G1241" s="56"/>
      <c r="H1241" s="56"/>
      <c r="I1241" s="56"/>
      <c r="J1241" s="56"/>
      <c r="K1241" s="56"/>
      <c r="L1241" s="56"/>
      <c r="M1241" s="56"/>
      <c r="CK1241" s="56"/>
      <c r="CL1241" s="56"/>
      <c r="CM1241" s="56"/>
      <c r="CN1241" s="56"/>
      <c r="CO1241" s="56"/>
      <c r="CP1241" s="56"/>
      <c r="CQ1241" s="56"/>
      <c r="CR1241" s="56"/>
      <c r="CS1241" s="56"/>
      <c r="CT1241" s="56"/>
      <c r="CU1241" s="56"/>
      <c r="CV1241" s="56"/>
      <c r="CW1241" s="56"/>
      <c r="CX1241" s="56"/>
      <c r="CY1241" s="56"/>
      <c r="CZ1241" s="56"/>
      <c r="DA1241" s="56"/>
      <c r="DB1241" s="56"/>
      <c r="DC1241" s="56"/>
      <c r="DD1241" s="56"/>
      <c r="DE1241" s="56"/>
      <c r="DF1241" s="56"/>
      <c r="DG1241" s="56"/>
      <c r="DH1241" s="56"/>
      <c r="DI1241" s="56"/>
      <c r="DJ1241" s="56"/>
      <c r="DK1241" s="56"/>
      <c r="DL1241" s="56"/>
      <c r="DM1241" s="56"/>
      <c r="DN1241" s="56"/>
      <c r="DO1241" s="56"/>
      <c r="DP1241" s="56"/>
      <c r="DQ1241" s="56"/>
      <c r="DR1241" s="56"/>
      <c r="DS1241" s="56"/>
      <c r="DT1241" s="56"/>
      <c r="DU1241" s="56"/>
      <c r="DV1241" s="56"/>
      <c r="DW1241" s="56"/>
      <c r="DX1241" s="56"/>
      <c r="DY1241" s="56"/>
      <c r="DZ1241" s="56"/>
      <c r="EA1241" s="56"/>
      <c r="EB1241" s="56"/>
      <c r="EC1241" s="56"/>
      <c r="ED1241" s="56"/>
      <c r="EE1241" s="56"/>
      <c r="EF1241" s="56"/>
      <c r="EG1241" s="56"/>
      <c r="EH1241" s="56"/>
      <c r="EI1241" s="56"/>
      <c r="EJ1241" s="56"/>
      <c r="EK1241" s="56"/>
      <c r="EL1241" s="56"/>
      <c r="EM1241" s="56"/>
      <c r="EN1241" s="56"/>
      <c r="EO1241" s="56"/>
      <c r="EP1241" s="56"/>
      <c r="EQ1241" s="56"/>
      <c r="ER1241" s="56"/>
      <c r="ES1241" s="56"/>
      <c r="ET1241" s="56"/>
      <c r="EU1241" s="56"/>
      <c r="EV1241" s="56"/>
      <c r="EW1241" s="56"/>
      <c r="EX1241" s="56"/>
      <c r="EY1241" s="56"/>
      <c r="EZ1241" s="56"/>
      <c r="FA1241" s="56"/>
      <c r="FB1241" s="56"/>
      <c r="FC1241" s="56"/>
      <c r="FD1241" s="56"/>
      <c r="FE1241" s="56"/>
      <c r="FF1241" s="56"/>
      <c r="FG1241" s="56"/>
      <c r="FH1241" s="56"/>
      <c r="FI1241" s="56"/>
      <c r="FJ1241" s="56"/>
      <c r="FK1241" s="56"/>
      <c r="FL1241" s="56"/>
      <c r="FM1241" s="56"/>
      <c r="FN1241" s="56"/>
      <c r="FO1241" s="56"/>
      <c r="FP1241" s="56"/>
      <c r="FQ1241" s="56"/>
      <c r="FR1241" s="56"/>
      <c r="FS1241" s="56"/>
      <c r="FT1241" s="56"/>
      <c r="FU1241" s="56"/>
      <c r="FV1241" s="56"/>
      <c r="FW1241" s="56"/>
      <c r="FX1241" s="56"/>
      <c r="FY1241" s="56"/>
      <c r="FZ1241" s="56"/>
      <c r="GA1241" s="56"/>
      <c r="GB1241" s="56"/>
      <c r="GC1241" s="56"/>
      <c r="GD1241" s="56"/>
      <c r="GE1241" s="56"/>
      <c r="GF1241" s="56"/>
      <c r="GG1241" s="56"/>
      <c r="GH1241" s="56"/>
      <c r="GI1241" s="56"/>
      <c r="GJ1241" s="56"/>
      <c r="GK1241" s="56"/>
      <c r="GL1241" s="56"/>
      <c r="GM1241" s="56"/>
      <c r="GN1241" s="56"/>
      <c r="GO1241" s="56"/>
      <c r="GP1241" s="56"/>
      <c r="GQ1241" s="56"/>
      <c r="GR1241" s="56"/>
      <c r="GS1241" s="56"/>
      <c r="GT1241" s="56"/>
      <c r="GU1241" s="56"/>
      <c r="GV1241" s="56"/>
      <c r="GW1241" s="56"/>
      <c r="GX1241" s="56"/>
      <c r="GY1241" s="56"/>
      <c r="GZ1241" s="56"/>
      <c r="HA1241" s="56"/>
      <c r="HB1241" s="56"/>
      <c r="HC1241" s="56"/>
      <c r="HD1241" s="56"/>
      <c r="HE1241" s="56"/>
      <c r="HF1241" s="56"/>
      <c r="HG1241" s="56"/>
      <c r="HH1241" s="56"/>
      <c r="HI1241" s="56"/>
      <c r="HJ1241" s="56"/>
      <c r="HK1241" s="56"/>
      <c r="HL1241" s="56"/>
      <c r="HM1241" s="56"/>
      <c r="HN1241" s="56"/>
      <c r="HO1241" s="56"/>
      <c r="HP1241" s="56"/>
      <c r="HQ1241" s="56"/>
      <c r="HR1241" s="56"/>
      <c r="HS1241" s="56"/>
      <c r="HT1241" s="56"/>
      <c r="HU1241" s="56"/>
      <c r="HV1241" s="56"/>
      <c r="HW1241" s="56"/>
      <c r="HX1241" s="56"/>
      <c r="HY1241" s="56"/>
      <c r="HZ1241" s="56"/>
      <c r="IA1241" s="56"/>
      <c r="IB1241" s="56"/>
      <c r="IC1241" s="56"/>
      <c r="ID1241" s="56"/>
      <c r="IE1241" s="56"/>
      <c r="IF1241" s="56"/>
      <c r="IG1241" s="56"/>
      <c r="IH1241" s="56"/>
      <c r="II1241" s="56"/>
      <c r="IJ1241" s="56"/>
      <c r="IK1241" s="56"/>
      <c r="IL1241" s="56"/>
      <c r="IM1241" s="56"/>
      <c r="IN1241" s="56"/>
      <c r="IO1241" s="56"/>
      <c r="IP1241" s="56"/>
      <c r="IQ1241" s="56"/>
      <c r="IR1241" s="56"/>
      <c r="IS1241" s="56"/>
      <c r="IT1241" s="56"/>
      <c r="IU1241" s="56"/>
      <c r="IV1241" s="56"/>
      <c r="IW1241" s="56"/>
      <c r="IX1241" s="56"/>
    </row>
  </sheetData>
  <mergeCells count="4">
    <mergeCell ref="B1:J1"/>
    <mergeCell ref="B2:J2"/>
    <mergeCell ref="B4:J4"/>
    <mergeCell ref="B5:J5"/>
  </mergeCells>
  <printOptions horizontalCentered="1"/>
  <pageMargins left="0.7" right="0.7" top="0.75" bottom="0.75" header="0.3" footer="0.3"/>
  <pageSetup scale="73" orientation="landscape" r:id="rId1"/>
  <headerFooter>
    <oddFooter>&amp;L&amp;A&amp;C&amp;F&amp;R&amp;D</oddFooter>
  </headerFooter>
  <drawing r:id="rId2"/>
</worksheet>
</file>

<file path=xl/worksheets/sheet8.xml><?xml version="1.0" encoding="utf-8"?>
<worksheet xmlns="http://schemas.openxmlformats.org/spreadsheetml/2006/main" xmlns:r="http://schemas.openxmlformats.org/officeDocument/2006/relationships">
  <sheetPr enableFormatConditionsCalculation="0">
    <tabColor indexed="50"/>
  </sheetPr>
  <dimension ref="B2:I70"/>
  <sheetViews>
    <sheetView zoomScaleNormal="100" workbookViewId="0">
      <selection activeCell="G73" sqref="G73"/>
    </sheetView>
  </sheetViews>
  <sheetFormatPr defaultColWidth="11.42578125" defaultRowHeight="12.75"/>
  <cols>
    <col min="1" max="1" width="3.140625" style="29" customWidth="1"/>
    <col min="2" max="2" width="45.5703125" style="29" customWidth="1"/>
    <col min="3" max="3" width="13.7109375" style="47" customWidth="1"/>
    <col min="4" max="4" width="10.7109375" style="77" customWidth="1"/>
    <col min="5" max="5" width="24.140625" style="29" customWidth="1"/>
    <col min="6" max="16384" width="11.42578125" style="29"/>
  </cols>
  <sheetData>
    <row r="2" spans="2:9" ht="18" customHeight="1">
      <c r="B2" s="357" t="s">
        <v>370</v>
      </c>
      <c r="C2" s="358"/>
      <c r="D2" s="358"/>
      <c r="E2" s="358"/>
      <c r="F2" s="358"/>
      <c r="G2" s="358"/>
      <c r="H2" s="358"/>
      <c r="I2" s="358"/>
    </row>
    <row r="3" spans="2:9">
      <c r="B3" s="359" t="s">
        <v>366</v>
      </c>
      <c r="C3" s="359"/>
      <c r="D3" s="359"/>
      <c r="E3" s="359"/>
      <c r="F3" s="359"/>
      <c r="G3" s="359"/>
      <c r="H3" s="359"/>
      <c r="I3" s="359"/>
    </row>
    <row r="4" spans="2:9">
      <c r="B4" s="367" t="s">
        <v>367</v>
      </c>
      <c r="C4" s="368"/>
      <c r="D4" s="368"/>
      <c r="E4" s="368"/>
      <c r="F4" s="368"/>
      <c r="G4" s="368"/>
      <c r="H4" s="368"/>
      <c r="I4" s="368"/>
    </row>
    <row r="5" spans="2:9">
      <c r="B5" s="360" t="s">
        <v>368</v>
      </c>
      <c r="C5" s="360"/>
      <c r="D5" s="360"/>
      <c r="E5" s="360"/>
      <c r="F5" s="360"/>
      <c r="G5" s="360"/>
      <c r="H5" s="360"/>
      <c r="I5" s="360"/>
    </row>
    <row r="6" spans="2:9">
      <c r="B6" s="361" t="s">
        <v>369</v>
      </c>
      <c r="C6" s="362"/>
      <c r="D6" s="362"/>
      <c r="E6" s="362"/>
      <c r="F6" s="362"/>
      <c r="G6" s="362"/>
      <c r="H6" s="362"/>
      <c r="I6" s="362"/>
    </row>
    <row r="7" spans="2:9" ht="18" customHeight="1"/>
    <row r="8" spans="2:9" ht="21" customHeight="1">
      <c r="B8" s="363" t="s">
        <v>353</v>
      </c>
      <c r="C8" s="364"/>
      <c r="D8" s="364"/>
      <c r="E8" s="364"/>
    </row>
    <row r="9" spans="2:9" ht="15" customHeight="1">
      <c r="B9" s="341"/>
      <c r="C9" s="342"/>
      <c r="D9" s="343">
        <v>2009</v>
      </c>
      <c r="E9" s="344"/>
    </row>
    <row r="10" spans="2:9" ht="15" customHeight="1">
      <c r="B10" s="345" t="s">
        <v>135</v>
      </c>
      <c r="C10" s="258" t="s">
        <v>80</v>
      </c>
      <c r="D10" s="258" t="s">
        <v>95</v>
      </c>
      <c r="E10" s="346"/>
    </row>
    <row r="11" spans="2:9" ht="15" customHeight="1">
      <c r="B11" s="347" t="s">
        <v>91</v>
      </c>
      <c r="C11" s="259"/>
      <c r="D11" s="254"/>
      <c r="E11" s="254"/>
    </row>
    <row r="12" spans="2:9" ht="15" customHeight="1">
      <c r="B12" s="254" t="s">
        <v>94</v>
      </c>
      <c r="C12" s="259" t="s">
        <v>148</v>
      </c>
      <c r="D12" s="255">
        <v>2.0499999999999998</v>
      </c>
      <c r="E12" s="348"/>
    </row>
    <row r="13" spans="2:9" ht="15" customHeight="1">
      <c r="B13" s="254" t="s">
        <v>64</v>
      </c>
      <c r="C13" s="259" t="s">
        <v>148</v>
      </c>
      <c r="D13" s="255">
        <v>2.35</v>
      </c>
      <c r="E13" s="348"/>
    </row>
    <row r="14" spans="2:9" ht="15" customHeight="1">
      <c r="B14" s="254"/>
      <c r="C14" s="259"/>
      <c r="D14" s="255"/>
      <c r="E14" s="254"/>
    </row>
    <row r="15" spans="2:9" ht="15" customHeight="1">
      <c r="B15" s="347" t="s">
        <v>118</v>
      </c>
      <c r="C15" s="259"/>
      <c r="D15" s="255"/>
      <c r="E15" s="349"/>
    </row>
    <row r="16" spans="2:9" ht="15" customHeight="1">
      <c r="B16" s="350" t="s">
        <v>173</v>
      </c>
      <c r="C16" s="259" t="s">
        <v>101</v>
      </c>
      <c r="D16" s="255">
        <v>0.61</v>
      </c>
      <c r="E16" s="348"/>
    </row>
    <row r="17" spans="2:5" ht="15" customHeight="1">
      <c r="B17" s="350" t="s">
        <v>174</v>
      </c>
      <c r="C17" s="259" t="s">
        <v>101</v>
      </c>
      <c r="D17" s="255">
        <v>0.64</v>
      </c>
      <c r="E17" s="348"/>
    </row>
    <row r="18" spans="2:5" ht="15" customHeight="1">
      <c r="B18" s="350" t="s">
        <v>176</v>
      </c>
      <c r="C18" s="259" t="s">
        <v>101</v>
      </c>
      <c r="D18" s="255">
        <v>0.44</v>
      </c>
      <c r="E18" s="348"/>
    </row>
    <row r="19" spans="2:5" ht="15" customHeight="1">
      <c r="B19" s="350" t="s">
        <v>131</v>
      </c>
      <c r="C19" s="259" t="s">
        <v>101</v>
      </c>
      <c r="D19" s="255">
        <v>0.81</v>
      </c>
      <c r="E19" s="348"/>
    </row>
    <row r="20" spans="2:5" s="158" customFormat="1" ht="15" customHeight="1">
      <c r="B20" s="350" t="s">
        <v>196</v>
      </c>
      <c r="C20" s="260" t="s">
        <v>101</v>
      </c>
      <c r="D20" s="255">
        <v>0.1235</v>
      </c>
      <c r="E20" s="348"/>
    </row>
    <row r="21" spans="2:5" s="153" customFormat="1" ht="15" customHeight="1">
      <c r="B21" s="350" t="s">
        <v>175</v>
      </c>
      <c r="C21" s="259"/>
      <c r="D21" s="255"/>
      <c r="E21" s="348"/>
    </row>
    <row r="22" spans="2:5" ht="15" customHeight="1">
      <c r="B22" s="254"/>
      <c r="C22" s="259"/>
      <c r="D22" s="255"/>
      <c r="E22" s="349"/>
    </row>
    <row r="23" spans="2:5" s="188" customFormat="1" ht="15" customHeight="1">
      <c r="B23" s="351" t="s">
        <v>107</v>
      </c>
      <c r="C23" s="259"/>
      <c r="D23" s="255"/>
      <c r="E23" s="349"/>
    </row>
    <row r="24" spans="2:5" s="188" customFormat="1" ht="15" customHeight="1">
      <c r="B24" s="350" t="s">
        <v>303</v>
      </c>
      <c r="C24" s="260" t="s">
        <v>101</v>
      </c>
      <c r="D24" s="255">
        <v>3</v>
      </c>
      <c r="E24" s="349"/>
    </row>
    <row r="25" spans="2:5" s="188" customFormat="1" ht="15" customHeight="1">
      <c r="B25" s="254"/>
      <c r="C25" s="259"/>
      <c r="D25" s="255"/>
      <c r="E25" s="349"/>
    </row>
    <row r="26" spans="2:5" ht="15" customHeight="1">
      <c r="B26" s="347" t="s">
        <v>54</v>
      </c>
      <c r="C26" s="259"/>
      <c r="D26" s="255"/>
      <c r="E26" s="349"/>
    </row>
    <row r="27" spans="2:5" ht="15" customHeight="1">
      <c r="B27" s="254" t="s">
        <v>136</v>
      </c>
      <c r="C27" s="259" t="s">
        <v>101</v>
      </c>
      <c r="D27" s="255">
        <v>0.42</v>
      </c>
      <c r="E27" s="349"/>
    </row>
    <row r="28" spans="2:5" ht="15" customHeight="1">
      <c r="B28" s="350" t="s">
        <v>162</v>
      </c>
      <c r="C28" s="259" t="s">
        <v>142</v>
      </c>
      <c r="D28" s="255">
        <v>0.7</v>
      </c>
      <c r="E28" s="349"/>
    </row>
    <row r="29" spans="2:5" s="153" customFormat="1" ht="15" customHeight="1">
      <c r="B29" s="350" t="s">
        <v>177</v>
      </c>
      <c r="C29" s="260" t="s">
        <v>103</v>
      </c>
      <c r="D29" s="255">
        <v>0.14023437499999999</v>
      </c>
      <c r="E29" s="349"/>
    </row>
    <row r="30" spans="2:5" s="56" customFormat="1" ht="15" customHeight="1">
      <c r="B30" s="350" t="s">
        <v>0</v>
      </c>
      <c r="C30" s="259" t="s">
        <v>142</v>
      </c>
      <c r="D30" s="255">
        <v>1.53125</v>
      </c>
      <c r="E30" s="349"/>
    </row>
    <row r="31" spans="2:5" ht="15" customHeight="1">
      <c r="B31" s="350" t="s">
        <v>349</v>
      </c>
      <c r="C31" s="259" t="s">
        <v>103</v>
      </c>
      <c r="D31" s="255">
        <v>2.3400000000000001E-2</v>
      </c>
      <c r="E31" s="349"/>
    </row>
    <row r="32" spans="2:5" ht="15" customHeight="1">
      <c r="B32" s="254"/>
      <c r="C32" s="259"/>
      <c r="D32" s="255"/>
      <c r="E32" s="349"/>
    </row>
    <row r="33" spans="2:5" ht="15" customHeight="1">
      <c r="B33" s="347" t="s">
        <v>85</v>
      </c>
      <c r="C33" s="259"/>
      <c r="D33" s="255"/>
      <c r="E33" s="349"/>
    </row>
    <row r="34" spans="2:5" ht="15" customHeight="1">
      <c r="B34" s="350" t="s">
        <v>117</v>
      </c>
      <c r="C34" s="260" t="s">
        <v>102</v>
      </c>
      <c r="D34" s="255">
        <v>6.75</v>
      </c>
      <c r="E34" s="349"/>
    </row>
    <row r="35" spans="2:5" ht="15" customHeight="1">
      <c r="B35" s="350" t="s">
        <v>82</v>
      </c>
      <c r="C35" s="260" t="s">
        <v>102</v>
      </c>
      <c r="D35" s="255">
        <v>1</v>
      </c>
      <c r="E35" s="349"/>
    </row>
    <row r="36" spans="2:5" ht="15" customHeight="1">
      <c r="B36" s="254"/>
      <c r="C36" s="259"/>
      <c r="D36" s="255"/>
      <c r="E36" s="349"/>
    </row>
    <row r="37" spans="2:5" ht="15" customHeight="1">
      <c r="B37" s="347" t="s">
        <v>92</v>
      </c>
      <c r="C37" s="259"/>
      <c r="D37" s="255"/>
      <c r="E37" s="349"/>
    </row>
    <row r="38" spans="2:5" ht="15" customHeight="1">
      <c r="B38" s="254" t="s">
        <v>83</v>
      </c>
      <c r="C38" s="259" t="s">
        <v>103</v>
      </c>
      <c r="D38" s="255">
        <v>0.33750000000000002</v>
      </c>
      <c r="E38" s="349"/>
    </row>
    <row r="39" spans="2:5" ht="15" customHeight="1">
      <c r="B39" s="254" t="s">
        <v>81</v>
      </c>
      <c r="C39" s="259" t="s">
        <v>103</v>
      </c>
      <c r="D39" s="255">
        <v>1.09375</v>
      </c>
      <c r="E39" s="349"/>
    </row>
    <row r="40" spans="2:5" s="188" customFormat="1" ht="15" customHeight="1">
      <c r="B40" s="350" t="s">
        <v>286</v>
      </c>
      <c r="C40" s="259" t="s">
        <v>103</v>
      </c>
      <c r="D40" s="255">
        <v>0.2578125</v>
      </c>
      <c r="E40" s="349"/>
    </row>
    <row r="41" spans="2:5" s="188" customFormat="1" ht="15" customHeight="1">
      <c r="B41" s="350" t="s">
        <v>350</v>
      </c>
      <c r="C41" s="259" t="s">
        <v>103</v>
      </c>
      <c r="D41" s="255">
        <v>0.56406250000000002</v>
      </c>
      <c r="E41" s="349"/>
    </row>
    <row r="42" spans="2:5" s="188" customFormat="1" ht="15" customHeight="1">
      <c r="B42" s="350" t="s">
        <v>351</v>
      </c>
      <c r="C42" s="259" t="s">
        <v>103</v>
      </c>
      <c r="D42" s="255">
        <v>4.0234375000000003E-2</v>
      </c>
      <c r="E42" s="349"/>
    </row>
    <row r="43" spans="2:5" s="188" customFormat="1" ht="15" customHeight="1">
      <c r="B43" s="350" t="s">
        <v>348</v>
      </c>
      <c r="C43" s="259" t="s">
        <v>103</v>
      </c>
      <c r="D43" s="255">
        <v>0.27</v>
      </c>
      <c r="E43" s="349"/>
    </row>
    <row r="44" spans="2:5" s="188" customFormat="1" ht="15" customHeight="1">
      <c r="B44" s="350" t="s">
        <v>352</v>
      </c>
      <c r="C44" s="259" t="s">
        <v>103</v>
      </c>
      <c r="D44" s="255">
        <v>0.173828125</v>
      </c>
      <c r="E44" s="349"/>
    </row>
    <row r="45" spans="2:5" s="188" customFormat="1" ht="15" customHeight="1">
      <c r="B45" s="350" t="s">
        <v>253</v>
      </c>
      <c r="C45" s="260" t="s">
        <v>103</v>
      </c>
      <c r="D45" s="255">
        <v>0.47265625</v>
      </c>
      <c r="E45" s="349"/>
    </row>
    <row r="46" spans="2:5" ht="15" customHeight="1">
      <c r="B46" s="254"/>
      <c r="C46" s="259"/>
      <c r="D46" s="255"/>
      <c r="E46" s="349"/>
    </row>
    <row r="47" spans="2:5" ht="15" customHeight="1">
      <c r="B47" s="351" t="s">
        <v>354</v>
      </c>
      <c r="C47" s="259"/>
      <c r="D47" s="255"/>
      <c r="E47" s="349"/>
    </row>
    <row r="48" spans="2:5" ht="15" customHeight="1">
      <c r="B48" s="350" t="s">
        <v>182</v>
      </c>
      <c r="C48" s="259" t="s">
        <v>96</v>
      </c>
      <c r="D48" s="255">
        <v>15.6</v>
      </c>
      <c r="E48" s="349"/>
    </row>
    <row r="49" spans="2:5" s="154" customFormat="1" ht="15" customHeight="1">
      <c r="B49" s="350" t="s">
        <v>181</v>
      </c>
      <c r="C49" s="260" t="s">
        <v>96</v>
      </c>
      <c r="D49" s="255">
        <v>9.1999999999999993</v>
      </c>
      <c r="E49" s="349"/>
    </row>
    <row r="50" spans="2:5" ht="15" customHeight="1">
      <c r="B50" s="254"/>
      <c r="C50" s="259"/>
      <c r="D50" s="255"/>
      <c r="E50" s="349"/>
    </row>
    <row r="51" spans="2:5" s="153" customFormat="1" ht="15" customHeight="1">
      <c r="B51" s="351" t="s">
        <v>172</v>
      </c>
      <c r="C51" s="259"/>
      <c r="D51" s="255"/>
      <c r="E51" s="349"/>
    </row>
    <row r="52" spans="2:5" s="153" customFormat="1" ht="15" customHeight="1">
      <c r="B52" s="350" t="s">
        <v>355</v>
      </c>
      <c r="C52" s="259" t="s">
        <v>99</v>
      </c>
      <c r="D52" s="256">
        <v>2.5000000000000001E-2</v>
      </c>
      <c r="E52" s="349"/>
    </row>
    <row r="53" spans="2:5" s="153" customFormat="1" ht="15" customHeight="1">
      <c r="B53" s="254"/>
      <c r="C53" s="259"/>
      <c r="D53" s="255"/>
      <c r="E53" s="349"/>
    </row>
    <row r="54" spans="2:5" s="154" customFormat="1" ht="15" customHeight="1">
      <c r="B54" s="351" t="s">
        <v>183</v>
      </c>
      <c r="C54" s="259"/>
      <c r="D54" s="255"/>
      <c r="E54" s="349"/>
    </row>
    <row r="55" spans="2:5" s="154" customFormat="1" ht="15" customHeight="1">
      <c r="B55" s="350" t="s">
        <v>356</v>
      </c>
      <c r="C55" s="259" t="s">
        <v>99</v>
      </c>
      <c r="D55" s="256">
        <v>0.05</v>
      </c>
      <c r="E55" s="349"/>
    </row>
    <row r="56" spans="2:5" s="154" customFormat="1" ht="15" customHeight="1">
      <c r="B56" s="254"/>
      <c r="C56" s="259"/>
      <c r="D56" s="255"/>
      <c r="E56" s="349"/>
    </row>
    <row r="57" spans="2:5" ht="15" customHeight="1">
      <c r="B57" s="347" t="s">
        <v>63</v>
      </c>
      <c r="C57" s="259"/>
      <c r="D57" s="255"/>
      <c r="E57" s="349"/>
    </row>
    <row r="58" spans="2:5" ht="15" customHeight="1">
      <c r="B58" s="254" t="s">
        <v>62</v>
      </c>
      <c r="C58" s="259" t="s">
        <v>102</v>
      </c>
      <c r="D58" s="255">
        <v>0</v>
      </c>
      <c r="E58" s="349"/>
    </row>
    <row r="59" spans="2:5" ht="15" customHeight="1">
      <c r="B59" s="254"/>
      <c r="C59" s="259"/>
      <c r="D59" s="255"/>
      <c r="E59" s="349"/>
    </row>
    <row r="60" spans="2:5" ht="15" customHeight="1">
      <c r="B60" s="351" t="s">
        <v>25</v>
      </c>
      <c r="C60" s="259"/>
      <c r="D60" s="255"/>
      <c r="E60" s="349"/>
    </row>
    <row r="61" spans="2:5" ht="15" customHeight="1">
      <c r="B61" s="254" t="s">
        <v>26</v>
      </c>
      <c r="C61" s="259" t="s">
        <v>102</v>
      </c>
      <c r="D61" s="255">
        <v>5.5</v>
      </c>
      <c r="E61" s="349"/>
    </row>
    <row r="62" spans="2:5" ht="15" customHeight="1">
      <c r="B62" s="254"/>
      <c r="C62" s="259"/>
      <c r="D62" s="255"/>
      <c r="E62" s="349"/>
    </row>
    <row r="63" spans="2:5" ht="15" customHeight="1">
      <c r="B63" s="347" t="s">
        <v>97</v>
      </c>
      <c r="C63" s="259"/>
      <c r="D63" s="255"/>
      <c r="E63" s="349"/>
    </row>
    <row r="64" spans="2:5" ht="15" customHeight="1">
      <c r="B64" s="254" t="s">
        <v>98</v>
      </c>
      <c r="C64" s="259" t="s">
        <v>99</v>
      </c>
      <c r="D64" s="256">
        <v>6.7500000000000004E-2</v>
      </c>
      <c r="E64" s="349"/>
    </row>
    <row r="65" spans="2:5" ht="15" customHeight="1">
      <c r="B65" s="352" t="s">
        <v>61</v>
      </c>
      <c r="C65" s="261" t="s">
        <v>99</v>
      </c>
      <c r="D65" s="257">
        <v>7.4999999999999997E-2</v>
      </c>
      <c r="E65" s="353"/>
    </row>
    <row r="66" spans="2:5" s="188" customFormat="1" ht="19.5" customHeight="1">
      <c r="B66" s="365" t="s">
        <v>357</v>
      </c>
      <c r="C66" s="365"/>
      <c r="D66" s="365"/>
      <c r="E66" s="365"/>
    </row>
    <row r="67" spans="2:5" s="188" customFormat="1" ht="15.75" customHeight="1">
      <c r="B67" s="366" t="s">
        <v>198</v>
      </c>
      <c r="C67" s="366"/>
      <c r="D67" s="366"/>
      <c r="E67" s="366"/>
    </row>
    <row r="68" spans="2:5" ht="14.25">
      <c r="B68" s="56" t="s">
        <v>360</v>
      </c>
    </row>
    <row r="69" spans="2:5" ht="14.25">
      <c r="B69" s="56" t="s">
        <v>358</v>
      </c>
    </row>
    <row r="70" spans="2:5" ht="14.25">
      <c r="B70" s="56" t="s">
        <v>359</v>
      </c>
    </row>
  </sheetData>
  <mergeCells count="8">
    <mergeCell ref="B8:E8"/>
    <mergeCell ref="B66:E66"/>
    <mergeCell ref="B67:E67"/>
    <mergeCell ref="B2:I2"/>
    <mergeCell ref="B3:I3"/>
    <mergeCell ref="B4:I4"/>
    <mergeCell ref="B5:I5"/>
    <mergeCell ref="B6:I6"/>
  </mergeCells>
  <phoneticPr fontId="5" type="noConversion"/>
  <hyperlinks>
    <hyperlink ref="B67" r:id="rId1"/>
  </hyperlinks>
  <printOptions horizontalCentered="1"/>
  <pageMargins left="0.75" right="0.75" top="1" bottom="1" header="0" footer="0.5"/>
  <pageSetup scale="96" fitToHeight="2" orientation="portrait" horizontalDpi="4294967292" verticalDpi="4294967292" r:id="rId2"/>
  <headerFooter alignWithMargins="0">
    <oddFooter>&amp;L&amp;A&amp;C&amp;F&amp;R&amp;D</oddFooter>
  </headerFooter>
  <rowBreaks count="1" manualBreakCount="1">
    <brk id="46" min="1" max="4" man="1"/>
  </rowBreaks>
</worksheet>
</file>

<file path=xl/worksheets/sheet9.xml><?xml version="1.0" encoding="utf-8"?>
<worksheet xmlns="http://schemas.openxmlformats.org/spreadsheetml/2006/main" xmlns:r="http://schemas.openxmlformats.org/officeDocument/2006/relationships">
  <sheetPr>
    <pageSetUpPr fitToPage="1"/>
  </sheetPr>
  <dimension ref="A1:K45"/>
  <sheetViews>
    <sheetView zoomScaleNormal="100" workbookViewId="0">
      <selection activeCell="D21" sqref="D21"/>
    </sheetView>
  </sheetViews>
  <sheetFormatPr defaultColWidth="11.42578125" defaultRowHeight="12.75"/>
  <cols>
    <col min="1" max="1" width="3.140625" style="29" customWidth="1"/>
    <col min="2" max="2" width="11" customWidth="1"/>
    <col min="3" max="3" width="20.140625" customWidth="1"/>
    <col min="4" max="4" width="27.140625" customWidth="1"/>
    <col min="5" max="5" width="36.7109375" customWidth="1"/>
    <col min="6" max="11" width="11.42578125" style="29" customWidth="1"/>
  </cols>
  <sheetData>
    <row r="1" spans="1:11" ht="15" customHeight="1">
      <c r="B1" s="29"/>
      <c r="C1" s="29"/>
      <c r="D1" s="29"/>
      <c r="E1" s="29"/>
    </row>
    <row r="2" spans="1:11" ht="30" customHeight="1">
      <c r="B2" s="369" t="s">
        <v>379</v>
      </c>
      <c r="C2" s="370"/>
      <c r="D2" s="370"/>
      <c r="E2" s="370"/>
    </row>
    <row r="3" spans="1:11" ht="5.25" customHeight="1">
      <c r="B3" s="107"/>
      <c r="C3" s="106"/>
      <c r="D3" s="106"/>
      <c r="E3" s="106"/>
    </row>
    <row r="4" spans="1:11" ht="33" customHeight="1">
      <c r="B4" s="108" t="s">
        <v>149</v>
      </c>
      <c r="C4" s="108" t="s">
        <v>150</v>
      </c>
      <c r="D4" s="108" t="s">
        <v>151</v>
      </c>
      <c r="E4" s="108" t="s">
        <v>152</v>
      </c>
    </row>
    <row r="5" spans="1:11">
      <c r="B5" s="415"/>
      <c r="C5" s="415"/>
      <c r="D5" s="415"/>
      <c r="E5" s="415"/>
    </row>
    <row r="6" spans="1:11">
      <c r="B6" s="352" t="s">
        <v>241</v>
      </c>
      <c r="C6" s="416" t="s">
        <v>130</v>
      </c>
      <c r="D6" s="350" t="s">
        <v>290</v>
      </c>
      <c r="E6" s="352"/>
    </row>
    <row r="7" spans="1:11">
      <c r="A7" s="188"/>
      <c r="B7" s="415"/>
      <c r="C7" s="415"/>
      <c r="D7" s="415"/>
      <c r="E7" s="415"/>
      <c r="F7" s="188"/>
      <c r="G7" s="188"/>
      <c r="H7" s="188"/>
      <c r="I7" s="188"/>
      <c r="J7" s="188"/>
      <c r="K7" s="188"/>
    </row>
    <row r="8" spans="1:11">
      <c r="A8" s="188"/>
      <c r="B8" s="352" t="s">
        <v>241</v>
      </c>
      <c r="C8" s="416" t="s">
        <v>242</v>
      </c>
      <c r="D8" s="416" t="s">
        <v>291</v>
      </c>
      <c r="E8" s="416" t="s">
        <v>243</v>
      </c>
      <c r="F8" s="188"/>
      <c r="G8" s="188"/>
      <c r="H8" s="188"/>
      <c r="I8" s="188"/>
      <c r="J8" s="188"/>
      <c r="K8" s="188"/>
    </row>
    <row r="9" spans="1:11">
      <c r="B9" s="415"/>
      <c r="C9" s="415"/>
      <c r="D9" s="415"/>
      <c r="E9" s="415"/>
    </row>
    <row r="10" spans="1:11">
      <c r="B10" s="352" t="s">
        <v>78</v>
      </c>
      <c r="C10" s="416" t="s">
        <v>292</v>
      </c>
      <c r="D10" s="350" t="s">
        <v>293</v>
      </c>
      <c r="E10" s="352"/>
    </row>
    <row r="11" spans="1:11">
      <c r="B11" s="415"/>
      <c r="C11" s="415"/>
      <c r="D11" s="415"/>
      <c r="E11" s="415"/>
    </row>
    <row r="12" spans="1:11">
      <c r="B12" s="352" t="s">
        <v>78</v>
      </c>
      <c r="C12" s="416" t="s">
        <v>292</v>
      </c>
      <c r="D12" s="416" t="s">
        <v>293</v>
      </c>
      <c r="E12" s="416"/>
    </row>
    <row r="13" spans="1:11">
      <c r="A13" s="188"/>
      <c r="B13" s="415"/>
      <c r="C13" s="415"/>
      <c r="D13" s="415"/>
      <c r="E13" s="415"/>
      <c r="F13" s="188"/>
      <c r="G13" s="188"/>
      <c r="H13" s="188"/>
      <c r="I13" s="188"/>
      <c r="J13" s="188"/>
      <c r="K13" s="188"/>
    </row>
    <row r="14" spans="1:11">
      <c r="A14" s="188"/>
      <c r="B14" s="352" t="s">
        <v>78</v>
      </c>
      <c r="C14" s="416" t="s">
        <v>294</v>
      </c>
      <c r="D14" s="350" t="s">
        <v>295</v>
      </c>
      <c r="E14" s="352"/>
      <c r="F14" s="188"/>
      <c r="G14" s="188"/>
      <c r="H14" s="188"/>
      <c r="I14" s="188"/>
      <c r="J14" s="188"/>
      <c r="K14" s="188"/>
    </row>
    <row r="15" spans="1:11">
      <c r="A15" s="188"/>
      <c r="B15" s="415"/>
      <c r="C15" s="415"/>
      <c r="D15" s="415"/>
      <c r="E15" s="415"/>
      <c r="F15" s="188"/>
      <c r="G15" s="188"/>
      <c r="H15" s="188"/>
      <c r="I15" s="188"/>
      <c r="J15" s="188"/>
      <c r="K15" s="188"/>
    </row>
    <row r="16" spans="1:11">
      <c r="A16" s="188"/>
      <c r="B16" s="352" t="s">
        <v>78</v>
      </c>
      <c r="C16" s="416" t="s">
        <v>294</v>
      </c>
      <c r="D16" s="416" t="s">
        <v>295</v>
      </c>
      <c r="E16" s="416"/>
      <c r="F16" s="188"/>
      <c r="G16" s="188"/>
      <c r="H16" s="188"/>
      <c r="I16" s="188"/>
      <c r="J16" s="188"/>
      <c r="K16" s="188"/>
    </row>
    <row r="17" spans="1:11">
      <c r="B17" s="254"/>
      <c r="C17" s="254"/>
      <c r="D17" s="254"/>
      <c r="E17" s="350" t="s">
        <v>289</v>
      </c>
    </row>
    <row r="18" spans="1:11">
      <c r="B18" s="352" t="s">
        <v>141</v>
      </c>
      <c r="C18" s="416" t="s">
        <v>247</v>
      </c>
      <c r="D18" s="416" t="s">
        <v>223</v>
      </c>
      <c r="E18" s="416" t="s">
        <v>288</v>
      </c>
    </row>
    <row r="19" spans="1:11">
      <c r="A19" s="188"/>
      <c r="B19" s="417"/>
      <c r="C19" s="417"/>
      <c r="D19" s="417"/>
      <c r="E19" s="415"/>
      <c r="F19" s="188"/>
      <c r="G19" s="188"/>
      <c r="H19" s="188"/>
      <c r="I19" s="188"/>
      <c r="J19" s="188"/>
      <c r="K19" s="188"/>
    </row>
    <row r="20" spans="1:11">
      <c r="A20" s="188"/>
      <c r="B20" s="416" t="s">
        <v>244</v>
      </c>
      <c r="C20" s="416" t="s">
        <v>242</v>
      </c>
      <c r="D20" s="416" t="s">
        <v>291</v>
      </c>
      <c r="E20" s="352" t="s">
        <v>245</v>
      </c>
      <c r="F20" s="188"/>
      <c r="G20" s="188"/>
      <c r="H20" s="188"/>
      <c r="I20" s="188"/>
      <c r="J20" s="188"/>
      <c r="K20" s="188"/>
    </row>
    <row r="21" spans="1:11">
      <c r="A21" s="188"/>
      <c r="B21" s="415"/>
      <c r="C21" s="415"/>
      <c r="D21" s="415"/>
      <c r="E21" s="415"/>
      <c r="F21" s="188"/>
      <c r="G21" s="188"/>
      <c r="H21" s="188"/>
      <c r="I21" s="188"/>
      <c r="J21" s="188"/>
      <c r="K21" s="188"/>
    </row>
    <row r="22" spans="1:11">
      <c r="A22" s="188"/>
      <c r="B22" s="352" t="s">
        <v>244</v>
      </c>
      <c r="C22" s="416" t="s">
        <v>242</v>
      </c>
      <c r="D22" s="416" t="s">
        <v>291</v>
      </c>
      <c r="E22" s="352" t="s">
        <v>246</v>
      </c>
      <c r="F22" s="188"/>
      <c r="G22" s="188"/>
      <c r="H22" s="188"/>
      <c r="I22" s="188"/>
      <c r="J22" s="188"/>
      <c r="K22" s="188"/>
    </row>
    <row r="23" spans="1:11">
      <c r="B23" s="29"/>
      <c r="C23" s="29"/>
      <c r="D23" s="29"/>
      <c r="E23" s="29"/>
    </row>
    <row r="24" spans="1:11">
      <c r="B24" s="29"/>
      <c r="C24" s="29"/>
      <c r="D24" s="29"/>
      <c r="E24" s="29"/>
    </row>
    <row r="25" spans="1:11">
      <c r="B25" s="29"/>
      <c r="C25" s="29"/>
      <c r="D25" s="29"/>
      <c r="E25" s="29"/>
    </row>
    <row r="26" spans="1:11">
      <c r="B26" s="29"/>
      <c r="C26" s="29"/>
      <c r="D26" s="29"/>
      <c r="E26" s="29"/>
    </row>
    <row r="27" spans="1:11">
      <c r="B27" s="29"/>
      <c r="C27" s="29"/>
      <c r="D27" s="29"/>
      <c r="E27" s="29"/>
    </row>
    <row r="28" spans="1:11">
      <c r="B28" s="29"/>
      <c r="C28" s="29"/>
      <c r="D28" s="29"/>
      <c r="E28" s="29"/>
    </row>
    <row r="29" spans="1:11">
      <c r="B29" s="29"/>
      <c r="C29" s="29"/>
      <c r="D29" s="29"/>
      <c r="E29" s="29"/>
    </row>
    <row r="30" spans="1:11">
      <c r="B30" s="29"/>
      <c r="C30" s="29"/>
      <c r="D30" s="29"/>
      <c r="E30" s="29"/>
    </row>
    <row r="31" spans="1:11">
      <c r="B31" s="29"/>
      <c r="C31" s="29"/>
      <c r="D31" s="29"/>
      <c r="E31" s="29"/>
    </row>
    <row r="32" spans="1:11">
      <c r="B32" s="29"/>
      <c r="C32" s="29"/>
      <c r="D32" s="29"/>
      <c r="E32" s="29"/>
    </row>
    <row r="33" spans="2:5">
      <c r="B33" s="29"/>
      <c r="C33" s="29"/>
      <c r="D33" s="29"/>
      <c r="E33" s="29"/>
    </row>
    <row r="34" spans="2:5">
      <c r="B34" s="29"/>
      <c r="C34" s="29"/>
      <c r="D34" s="29"/>
      <c r="E34" s="29"/>
    </row>
    <row r="35" spans="2:5">
      <c r="B35" s="29"/>
      <c r="C35" s="29"/>
      <c r="D35" s="29"/>
      <c r="E35" s="29"/>
    </row>
    <row r="36" spans="2:5">
      <c r="B36" s="29"/>
      <c r="C36" s="29"/>
      <c r="D36" s="29"/>
      <c r="E36" s="29"/>
    </row>
    <row r="37" spans="2:5">
      <c r="B37" s="29"/>
      <c r="C37" s="29"/>
      <c r="D37" s="29"/>
      <c r="E37" s="29"/>
    </row>
    <row r="38" spans="2:5">
      <c r="B38" s="29"/>
      <c r="C38" s="29"/>
      <c r="D38" s="29"/>
      <c r="E38" s="29"/>
    </row>
    <row r="39" spans="2:5">
      <c r="B39" s="29"/>
      <c r="C39" s="29"/>
      <c r="D39" s="29"/>
      <c r="E39" s="29"/>
    </row>
    <row r="40" spans="2:5">
      <c r="B40" s="29"/>
      <c r="C40" s="29"/>
      <c r="D40" s="29"/>
      <c r="E40" s="29"/>
    </row>
    <row r="41" spans="2:5">
      <c r="B41" s="29"/>
      <c r="C41" s="29"/>
      <c r="D41" s="29"/>
      <c r="E41" s="29"/>
    </row>
    <row r="42" spans="2:5">
      <c r="B42" s="29"/>
      <c r="C42" s="29"/>
      <c r="D42" s="29"/>
      <c r="E42" s="29"/>
    </row>
    <row r="43" spans="2:5">
      <c r="B43" s="29"/>
      <c r="C43" s="29"/>
      <c r="D43" s="29"/>
      <c r="E43" s="29"/>
    </row>
    <row r="44" spans="2:5">
      <c r="B44" s="29"/>
      <c r="C44" s="29"/>
      <c r="D44" s="29"/>
      <c r="E44" s="29"/>
    </row>
    <row r="45" spans="2:5">
      <c r="B45" s="29"/>
      <c r="C45" s="29"/>
      <c r="D45" s="29"/>
      <c r="E45" s="29"/>
    </row>
  </sheetData>
  <mergeCells count="1">
    <mergeCell ref="B2:E2"/>
  </mergeCells>
  <phoneticPr fontId="5" type="noConversion"/>
  <printOptions horizontalCentered="1"/>
  <pageMargins left="0.75" right="0.75" top="1" bottom="1" header="0" footer="0.5"/>
  <pageSetup scale="95" orientation="portrait" horizontalDpi="4294967292" verticalDpi="4294967292" r:id="rId1"/>
  <headerFooter alignWithMargins="0">
    <oddFooter>&amp;L&amp;A&amp;C&amp;F&amp;R&amp;D</oddFooter>
  </headerFooter>
  <colBreaks count="1" manualBreakCount="1">
    <brk id="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97</vt:i4>
      </vt:variant>
    </vt:vector>
  </HeadingPairs>
  <TitlesOfParts>
    <vt:vector size="126" baseType="lpstr">
      <vt:lpstr>Title Page</vt:lpstr>
      <vt:lpstr>Graphical</vt:lpstr>
      <vt:lpstr>Table of Contents</vt:lpstr>
      <vt:lpstr>Instructions &amp; Assumptions</vt:lpstr>
      <vt:lpstr>Sheet5</vt:lpstr>
      <vt:lpstr>Results</vt:lpstr>
      <vt:lpstr>T1 Summary</vt:lpstr>
      <vt:lpstr>Input Prices</vt:lpstr>
      <vt:lpstr>Est. Calendar</vt:lpstr>
      <vt:lpstr>Est. Budget</vt:lpstr>
      <vt:lpstr>Full Burn Cal.</vt:lpstr>
      <vt:lpstr>FB Year 1</vt:lpstr>
      <vt:lpstr>FB Year 2</vt:lpstr>
      <vt:lpstr>FB Year 3</vt:lpstr>
      <vt:lpstr>FB Year 4</vt:lpstr>
      <vt:lpstr>FB Year 5</vt:lpstr>
      <vt:lpstr>FB Year 6</vt:lpstr>
      <vt:lpstr>Bale &amp; Burn Cal.</vt:lpstr>
      <vt:lpstr>BB Yr 1</vt:lpstr>
      <vt:lpstr>BB Yr 2</vt:lpstr>
      <vt:lpstr>BB Yr 3</vt:lpstr>
      <vt:lpstr>BB Yr 4</vt:lpstr>
      <vt:lpstr>BB Yr 5</vt:lpstr>
      <vt:lpstr>No Burn Calendar</vt:lpstr>
      <vt:lpstr>NB Yr 1</vt:lpstr>
      <vt:lpstr>NB Yr 2</vt:lpstr>
      <vt:lpstr>NB Yr 3</vt:lpstr>
      <vt:lpstr>Machinery Costs</vt:lpstr>
      <vt:lpstr>Machinery Complement</vt:lpstr>
      <vt:lpstr>Aerial</vt:lpstr>
      <vt:lpstr>AmmSulfLiq</vt:lpstr>
      <vt:lpstr>AmSulf</vt:lpstr>
      <vt:lpstr>AssureII</vt:lpstr>
      <vt:lpstr>bbyrs</vt:lpstr>
      <vt:lpstr>beacon</vt:lpstr>
      <vt:lpstr>BGSD</vt:lpstr>
      <vt:lpstr>buctril</vt:lpstr>
      <vt:lpstr>cashrent</vt:lpstr>
      <vt:lpstr>COC</vt:lpstr>
      <vt:lpstr>comboyrs</vt:lpstr>
      <vt:lpstr>comboyrslong</vt:lpstr>
      <vt:lpstr>Diesel</vt:lpstr>
      <vt:lpstr>diuron</vt:lpstr>
      <vt:lpstr>DPest</vt:lpstr>
      <vt:lpstr>dr</vt:lpstr>
      <vt:lpstr>everest</vt:lpstr>
      <vt:lpstr>express</vt:lpstr>
      <vt:lpstr>fbyrs</vt:lpstr>
      <vt:lpstr>FertApplicator</vt:lpstr>
      <vt:lpstr>Gas</vt:lpstr>
      <vt:lpstr>Gypsum</vt:lpstr>
      <vt:lpstr>Labor</vt:lpstr>
      <vt:lpstr>Landtax</vt:lpstr>
      <vt:lpstr>MF</vt:lpstr>
      <vt:lpstr>nbyrs</vt:lpstr>
      <vt:lpstr>Nitrogen</vt:lpstr>
      <vt:lpstr>oh</vt:lpstr>
      <vt:lpstr>OL</vt:lpstr>
      <vt:lpstr>operloan</vt:lpstr>
      <vt:lpstr>PBGH</vt:lpstr>
      <vt:lpstr>PBGS</vt:lpstr>
      <vt:lpstr>Phosphorous</vt:lpstr>
      <vt:lpstr>Potassium</vt:lpstr>
      <vt:lpstr>'Bale &amp; Burn Cal.'!Print_Area</vt:lpstr>
      <vt:lpstr>'BB Yr 1'!Print_Area</vt:lpstr>
      <vt:lpstr>'BB Yr 2'!Print_Area</vt:lpstr>
      <vt:lpstr>'BB Yr 3'!Print_Area</vt:lpstr>
      <vt:lpstr>'BB Yr 4'!Print_Area</vt:lpstr>
      <vt:lpstr>'BB Yr 5'!Print_Area</vt:lpstr>
      <vt:lpstr>'Est. Budget'!Print_Area</vt:lpstr>
      <vt:lpstr>'Est. Calendar'!Print_Area</vt:lpstr>
      <vt:lpstr>'FB Year 1'!Print_Area</vt:lpstr>
      <vt:lpstr>'FB Year 2'!Print_Area</vt:lpstr>
      <vt:lpstr>'FB Year 3'!Print_Area</vt:lpstr>
      <vt:lpstr>'FB Year 4'!Print_Area</vt:lpstr>
      <vt:lpstr>'FB Year 5'!Print_Area</vt:lpstr>
      <vt:lpstr>'FB Year 6'!Print_Area</vt:lpstr>
      <vt:lpstr>'Full Burn Cal.'!Print_Area</vt:lpstr>
      <vt:lpstr>Graphical!Print_Area</vt:lpstr>
      <vt:lpstr>'Input Prices'!Print_Area</vt:lpstr>
      <vt:lpstr>'Instructions &amp; Assumptions'!Print_Area</vt:lpstr>
      <vt:lpstr>'Machinery Complement'!Print_Area</vt:lpstr>
      <vt:lpstr>'Machinery Costs'!Print_Area</vt:lpstr>
      <vt:lpstr>'NB Yr 1'!Print_Area</vt:lpstr>
      <vt:lpstr>'NB Yr 2'!Print_Area</vt:lpstr>
      <vt:lpstr>'NB Yr 3'!Print_Area</vt:lpstr>
      <vt:lpstr>'No Burn Calendar'!Print_Area</vt:lpstr>
      <vt:lpstr>Results!Print_Area</vt:lpstr>
      <vt:lpstr>Sheet5!Print_Area</vt:lpstr>
      <vt:lpstr>'T1 Summary'!Print_Area</vt:lpstr>
      <vt:lpstr>'Title Page'!Print_Area</vt:lpstr>
      <vt:lpstr>'BB Yr 1'!Print_Titles</vt:lpstr>
      <vt:lpstr>'BB Yr 2'!Print_Titles</vt:lpstr>
      <vt:lpstr>'BB Yr 3'!Print_Titles</vt:lpstr>
      <vt:lpstr>'BB Yr 4'!Print_Titles</vt:lpstr>
      <vt:lpstr>'BB Yr 5'!Print_Titles</vt:lpstr>
      <vt:lpstr>'Est. Budget'!Print_Titles</vt:lpstr>
      <vt:lpstr>'FB Year 1'!Print_Titles</vt:lpstr>
      <vt:lpstr>'FB Year 2'!Print_Titles</vt:lpstr>
      <vt:lpstr>'FB Year 3'!Print_Titles</vt:lpstr>
      <vt:lpstr>'FB Year 4'!Print_Titles</vt:lpstr>
      <vt:lpstr>'FB Year 5'!Print_Titles</vt:lpstr>
      <vt:lpstr>'FB Year 6'!Print_Titles</vt:lpstr>
      <vt:lpstr>Graphical!Print_Titles</vt:lpstr>
      <vt:lpstr>'Input Prices'!Print_Titles</vt:lpstr>
      <vt:lpstr>'NB Yr 1'!Print_Titles</vt:lpstr>
      <vt:lpstr>'NB Yr 2'!Print_Titles</vt:lpstr>
      <vt:lpstr>'NB Yr 3'!Print_Titles</vt:lpstr>
      <vt:lpstr>roundup</vt:lpstr>
      <vt:lpstr>SB</vt:lpstr>
      <vt:lpstr>Sulfur</vt:lpstr>
      <vt:lpstr>UltraPro</vt:lpstr>
      <vt:lpstr>ybbyr1</vt:lpstr>
      <vt:lpstr>ybbyr2</vt:lpstr>
      <vt:lpstr>ybbyr3</vt:lpstr>
      <vt:lpstr>ybbyr4</vt:lpstr>
      <vt:lpstr>ybbyr5</vt:lpstr>
      <vt:lpstr>yfb1</vt:lpstr>
      <vt:lpstr>yfb2</vt:lpstr>
      <vt:lpstr>yfb3</vt:lpstr>
      <vt:lpstr>yfb4</vt:lpstr>
      <vt:lpstr>yfb5</vt:lpstr>
      <vt:lpstr>yfb6</vt:lpstr>
      <vt:lpstr>ynbyr1</vt:lpstr>
      <vt:lpstr>ynbyr2</vt:lpstr>
      <vt:lpstr>ynbyr3</vt:lpstr>
    </vt:vector>
  </TitlesOfParts>
  <Company>WSU</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Kate Painter</cp:lastModifiedBy>
  <cp:lastPrinted>2010-07-21T19:37:02Z</cp:lastPrinted>
  <dcterms:created xsi:type="dcterms:W3CDTF">2006-03-07T19:12:45Z</dcterms:created>
  <dcterms:modified xsi:type="dcterms:W3CDTF">2010-07-21T20:56:44Z</dcterms:modified>
</cp:coreProperties>
</file>